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IRO\Program Review Data\FY2020\"/>
    </mc:Choice>
  </mc:AlternateContent>
  <bookViews>
    <workbookView xWindow="600" yWindow="90" windowWidth="14100" windowHeight="8835"/>
  </bookViews>
  <sheets>
    <sheet name="DistrictTotalbyDept" sheetId="21" r:id="rId1"/>
    <sheet name="DistrictbyRubric" sheetId="26" r:id="rId2"/>
    <sheet name="DistrictxDiv-Dept" sheetId="1" r:id="rId3"/>
    <sheet name="McKinney" sheetId="5" r:id="rId4"/>
    <sheet name="Frisco" sheetId="4" r:id="rId5"/>
    <sheet name="Plano" sheetId="3" r:id="rId6"/>
    <sheet name="PSTC" sheetId="27" r:id="rId7"/>
    <sheet name="Allen" sheetId="14" r:id="rId8"/>
    <sheet name="Rockwall" sheetId="24" r:id="rId9"/>
    <sheet name="OtherSites" sheetId="8" r:id="rId10"/>
    <sheet name="DualCredit" sheetId="20" r:id="rId11"/>
    <sheet name="Distance" sheetId="2" r:id="rId12"/>
    <sheet name="Face-to-Face" sheetId="18" r:id="rId13"/>
    <sheet name="Evenings" sheetId="7" r:id="rId14"/>
    <sheet name="Weekends" sheetId="10" r:id="rId15"/>
    <sheet name="Weekdays" sheetId="9" r:id="rId16"/>
    <sheet name="NoMeetingTime" sheetId="23" r:id="rId17"/>
    <sheet name="Overloads" sheetId="12" r:id="rId18"/>
    <sheet name="Number of Faculty" sheetId="16" r:id="rId19"/>
    <sheet name="Dept-DivDefinitions" sheetId="19" r:id="rId20"/>
    <sheet name="DeanCodeDefinitions" sheetId="22" r:id="rId21"/>
  </sheets>
  <definedNames>
    <definedName name="_xlnm.Print_Area" localSheetId="7">Allen!$B$9:$I$31</definedName>
    <definedName name="_xlnm.Print_Area" localSheetId="20">DeanCodeDefinitions!$B$7:$G$38</definedName>
    <definedName name="_xlnm.Print_Area" localSheetId="19">'Dept-DivDefinitions'!$B$7:$D$147</definedName>
    <definedName name="_xlnm.Print_Area" localSheetId="11">Distance!$B$9:$I$174</definedName>
    <definedName name="_xlnm.Print_Area" localSheetId="1">DistrictbyRubric!$B$9:$H$146</definedName>
    <definedName name="_xlnm.Print_Area" localSheetId="0">DistrictTotalbyDept!$B$8:$H$94</definedName>
    <definedName name="_xlnm.Print_Area" localSheetId="2">'DistrictxDiv-Dept'!$B$9:$I$197</definedName>
    <definedName name="_xlnm.Print_Area" localSheetId="10">DualCredit!$B$9:$I$174</definedName>
    <definedName name="_xlnm.Print_Area" localSheetId="13">Evenings!$B$9:$I$174</definedName>
    <definedName name="_xlnm.Print_Area" localSheetId="12">'Face-to-Face'!$B$9:$I$174</definedName>
    <definedName name="_xlnm.Print_Area" localSheetId="4">Frisco!$B$9:$I$73</definedName>
    <definedName name="_xlnm.Print_Area" localSheetId="3">McKinney!$B$9:$I$60</definedName>
    <definedName name="_xlnm.Print_Area" localSheetId="16">NoMeetingTime!$B$9:$I$174</definedName>
    <definedName name="_xlnm.Print_Area" localSheetId="18">'Number of Faculty'!$B$9:$I$174</definedName>
    <definedName name="_xlnm.Print_Area" localSheetId="9">OtherSites!$B$9:$I$174</definedName>
    <definedName name="_xlnm.Print_Area" localSheetId="17">Overloads!$B$9:$F$174</definedName>
    <definedName name="_xlnm.Print_Area" localSheetId="5">Plano!$B$9:$I$66</definedName>
    <definedName name="_xlnm.Print_Area" localSheetId="6">PSTC!$B$9:$I$13</definedName>
    <definedName name="_xlnm.Print_Area" localSheetId="8">Rockwall!$B$9:$I$42</definedName>
    <definedName name="_xlnm.Print_Area" localSheetId="15">Weekdays!$B$9:$I$174</definedName>
    <definedName name="_xlnm.Print_Area" localSheetId="14">Weekends!$B$9:$I$174</definedName>
    <definedName name="_xlnm.Print_Titles" localSheetId="7">Allen!$1:$8</definedName>
    <definedName name="_xlnm.Print_Titles" localSheetId="20">DeanCodeDefinitions!$1:$6</definedName>
    <definedName name="_xlnm.Print_Titles" localSheetId="19">'Dept-DivDefinitions'!$1:$6</definedName>
    <definedName name="_xlnm.Print_Titles" localSheetId="11">Distance!$1:$8</definedName>
    <definedName name="_xlnm.Print_Titles" localSheetId="1">DistrictbyRubric!$1:$8</definedName>
    <definedName name="_xlnm.Print_Titles" localSheetId="0">DistrictTotalbyDept!$1:$8</definedName>
    <definedName name="_xlnm.Print_Titles" localSheetId="2">'DistrictxDiv-Dept'!$1:$8</definedName>
    <definedName name="_xlnm.Print_Titles" localSheetId="10">DualCredit!$1:$8</definedName>
    <definedName name="_xlnm.Print_Titles" localSheetId="13">Evenings!$1:$8</definedName>
    <definedName name="_xlnm.Print_Titles" localSheetId="12">'Face-to-Face'!$1:$8</definedName>
    <definedName name="_xlnm.Print_Titles" localSheetId="4">Frisco!$1:$8</definedName>
    <definedName name="_xlnm.Print_Titles" localSheetId="3">McKinney!$1:$8</definedName>
    <definedName name="_xlnm.Print_Titles" localSheetId="16">NoMeetingTime!$1:$8</definedName>
    <definedName name="_xlnm.Print_Titles" localSheetId="18">'Number of Faculty'!$1:$8</definedName>
    <definedName name="_xlnm.Print_Titles" localSheetId="9">OtherSites!$1:$8</definedName>
    <definedName name="_xlnm.Print_Titles" localSheetId="17">Overloads!$1:$8</definedName>
    <definedName name="_xlnm.Print_Titles" localSheetId="5">Plano!$1:$8</definedName>
    <definedName name="_xlnm.Print_Titles" localSheetId="6">PSTC!$1:$8</definedName>
    <definedName name="_xlnm.Print_Titles" localSheetId="8">Rockwall!$1:$8</definedName>
    <definedName name="_xlnm.Print_Titles" localSheetId="15">Weekdays!$1:$8</definedName>
    <definedName name="_xlnm.Print_Titles" localSheetId="14">Weekends!$1:$8</definedName>
  </definedNames>
  <calcPr calcId="162913"/>
</workbook>
</file>

<file path=xl/calcChain.xml><?xml version="1.0" encoding="utf-8"?>
<calcChain xmlns="http://schemas.openxmlformats.org/spreadsheetml/2006/main">
  <c r="E123" i="20" l="1"/>
  <c r="E122" i="20"/>
  <c r="H123" i="20"/>
  <c r="H122" i="20"/>
  <c r="E129" i="2" l="1"/>
  <c r="F18" i="12" l="1"/>
  <c r="F17" i="12"/>
  <c r="F16" i="12"/>
  <c r="F15" i="12"/>
  <c r="F122" i="12"/>
  <c r="F101" i="12"/>
  <c r="H14" i="7" l="1"/>
  <c r="E14" i="7"/>
  <c r="G42" i="2" l="1"/>
  <c r="H122" i="1"/>
  <c r="E122" i="1"/>
  <c r="I123" i="1"/>
  <c r="E123" i="1" s="1"/>
  <c r="I122" i="1"/>
  <c r="I123" i="20"/>
  <c r="I122" i="20"/>
  <c r="I123" i="8"/>
  <c r="E123" i="8" s="1"/>
  <c r="I122" i="8"/>
  <c r="E122" i="8" s="1"/>
  <c r="H89" i="20"/>
  <c r="E89" i="20"/>
  <c r="I172" i="8"/>
  <c r="G35" i="24"/>
  <c r="D35" i="24"/>
  <c r="G32" i="24"/>
  <c r="D32" i="24"/>
  <c r="D29" i="24"/>
  <c r="I34" i="24"/>
  <c r="E34" i="24" s="1"/>
  <c r="I25" i="24"/>
  <c r="E25" i="24" s="1"/>
  <c r="G22" i="3"/>
  <c r="D22" i="3"/>
  <c r="H123" i="1" l="1"/>
  <c r="H123" i="8"/>
  <c r="H122" i="8"/>
  <c r="H25" i="24"/>
  <c r="H34" i="24"/>
  <c r="H10" i="1"/>
  <c r="E10" i="1"/>
  <c r="C8" i="26"/>
  <c r="H110" i="26"/>
  <c r="D110" i="26" s="1"/>
  <c r="H100" i="26"/>
  <c r="D100" i="26" s="1"/>
  <c r="H49" i="26"/>
  <c r="G49" i="26" s="1"/>
  <c r="H39" i="26"/>
  <c r="D39" i="26" s="1"/>
  <c r="H36" i="26"/>
  <c r="D36" i="26" s="1"/>
  <c r="H18" i="26"/>
  <c r="D18" i="26" s="1"/>
  <c r="G110" i="26" l="1"/>
  <c r="G39" i="26"/>
  <c r="G100" i="26"/>
  <c r="D49" i="26"/>
  <c r="G36" i="26"/>
  <c r="G18" i="26"/>
  <c r="I101" i="23"/>
  <c r="H20" i="21"/>
  <c r="D20" i="21" s="1"/>
  <c r="H69" i="21"/>
  <c r="D69" i="21" s="1"/>
  <c r="H30" i="26"/>
  <c r="D30" i="26" s="1"/>
  <c r="H96" i="26"/>
  <c r="D96" i="26" s="1"/>
  <c r="I101" i="1"/>
  <c r="H101" i="1" s="1"/>
  <c r="I52" i="4"/>
  <c r="H52" i="4" s="1"/>
  <c r="I101" i="8"/>
  <c r="I101" i="20"/>
  <c r="I101" i="2"/>
  <c r="I101" i="18"/>
  <c r="H101" i="18" s="1"/>
  <c r="I101" i="7"/>
  <c r="H101" i="7" s="1"/>
  <c r="I101" i="10"/>
  <c r="I17" i="10"/>
  <c r="G133" i="9"/>
  <c r="D133" i="9"/>
  <c r="I101" i="9"/>
  <c r="I17" i="9"/>
  <c r="E17" i="9" s="1"/>
  <c r="I17" i="23"/>
  <c r="E17" i="23" s="1"/>
  <c r="E17" i="12"/>
  <c r="I17" i="16"/>
  <c r="E17" i="16" s="1"/>
  <c r="I101" i="16"/>
  <c r="E101" i="16" s="1"/>
  <c r="H17" i="9" l="1"/>
  <c r="E52" i="4"/>
  <c r="G20" i="21"/>
  <c r="G69" i="21"/>
  <c r="G30" i="26"/>
  <c r="G96" i="26"/>
  <c r="E101" i="1"/>
  <c r="E101" i="18"/>
  <c r="E101" i="7"/>
  <c r="H17" i="23"/>
  <c r="H17" i="16"/>
  <c r="H101" i="16"/>
  <c r="I171" i="16"/>
  <c r="H171" i="16" s="1"/>
  <c r="I64" i="16"/>
  <c r="E64" i="16" s="1"/>
  <c r="I53" i="16"/>
  <c r="E53" i="16" s="1"/>
  <c r="F172" i="12"/>
  <c r="F123" i="12"/>
  <c r="F171" i="12"/>
  <c r="E171" i="12" s="1"/>
  <c r="F64" i="12"/>
  <c r="E64" i="12" s="1"/>
  <c r="F53" i="12"/>
  <c r="E53" i="12" s="1"/>
  <c r="I171" i="23"/>
  <c r="E171" i="23" s="1"/>
  <c r="I64" i="23"/>
  <c r="H64" i="23" s="1"/>
  <c r="I53" i="23"/>
  <c r="E53" i="23" s="1"/>
  <c r="I171" i="9"/>
  <c r="H171" i="9" s="1"/>
  <c r="I64" i="9"/>
  <c r="E64" i="9" s="1"/>
  <c r="I53" i="9"/>
  <c r="H53" i="9" s="1"/>
  <c r="I171" i="10"/>
  <c r="I64" i="10"/>
  <c r="I53" i="10"/>
  <c r="I171" i="7"/>
  <c r="I64" i="7"/>
  <c r="H64" i="7" s="1"/>
  <c r="I53" i="7"/>
  <c r="E53" i="7" s="1"/>
  <c r="I171" i="18"/>
  <c r="H171" i="18" s="1"/>
  <c r="I64" i="18"/>
  <c r="H64" i="18" s="1"/>
  <c r="I53" i="18"/>
  <c r="H53" i="18" s="1"/>
  <c r="I171" i="2"/>
  <c r="E171" i="2" s="1"/>
  <c r="I64" i="2"/>
  <c r="H64" i="2" s="1"/>
  <c r="I53" i="2"/>
  <c r="E53" i="2" s="1"/>
  <c r="I122" i="2"/>
  <c r="H122" i="2" s="1"/>
  <c r="I123" i="2"/>
  <c r="E123" i="2" s="1"/>
  <c r="I171" i="20"/>
  <c r="E171" i="20" s="1"/>
  <c r="I64" i="20"/>
  <c r="E64" i="20" s="1"/>
  <c r="I53" i="20"/>
  <c r="H53" i="20" s="1"/>
  <c r="I171" i="8"/>
  <c r="H171" i="8" s="1"/>
  <c r="I64" i="8"/>
  <c r="H64" i="8" s="1"/>
  <c r="I53" i="8"/>
  <c r="H53" i="8" s="1"/>
  <c r="I61" i="3"/>
  <c r="H61" i="3" s="1"/>
  <c r="I60" i="3"/>
  <c r="E60" i="3" s="1"/>
  <c r="I11" i="3"/>
  <c r="H11" i="3" s="1"/>
  <c r="I12" i="3"/>
  <c r="E12" i="3" s="1"/>
  <c r="I15" i="4"/>
  <c r="E15" i="4" s="1"/>
  <c r="I53" i="5"/>
  <c r="H53" i="5" s="1"/>
  <c r="I172" i="1"/>
  <c r="E172" i="1" s="1"/>
  <c r="I64" i="1"/>
  <c r="E64" i="1" s="1"/>
  <c r="E61" i="3" l="1"/>
  <c r="H64" i="20"/>
  <c r="E53" i="20"/>
  <c r="E122" i="2"/>
  <c r="E64" i="2"/>
  <c r="E53" i="9"/>
  <c r="E171" i="16"/>
  <c r="H64" i="16"/>
  <c r="H53" i="16"/>
  <c r="H171" i="23"/>
  <c r="E64" i="23"/>
  <c r="H53" i="23"/>
  <c r="E171" i="9"/>
  <c r="H64" i="9"/>
  <c r="E64" i="7"/>
  <c r="H53" i="7"/>
  <c r="E171" i="18"/>
  <c r="E64" i="18"/>
  <c r="E53" i="18"/>
  <c r="H171" i="2"/>
  <c r="H53" i="2"/>
  <c r="H123" i="2"/>
  <c r="H171" i="20"/>
  <c r="E171" i="8"/>
  <c r="E64" i="8"/>
  <c r="E53" i="8"/>
  <c r="H60" i="3"/>
  <c r="H12" i="3"/>
  <c r="E11" i="3"/>
  <c r="E53" i="5"/>
  <c r="H172" i="1"/>
  <c r="H15" i="4"/>
  <c r="H64" i="1"/>
  <c r="H62" i="21"/>
  <c r="D62" i="21" s="1"/>
  <c r="I53" i="1"/>
  <c r="E53" i="1" s="1"/>
  <c r="H29" i="21"/>
  <c r="G29" i="21" s="1"/>
  <c r="G62" i="21" l="1"/>
  <c r="H53" i="1"/>
  <c r="D29" i="21"/>
  <c r="H37" i="21"/>
  <c r="G37" i="21" s="1"/>
  <c r="F8" i="21"/>
  <c r="D37" i="21" l="1"/>
  <c r="G22" i="24" l="1"/>
  <c r="D22" i="24"/>
  <c r="I21" i="24"/>
  <c r="H21" i="24" s="1"/>
  <c r="E21" i="24" l="1"/>
  <c r="F8" i="26"/>
  <c r="H123" i="26"/>
  <c r="D123" i="26" s="1"/>
  <c r="H122" i="26"/>
  <c r="D122" i="26" s="1"/>
  <c r="H121" i="26"/>
  <c r="D121" i="26" s="1"/>
  <c r="H120" i="26"/>
  <c r="G120" i="26" s="1"/>
  <c r="H119" i="26"/>
  <c r="D119" i="26" s="1"/>
  <c r="H118" i="26"/>
  <c r="G118" i="26" s="1"/>
  <c r="H117" i="26"/>
  <c r="D117" i="26" s="1"/>
  <c r="H116" i="26"/>
  <c r="G116" i="26" s="1"/>
  <c r="H115" i="26"/>
  <c r="D115" i="26" s="1"/>
  <c r="H114" i="26"/>
  <c r="G114" i="26" s="1"/>
  <c r="H113" i="26"/>
  <c r="G113" i="26" s="1"/>
  <c r="H112" i="26"/>
  <c r="G112" i="26" s="1"/>
  <c r="H111" i="26"/>
  <c r="D111" i="26" s="1"/>
  <c r="H109" i="26"/>
  <c r="G109" i="26" s="1"/>
  <c r="H108" i="26"/>
  <c r="D108" i="26" s="1"/>
  <c r="H107" i="26"/>
  <c r="G107" i="26" s="1"/>
  <c r="H106" i="26"/>
  <c r="G106" i="26" s="1"/>
  <c r="H105" i="26"/>
  <c r="G105" i="26" s="1"/>
  <c r="H104" i="26"/>
  <c r="G104" i="26" s="1"/>
  <c r="H103" i="26"/>
  <c r="G103" i="26" s="1"/>
  <c r="H102" i="26"/>
  <c r="D102" i="26" s="1"/>
  <c r="H101" i="26"/>
  <c r="D101" i="26" s="1"/>
  <c r="H99" i="26"/>
  <c r="D99" i="26" s="1"/>
  <c r="H98" i="26"/>
  <c r="G98" i="26" s="1"/>
  <c r="H97" i="26"/>
  <c r="G97" i="26" s="1"/>
  <c r="H95" i="26"/>
  <c r="D95" i="26" s="1"/>
  <c r="H94" i="26"/>
  <c r="G94" i="26" s="1"/>
  <c r="H93" i="26"/>
  <c r="G93" i="26" s="1"/>
  <c r="H92" i="26"/>
  <c r="D92" i="26" s="1"/>
  <c r="H91" i="26"/>
  <c r="G91" i="26" s="1"/>
  <c r="H90" i="26"/>
  <c r="G90" i="26" s="1"/>
  <c r="H89" i="26"/>
  <c r="G89" i="26" s="1"/>
  <c r="H88" i="26"/>
  <c r="G88" i="26" s="1"/>
  <c r="H87" i="26"/>
  <c r="D87" i="26" s="1"/>
  <c r="H86" i="26"/>
  <c r="G86" i="26" s="1"/>
  <c r="H85" i="26"/>
  <c r="G85" i="26" s="1"/>
  <c r="H84" i="26"/>
  <c r="D84" i="26" s="1"/>
  <c r="H83" i="26"/>
  <c r="D83" i="26" s="1"/>
  <c r="H82" i="26"/>
  <c r="D82" i="26" s="1"/>
  <c r="H81" i="26"/>
  <c r="G81" i="26" s="1"/>
  <c r="H80" i="26"/>
  <c r="D80" i="26" s="1"/>
  <c r="H79" i="26"/>
  <c r="G79" i="26" s="1"/>
  <c r="H78" i="26"/>
  <c r="G78" i="26" s="1"/>
  <c r="H77" i="26"/>
  <c r="G77" i="26" s="1"/>
  <c r="H76" i="26"/>
  <c r="D76" i="26" s="1"/>
  <c r="H75" i="26"/>
  <c r="G75" i="26" s="1"/>
  <c r="H74" i="26"/>
  <c r="D74" i="26" s="1"/>
  <c r="H73" i="26"/>
  <c r="G73" i="26" s="1"/>
  <c r="H72" i="26"/>
  <c r="H71" i="26"/>
  <c r="H70" i="26"/>
  <c r="H69" i="26"/>
  <c r="H68" i="26"/>
  <c r="H67" i="26"/>
  <c r="H66" i="26"/>
  <c r="H65" i="26"/>
  <c r="H64" i="26"/>
  <c r="H63" i="26"/>
  <c r="H62" i="26"/>
  <c r="H61" i="26"/>
  <c r="H60" i="26"/>
  <c r="H59" i="26"/>
  <c r="H58" i="26"/>
  <c r="H57" i="26"/>
  <c r="H56" i="26"/>
  <c r="H55" i="26"/>
  <c r="H54" i="26"/>
  <c r="H53" i="26"/>
  <c r="H52" i="26"/>
  <c r="H51" i="26"/>
  <c r="H50" i="26"/>
  <c r="H48" i="26"/>
  <c r="H47" i="26"/>
  <c r="H46" i="26"/>
  <c r="H45" i="26"/>
  <c r="H44" i="26"/>
  <c r="H43" i="26"/>
  <c r="H42" i="26"/>
  <c r="H41" i="26"/>
  <c r="H40" i="26"/>
  <c r="H38" i="26"/>
  <c r="H37" i="26"/>
  <c r="H35" i="26"/>
  <c r="H34" i="26"/>
  <c r="H33" i="26"/>
  <c r="H32" i="26"/>
  <c r="H31" i="26"/>
  <c r="H29" i="26"/>
  <c r="H28" i="26"/>
  <c r="H27" i="26"/>
  <c r="H26" i="26"/>
  <c r="H25" i="26"/>
  <c r="H24" i="26"/>
  <c r="H23" i="26"/>
  <c r="H22" i="26"/>
  <c r="H21" i="26"/>
  <c r="H20" i="26"/>
  <c r="H19" i="26"/>
  <c r="H17" i="26"/>
  <c r="H16" i="26"/>
  <c r="H15" i="26"/>
  <c r="H14" i="26"/>
  <c r="H13" i="26"/>
  <c r="H12" i="26"/>
  <c r="H11" i="26"/>
  <c r="H10" i="26"/>
  <c r="D97" i="26" l="1"/>
  <c r="D88" i="26"/>
  <c r="D106" i="26"/>
  <c r="D114" i="26"/>
  <c r="D79" i="26"/>
  <c r="G115" i="26"/>
  <c r="G83" i="26"/>
  <c r="D105" i="26"/>
  <c r="D90" i="26"/>
  <c r="D86" i="26"/>
  <c r="G108" i="26"/>
  <c r="G101" i="26"/>
  <c r="G80" i="26"/>
  <c r="G117" i="26"/>
  <c r="G99" i="26"/>
  <c r="G74" i="26"/>
  <c r="D78" i="26"/>
  <c r="G87" i="26"/>
  <c r="D109" i="26"/>
  <c r="G122" i="26"/>
  <c r="D75" i="26"/>
  <c r="G95" i="26"/>
  <c r="D113" i="26"/>
  <c r="G102" i="26"/>
  <c r="G121" i="26"/>
  <c r="G82" i="26"/>
  <c r="D94" i="26"/>
  <c r="D118" i="26"/>
  <c r="G76" i="26"/>
  <c r="G111" i="26"/>
  <c r="D91" i="26"/>
  <c r="D104" i="26"/>
  <c r="G84" i="26"/>
  <c r="G119" i="26"/>
  <c r="G123" i="26"/>
  <c r="G92" i="26"/>
  <c r="D73" i="26"/>
  <c r="D81" i="26"/>
  <c r="D89" i="26"/>
  <c r="D98" i="26"/>
  <c r="D107" i="26"/>
  <c r="D116" i="26"/>
  <c r="D77" i="26"/>
  <c r="D93" i="26"/>
  <c r="D103" i="26"/>
  <c r="D112" i="26"/>
  <c r="D120" i="26"/>
  <c r="D85" i="26"/>
  <c r="G173" i="16"/>
  <c r="D173" i="16"/>
  <c r="I172" i="16"/>
  <c r="H172" i="16" s="1"/>
  <c r="I170" i="16"/>
  <c r="H170" i="16" s="1"/>
  <c r="I169" i="16"/>
  <c r="E169" i="16" s="1"/>
  <c r="G167" i="16"/>
  <c r="D167" i="16"/>
  <c r="I166" i="16"/>
  <c r="E166" i="16" s="1"/>
  <c r="I165" i="16"/>
  <c r="H165" i="16" s="1"/>
  <c r="I164" i="16"/>
  <c r="E164" i="16" s="1"/>
  <c r="I163" i="16"/>
  <c r="H163" i="16" s="1"/>
  <c r="G161" i="16"/>
  <c r="D161" i="16"/>
  <c r="I160" i="16"/>
  <c r="H160" i="16" s="1"/>
  <c r="I159" i="16"/>
  <c r="E159" i="16" s="1"/>
  <c r="I158" i="16"/>
  <c r="I157" i="16"/>
  <c r="H157" i="16" s="1"/>
  <c r="I156" i="16"/>
  <c r="H156" i="16" s="1"/>
  <c r="I155" i="16"/>
  <c r="E155" i="16" s="1"/>
  <c r="G152" i="16"/>
  <c r="D152" i="16"/>
  <c r="I151" i="16"/>
  <c r="H151" i="16" s="1"/>
  <c r="I150" i="16"/>
  <c r="E150" i="16" s="1"/>
  <c r="I149" i="16"/>
  <c r="H149" i="16" s="1"/>
  <c r="I148" i="16"/>
  <c r="H148" i="16" s="1"/>
  <c r="I147" i="16"/>
  <c r="H147" i="16" s="1"/>
  <c r="I146" i="16"/>
  <c r="E146" i="16" s="1"/>
  <c r="G144" i="16"/>
  <c r="D144" i="16"/>
  <c r="I143" i="16"/>
  <c r="E143" i="16" s="1"/>
  <c r="I142" i="16"/>
  <c r="H142" i="16" s="1"/>
  <c r="I141" i="16"/>
  <c r="H141" i="16" s="1"/>
  <c r="I140" i="16"/>
  <c r="H140" i="16" s="1"/>
  <c r="G138" i="16"/>
  <c r="D138" i="16"/>
  <c r="I137" i="16"/>
  <c r="H137" i="16" s="1"/>
  <c r="I136" i="16"/>
  <c r="E136" i="16" s="1"/>
  <c r="G133" i="16"/>
  <c r="D133" i="16"/>
  <c r="I132" i="16"/>
  <c r="H132" i="16" s="1"/>
  <c r="I131" i="16"/>
  <c r="E131" i="16" s="1"/>
  <c r="I130" i="16"/>
  <c r="H130" i="16" s="1"/>
  <c r="I129" i="16"/>
  <c r="E129" i="16" s="1"/>
  <c r="I128" i="16"/>
  <c r="H128" i="16" s="1"/>
  <c r="G126" i="16"/>
  <c r="D126" i="16"/>
  <c r="I125" i="16"/>
  <c r="I124" i="16"/>
  <c r="E124" i="16" s="1"/>
  <c r="I123" i="16"/>
  <c r="H123" i="16" s="1"/>
  <c r="I122" i="16"/>
  <c r="H122" i="16" s="1"/>
  <c r="I121" i="16"/>
  <c r="H121" i="16" s="1"/>
  <c r="G118" i="16"/>
  <c r="D118" i="16"/>
  <c r="I117" i="16"/>
  <c r="H117" i="16" s="1"/>
  <c r="I116" i="16"/>
  <c r="H116" i="16" s="1"/>
  <c r="I115" i="16"/>
  <c r="E115" i="16" s="1"/>
  <c r="I114" i="16"/>
  <c r="H114" i="16" s="1"/>
  <c r="I113" i="16"/>
  <c r="E113" i="16" s="1"/>
  <c r="I112" i="16"/>
  <c r="H112" i="16" s="1"/>
  <c r="I111" i="16"/>
  <c r="E111" i="16" s="1"/>
  <c r="I110" i="16"/>
  <c r="H110" i="16" s="1"/>
  <c r="G108" i="16"/>
  <c r="D108" i="16"/>
  <c r="I107" i="16"/>
  <c r="H107" i="16" s="1"/>
  <c r="I106" i="16"/>
  <c r="H106" i="16" s="1"/>
  <c r="I105" i="16"/>
  <c r="H105" i="16" s="1"/>
  <c r="I104" i="16"/>
  <c r="E104" i="16" s="1"/>
  <c r="I103" i="16"/>
  <c r="E103" i="16" s="1"/>
  <c r="I102" i="16"/>
  <c r="I100" i="16"/>
  <c r="H100" i="16" s="1"/>
  <c r="I99" i="16"/>
  <c r="E99" i="16" s="1"/>
  <c r="G96" i="16"/>
  <c r="D96" i="16"/>
  <c r="I95" i="16"/>
  <c r="H95" i="16" s="1"/>
  <c r="I94" i="16"/>
  <c r="E94" i="16" s="1"/>
  <c r="I93" i="16"/>
  <c r="H93" i="16" s="1"/>
  <c r="I92" i="16"/>
  <c r="H92" i="16" s="1"/>
  <c r="I91" i="16"/>
  <c r="H91" i="16" s="1"/>
  <c r="I90" i="16"/>
  <c r="E90" i="16" s="1"/>
  <c r="I89" i="16"/>
  <c r="H89" i="16" s="1"/>
  <c r="I88" i="16"/>
  <c r="H88" i="16" s="1"/>
  <c r="I87" i="16"/>
  <c r="H87" i="16" s="1"/>
  <c r="G85" i="16"/>
  <c r="D85" i="16"/>
  <c r="I84" i="16"/>
  <c r="H84" i="16" s="1"/>
  <c r="I83" i="16"/>
  <c r="E83" i="16" s="1"/>
  <c r="I82" i="16"/>
  <c r="E82" i="16" s="1"/>
  <c r="I81" i="16"/>
  <c r="H81" i="16" s="1"/>
  <c r="I80" i="16"/>
  <c r="H80" i="16" s="1"/>
  <c r="G78" i="16"/>
  <c r="D78" i="16"/>
  <c r="I77" i="16"/>
  <c r="H77" i="16" s="1"/>
  <c r="I76" i="16"/>
  <c r="E76" i="16" s="1"/>
  <c r="I75" i="16"/>
  <c r="H75" i="16" s="1"/>
  <c r="I74" i="16"/>
  <c r="H74" i="16" s="1"/>
  <c r="I73" i="16"/>
  <c r="H73" i="16" s="1"/>
  <c r="I72" i="16"/>
  <c r="E72" i="16" s="1"/>
  <c r="I71" i="16"/>
  <c r="H71" i="16" s="1"/>
  <c r="I70" i="16"/>
  <c r="H70" i="16" s="1"/>
  <c r="I69" i="16"/>
  <c r="H69" i="16" s="1"/>
  <c r="G67" i="16"/>
  <c r="D67" i="16"/>
  <c r="I66" i="16"/>
  <c r="H66" i="16" s="1"/>
  <c r="I65" i="16"/>
  <c r="E65" i="16" s="1"/>
  <c r="I63" i="16"/>
  <c r="H63" i="16" s="1"/>
  <c r="I62" i="16"/>
  <c r="H62" i="16" s="1"/>
  <c r="I61" i="16"/>
  <c r="H61" i="16" s="1"/>
  <c r="I60" i="16"/>
  <c r="E60" i="16" s="1"/>
  <c r="I59" i="16"/>
  <c r="H59" i="16" s="1"/>
  <c r="G56" i="16"/>
  <c r="D56" i="16"/>
  <c r="I55" i="16"/>
  <c r="E55" i="16" s="1"/>
  <c r="I54" i="16"/>
  <c r="H54" i="16" s="1"/>
  <c r="I52" i="16"/>
  <c r="H52" i="16" s="1"/>
  <c r="I51" i="16"/>
  <c r="H51" i="16" s="1"/>
  <c r="I50" i="16"/>
  <c r="E50" i="16" s="1"/>
  <c r="I49" i="16"/>
  <c r="H49" i="16" s="1"/>
  <c r="I48" i="16"/>
  <c r="H48" i="16" s="1"/>
  <c r="I47" i="16"/>
  <c r="H47" i="16" s="1"/>
  <c r="I46" i="16"/>
  <c r="E46" i="16" s="1"/>
  <c r="I45" i="16"/>
  <c r="H45" i="16" s="1"/>
  <c r="I44" i="16"/>
  <c r="E44" i="16" s="1"/>
  <c r="G42" i="16"/>
  <c r="D42" i="16"/>
  <c r="I41" i="16"/>
  <c r="H41" i="16" s="1"/>
  <c r="I40" i="16"/>
  <c r="H40" i="16" s="1"/>
  <c r="I39" i="16"/>
  <c r="H39" i="16" s="1"/>
  <c r="I38" i="16"/>
  <c r="H38" i="16" s="1"/>
  <c r="I37" i="16"/>
  <c r="H37" i="16" s="1"/>
  <c r="I36" i="16"/>
  <c r="E36" i="16" s="1"/>
  <c r="I35" i="16"/>
  <c r="H35" i="16" s="1"/>
  <c r="I34" i="16"/>
  <c r="H34" i="16" s="1"/>
  <c r="I33" i="16"/>
  <c r="G31" i="16"/>
  <c r="D31" i="16"/>
  <c r="I30" i="16"/>
  <c r="H30" i="16" s="1"/>
  <c r="I29" i="16"/>
  <c r="E29" i="16" s="1"/>
  <c r="I28" i="16"/>
  <c r="E28" i="16" s="1"/>
  <c r="I27" i="16"/>
  <c r="H27" i="16" s="1"/>
  <c r="I26" i="16"/>
  <c r="I25" i="16"/>
  <c r="E25" i="16" s="1"/>
  <c r="I24" i="16"/>
  <c r="H24" i="16" s="1"/>
  <c r="I23" i="16"/>
  <c r="E23" i="16" s="1"/>
  <c r="G21" i="16"/>
  <c r="D21" i="16"/>
  <c r="I20" i="16"/>
  <c r="H20" i="16" s="1"/>
  <c r="G19" i="16"/>
  <c r="D19" i="16"/>
  <c r="I18" i="16"/>
  <c r="I16" i="16"/>
  <c r="H16" i="16" s="1"/>
  <c r="I15" i="16"/>
  <c r="E15" i="16" s="1"/>
  <c r="I14" i="16"/>
  <c r="H14" i="16" s="1"/>
  <c r="I13" i="16"/>
  <c r="H13" i="16" s="1"/>
  <c r="I12" i="16"/>
  <c r="E12" i="16" s="1"/>
  <c r="I11" i="16"/>
  <c r="H11" i="16" s="1"/>
  <c r="I10" i="16"/>
  <c r="H10" i="16" s="1"/>
  <c r="I9" i="16"/>
  <c r="H9" i="16" s="1"/>
  <c r="G11" i="24"/>
  <c r="D11" i="24"/>
  <c r="G14" i="24"/>
  <c r="D14" i="24"/>
  <c r="G40" i="24"/>
  <c r="D40" i="24"/>
  <c r="I38" i="24"/>
  <c r="H38" i="24" s="1"/>
  <c r="I37" i="24"/>
  <c r="E37" i="24" s="1"/>
  <c r="I39" i="24"/>
  <c r="H39" i="24" s="1"/>
  <c r="I31" i="24"/>
  <c r="E31" i="24" s="1"/>
  <c r="I27" i="24"/>
  <c r="E27" i="24" s="1"/>
  <c r="G29" i="14"/>
  <c r="D29" i="14"/>
  <c r="G25" i="14"/>
  <c r="D25" i="14"/>
  <c r="G10" i="14"/>
  <c r="D10" i="14"/>
  <c r="G21" i="14"/>
  <c r="D21" i="14"/>
  <c r="I28" i="14"/>
  <c r="E28" i="14" s="1"/>
  <c r="I27" i="14"/>
  <c r="H27" i="14" s="1"/>
  <c r="G11" i="27"/>
  <c r="G12" i="27" s="1"/>
  <c r="G8" i="27" s="1"/>
  <c r="D11" i="27"/>
  <c r="D12" i="27" s="1"/>
  <c r="D8" i="27" s="1"/>
  <c r="G173" i="23"/>
  <c r="D173" i="23"/>
  <c r="I172" i="23"/>
  <c r="E172" i="23" s="1"/>
  <c r="I170" i="23"/>
  <c r="H170" i="23" s="1"/>
  <c r="I169" i="23"/>
  <c r="E169" i="23" s="1"/>
  <c r="G167" i="23"/>
  <c r="D167" i="23"/>
  <c r="I166" i="23"/>
  <c r="H166" i="23" s="1"/>
  <c r="I165" i="23"/>
  <c r="E165" i="23" s="1"/>
  <c r="I164" i="23"/>
  <c r="I163" i="23"/>
  <c r="H163" i="23" s="1"/>
  <c r="G161" i="23"/>
  <c r="D161" i="23"/>
  <c r="I160" i="23"/>
  <c r="H160" i="23" s="1"/>
  <c r="I159" i="23"/>
  <c r="H159" i="23" s="1"/>
  <c r="I158" i="23"/>
  <c r="I157" i="23"/>
  <c r="I156" i="23"/>
  <c r="E156" i="23" s="1"/>
  <c r="I155" i="23"/>
  <c r="E155" i="23" s="1"/>
  <c r="G152" i="23"/>
  <c r="D152" i="23"/>
  <c r="I151" i="23"/>
  <c r="E151" i="23" s="1"/>
  <c r="I150" i="23"/>
  <c r="H150" i="23" s="1"/>
  <c r="I149" i="23"/>
  <c r="H149" i="23" s="1"/>
  <c r="I148" i="23"/>
  <c r="E148" i="23" s="1"/>
  <c r="I147" i="23"/>
  <c r="H147" i="23" s="1"/>
  <c r="I146" i="23"/>
  <c r="H146" i="23" s="1"/>
  <c r="G144" i="23"/>
  <c r="D144" i="23"/>
  <c r="I143" i="23"/>
  <c r="I142" i="23"/>
  <c r="I141" i="23"/>
  <c r="E141" i="23" s="1"/>
  <c r="I140" i="23"/>
  <c r="E140" i="23" s="1"/>
  <c r="G138" i="23"/>
  <c r="D138" i="23"/>
  <c r="I137" i="23"/>
  <c r="I136" i="23"/>
  <c r="E136" i="23" s="1"/>
  <c r="G133" i="23"/>
  <c r="D133" i="23"/>
  <c r="I132" i="23"/>
  <c r="H132" i="23" s="1"/>
  <c r="I131" i="23"/>
  <c r="E131" i="23" s="1"/>
  <c r="I130" i="23"/>
  <c r="H130" i="23" s="1"/>
  <c r="I129" i="23"/>
  <c r="I128" i="23"/>
  <c r="H128" i="23" s="1"/>
  <c r="G126" i="23"/>
  <c r="D126" i="23"/>
  <c r="I125" i="23"/>
  <c r="I124" i="23"/>
  <c r="I123" i="23"/>
  <c r="H123" i="23" s="1"/>
  <c r="I122" i="23"/>
  <c r="E122" i="23" s="1"/>
  <c r="I121" i="23"/>
  <c r="E121" i="23" s="1"/>
  <c r="G118" i="23"/>
  <c r="D118" i="23"/>
  <c r="I117" i="23"/>
  <c r="E117" i="23" s="1"/>
  <c r="I116" i="23"/>
  <c r="I115" i="23"/>
  <c r="H115" i="23" s="1"/>
  <c r="I114" i="23"/>
  <c r="E114" i="23" s="1"/>
  <c r="I113" i="23"/>
  <c r="E113" i="23" s="1"/>
  <c r="I112" i="23"/>
  <c r="H112" i="23" s="1"/>
  <c r="I111" i="23"/>
  <c r="H111" i="23" s="1"/>
  <c r="I110" i="23"/>
  <c r="H110" i="23" s="1"/>
  <c r="G108" i="23"/>
  <c r="D108" i="23"/>
  <c r="I107" i="23"/>
  <c r="H107" i="23" s="1"/>
  <c r="I106" i="23"/>
  <c r="E106" i="23" s="1"/>
  <c r="I105" i="23"/>
  <c r="I104" i="23"/>
  <c r="E104" i="23" s="1"/>
  <c r="I103" i="23"/>
  <c r="I102" i="23"/>
  <c r="I100" i="23"/>
  <c r="H100" i="23" s="1"/>
  <c r="I99" i="23"/>
  <c r="H99" i="23" s="1"/>
  <c r="G96" i="23"/>
  <c r="D96" i="23"/>
  <c r="I95" i="23"/>
  <c r="H95" i="23" s="1"/>
  <c r="I94" i="23"/>
  <c r="H94" i="23" s="1"/>
  <c r="I93" i="23"/>
  <c r="H93" i="23" s="1"/>
  <c r="I92" i="23"/>
  <c r="H92" i="23" s="1"/>
  <c r="I91" i="23"/>
  <c r="H91" i="23" s="1"/>
  <c r="I90" i="23"/>
  <c r="I89" i="23"/>
  <c r="E89" i="23" s="1"/>
  <c r="I88" i="23"/>
  <c r="I87" i="23"/>
  <c r="H87" i="23" s="1"/>
  <c r="G85" i="23"/>
  <c r="D85" i="23"/>
  <c r="I84" i="23"/>
  <c r="H84" i="23" s="1"/>
  <c r="I83" i="23"/>
  <c r="H83" i="23" s="1"/>
  <c r="I82" i="23"/>
  <c r="H82" i="23" s="1"/>
  <c r="I81" i="23"/>
  <c r="E81" i="23" s="1"/>
  <c r="I80" i="23"/>
  <c r="H80" i="23" s="1"/>
  <c r="G78" i="23"/>
  <c r="D78" i="23"/>
  <c r="I77" i="23"/>
  <c r="E77" i="23" s="1"/>
  <c r="I76" i="23"/>
  <c r="I75" i="23"/>
  <c r="I74" i="23"/>
  <c r="I73" i="23"/>
  <c r="H73" i="23" s="1"/>
  <c r="I72" i="23"/>
  <c r="H72" i="23" s="1"/>
  <c r="I71" i="23"/>
  <c r="H71" i="23" s="1"/>
  <c r="I70" i="23"/>
  <c r="E70" i="23" s="1"/>
  <c r="I69" i="23"/>
  <c r="H69" i="23" s="1"/>
  <c r="G67" i="23"/>
  <c r="D67" i="23"/>
  <c r="I66" i="23"/>
  <c r="E66" i="23" s="1"/>
  <c r="I65" i="23"/>
  <c r="H65" i="23" s="1"/>
  <c r="I63" i="23"/>
  <c r="E63" i="23" s="1"/>
  <c r="I62" i="23"/>
  <c r="E62" i="23" s="1"/>
  <c r="I61" i="23"/>
  <c r="H61" i="23" s="1"/>
  <c r="I60" i="23"/>
  <c r="H60" i="23" s="1"/>
  <c r="I59" i="23"/>
  <c r="G56" i="23"/>
  <c r="D56" i="23"/>
  <c r="I55" i="23"/>
  <c r="H55" i="23" s="1"/>
  <c r="I54" i="23"/>
  <c r="H54" i="23" s="1"/>
  <c r="I52" i="23"/>
  <c r="I51" i="23"/>
  <c r="E51" i="23" s="1"/>
  <c r="I50" i="23"/>
  <c r="E50" i="23" s="1"/>
  <c r="I49" i="23"/>
  <c r="E49" i="23" s="1"/>
  <c r="I48" i="23"/>
  <c r="E48" i="23" s="1"/>
  <c r="I47" i="23"/>
  <c r="I46" i="23"/>
  <c r="I45" i="23"/>
  <c r="H45" i="23" s="1"/>
  <c r="I44" i="23"/>
  <c r="G42" i="23"/>
  <c r="D42" i="23"/>
  <c r="I41" i="23"/>
  <c r="E41" i="23" s="1"/>
  <c r="I40" i="23"/>
  <c r="I39" i="23"/>
  <c r="E39" i="23" s="1"/>
  <c r="I38" i="23"/>
  <c r="E38" i="23" s="1"/>
  <c r="I37" i="23"/>
  <c r="H37" i="23" s="1"/>
  <c r="I36" i="23"/>
  <c r="H36" i="23" s="1"/>
  <c r="I35" i="23"/>
  <c r="H35" i="23" s="1"/>
  <c r="I34" i="23"/>
  <c r="I33" i="23"/>
  <c r="G31" i="23"/>
  <c r="D31" i="23"/>
  <c r="I30" i="23"/>
  <c r="H30" i="23" s="1"/>
  <c r="I29" i="23"/>
  <c r="E29" i="23" s="1"/>
  <c r="I28" i="23"/>
  <c r="E28" i="23" s="1"/>
  <c r="I27" i="23"/>
  <c r="E27" i="23" s="1"/>
  <c r="I26" i="23"/>
  <c r="I25" i="23"/>
  <c r="H25" i="23" s="1"/>
  <c r="I24" i="23"/>
  <c r="I23" i="23"/>
  <c r="E23" i="23" s="1"/>
  <c r="G21" i="23"/>
  <c r="D21" i="23"/>
  <c r="I20" i="23"/>
  <c r="H20" i="23" s="1"/>
  <c r="G19" i="23"/>
  <c r="D19" i="23"/>
  <c r="I18" i="23"/>
  <c r="E18" i="23" s="1"/>
  <c r="I16" i="23"/>
  <c r="H16" i="23" s="1"/>
  <c r="I15" i="23"/>
  <c r="E15" i="23" s="1"/>
  <c r="I14" i="23"/>
  <c r="E14" i="23" s="1"/>
  <c r="I13" i="23"/>
  <c r="H13" i="23" s="1"/>
  <c r="I12" i="23"/>
  <c r="H12" i="23" s="1"/>
  <c r="I11" i="23"/>
  <c r="H11" i="23" s="1"/>
  <c r="I10" i="23"/>
  <c r="I9" i="23"/>
  <c r="H9" i="23" s="1"/>
  <c r="G173" i="9"/>
  <c r="D173" i="9"/>
  <c r="I172" i="9"/>
  <c r="H172" i="9" s="1"/>
  <c r="I170" i="9"/>
  <c r="E170" i="9" s="1"/>
  <c r="I169" i="9"/>
  <c r="H169" i="9" s="1"/>
  <c r="G167" i="9"/>
  <c r="D167" i="9"/>
  <c r="I166" i="9"/>
  <c r="E166" i="9" s="1"/>
  <c r="I165" i="9"/>
  <c r="H165" i="9" s="1"/>
  <c r="I164" i="9"/>
  <c r="E164" i="9" s="1"/>
  <c r="I163" i="9"/>
  <c r="E163" i="9" s="1"/>
  <c r="G161" i="9"/>
  <c r="D161" i="9"/>
  <c r="I160" i="9"/>
  <c r="E160" i="9" s="1"/>
  <c r="I159" i="9"/>
  <c r="H159" i="9" s="1"/>
  <c r="I158" i="9"/>
  <c r="I157" i="9"/>
  <c r="H157" i="9" s="1"/>
  <c r="I156" i="9"/>
  <c r="E156" i="9" s="1"/>
  <c r="I155" i="9"/>
  <c r="E155" i="9" s="1"/>
  <c r="G152" i="9"/>
  <c r="D152" i="9"/>
  <c r="I151" i="9"/>
  <c r="E151" i="9" s="1"/>
  <c r="I150" i="9"/>
  <c r="E150" i="9" s="1"/>
  <c r="I149" i="9"/>
  <c r="H149" i="9" s="1"/>
  <c r="I148" i="9"/>
  <c r="E148" i="9" s="1"/>
  <c r="I147" i="9"/>
  <c r="E147" i="9" s="1"/>
  <c r="I146" i="9"/>
  <c r="H146" i="9" s="1"/>
  <c r="G144" i="9"/>
  <c r="D144" i="9"/>
  <c r="I143" i="9"/>
  <c r="H143" i="9" s="1"/>
  <c r="I142" i="9"/>
  <c r="H142" i="9" s="1"/>
  <c r="I141" i="9"/>
  <c r="H141" i="9" s="1"/>
  <c r="I140" i="9"/>
  <c r="E140" i="9" s="1"/>
  <c r="G138" i="9"/>
  <c r="D138" i="9"/>
  <c r="I137" i="9"/>
  <c r="H137" i="9" s="1"/>
  <c r="I136" i="9"/>
  <c r="H136" i="9" s="1"/>
  <c r="I132" i="9"/>
  <c r="H132" i="9" s="1"/>
  <c r="I131" i="9"/>
  <c r="H131" i="9" s="1"/>
  <c r="I130" i="9"/>
  <c r="H130" i="9" s="1"/>
  <c r="I129" i="9"/>
  <c r="E129" i="9" s="1"/>
  <c r="I128" i="9"/>
  <c r="E128" i="9" s="1"/>
  <c r="G126" i="9"/>
  <c r="D126" i="9"/>
  <c r="D134" i="9" s="1"/>
  <c r="I125" i="9"/>
  <c r="I124" i="9"/>
  <c r="H124" i="9" s="1"/>
  <c r="I123" i="9"/>
  <c r="H123" i="9" s="1"/>
  <c r="I122" i="9"/>
  <c r="H122" i="9" s="1"/>
  <c r="I121" i="9"/>
  <c r="H121" i="9" s="1"/>
  <c r="G118" i="9"/>
  <c r="D118" i="9"/>
  <c r="I117" i="9"/>
  <c r="H117" i="9" s="1"/>
  <c r="I116" i="9"/>
  <c r="E116" i="9" s="1"/>
  <c r="I115" i="9"/>
  <c r="H115" i="9" s="1"/>
  <c r="I114" i="9"/>
  <c r="E114" i="9" s="1"/>
  <c r="I113" i="9"/>
  <c r="E113" i="9" s="1"/>
  <c r="I112" i="9"/>
  <c r="E112" i="9" s="1"/>
  <c r="I111" i="9"/>
  <c r="H111" i="9" s="1"/>
  <c r="I110" i="9"/>
  <c r="H110" i="9" s="1"/>
  <c r="G108" i="9"/>
  <c r="D108" i="9"/>
  <c r="I107" i="9"/>
  <c r="H107" i="9" s="1"/>
  <c r="I106" i="9"/>
  <c r="I105" i="9"/>
  <c r="E105" i="9" s="1"/>
  <c r="I104" i="9"/>
  <c r="E104" i="9" s="1"/>
  <c r="I103" i="9"/>
  <c r="I102" i="9"/>
  <c r="I100" i="9"/>
  <c r="E100" i="9" s="1"/>
  <c r="I99" i="9"/>
  <c r="H99" i="9" s="1"/>
  <c r="G96" i="9"/>
  <c r="D96" i="9"/>
  <c r="I95" i="9"/>
  <c r="H95" i="9" s="1"/>
  <c r="I94" i="9"/>
  <c r="H94" i="9" s="1"/>
  <c r="I93" i="9"/>
  <c r="H93" i="9" s="1"/>
  <c r="I92" i="9"/>
  <c r="H92" i="9" s="1"/>
  <c r="I91" i="9"/>
  <c r="E91" i="9" s="1"/>
  <c r="I90" i="9"/>
  <c r="E90" i="9" s="1"/>
  <c r="I89" i="9"/>
  <c r="H89" i="9" s="1"/>
  <c r="I88" i="9"/>
  <c r="E88" i="9" s="1"/>
  <c r="I87" i="9"/>
  <c r="H87" i="9" s="1"/>
  <c r="G85" i="9"/>
  <c r="D85" i="9"/>
  <c r="I84" i="9"/>
  <c r="H84" i="9" s="1"/>
  <c r="I83" i="9"/>
  <c r="H83" i="9" s="1"/>
  <c r="I82" i="9"/>
  <c r="H82" i="9" s="1"/>
  <c r="I81" i="9"/>
  <c r="H81" i="9" s="1"/>
  <c r="I80" i="9"/>
  <c r="E80" i="9" s="1"/>
  <c r="G78" i="9"/>
  <c r="D78" i="9"/>
  <c r="I77" i="9"/>
  <c r="E77" i="9" s="1"/>
  <c r="I76" i="9"/>
  <c r="H76" i="9" s="1"/>
  <c r="I75" i="9"/>
  <c r="H75" i="9" s="1"/>
  <c r="I74" i="9"/>
  <c r="E74" i="9" s="1"/>
  <c r="I73" i="9"/>
  <c r="E73" i="9" s="1"/>
  <c r="I72" i="9"/>
  <c r="H72" i="9" s="1"/>
  <c r="I71" i="9"/>
  <c r="H71" i="9" s="1"/>
  <c r="I70" i="9"/>
  <c r="H70" i="9" s="1"/>
  <c r="I69" i="9"/>
  <c r="E69" i="9" s="1"/>
  <c r="G67" i="9"/>
  <c r="D67" i="9"/>
  <c r="I66" i="9"/>
  <c r="H66" i="9" s="1"/>
  <c r="I65" i="9"/>
  <c r="H65" i="9" s="1"/>
  <c r="I63" i="9"/>
  <c r="E63" i="9" s="1"/>
  <c r="I62" i="9"/>
  <c r="E62" i="9" s="1"/>
  <c r="I61" i="9"/>
  <c r="E61" i="9" s="1"/>
  <c r="I60" i="9"/>
  <c r="H60" i="9" s="1"/>
  <c r="I59" i="9"/>
  <c r="H59" i="9" s="1"/>
  <c r="G56" i="9"/>
  <c r="D56" i="9"/>
  <c r="I55" i="9"/>
  <c r="H55" i="9" s="1"/>
  <c r="I54" i="9"/>
  <c r="H54" i="9" s="1"/>
  <c r="I52" i="9"/>
  <c r="E52" i="9" s="1"/>
  <c r="I51" i="9"/>
  <c r="E51" i="9" s="1"/>
  <c r="I50" i="9"/>
  <c r="H50" i="9" s="1"/>
  <c r="I49" i="9"/>
  <c r="E49" i="9" s="1"/>
  <c r="I48" i="9"/>
  <c r="E48" i="9" s="1"/>
  <c r="I47" i="9"/>
  <c r="H47" i="9" s="1"/>
  <c r="I46" i="9"/>
  <c r="H46" i="9" s="1"/>
  <c r="I45" i="9"/>
  <c r="H45" i="9" s="1"/>
  <c r="I44" i="9"/>
  <c r="E44" i="9" s="1"/>
  <c r="H44" i="9"/>
  <c r="G42" i="9"/>
  <c r="D42" i="9"/>
  <c r="I41" i="9"/>
  <c r="H41" i="9" s="1"/>
  <c r="I40" i="9"/>
  <c r="E40" i="9" s="1"/>
  <c r="I39" i="9"/>
  <c r="E39" i="9" s="1"/>
  <c r="I38" i="9"/>
  <c r="E38" i="9" s="1"/>
  <c r="I37" i="9"/>
  <c r="H37" i="9" s="1"/>
  <c r="I36" i="9"/>
  <c r="H36" i="9" s="1"/>
  <c r="I35" i="9"/>
  <c r="H35" i="9" s="1"/>
  <c r="I34" i="9"/>
  <c r="H34" i="9" s="1"/>
  <c r="I33" i="9"/>
  <c r="G31" i="9"/>
  <c r="D31" i="9"/>
  <c r="I30" i="9"/>
  <c r="H30" i="9" s="1"/>
  <c r="I29" i="9"/>
  <c r="H29" i="9" s="1"/>
  <c r="I28" i="9"/>
  <c r="E28" i="9" s="1"/>
  <c r="I27" i="9"/>
  <c r="E27" i="9" s="1"/>
  <c r="I26" i="9"/>
  <c r="I25" i="9"/>
  <c r="H25" i="9" s="1"/>
  <c r="I24" i="9"/>
  <c r="H24" i="9" s="1"/>
  <c r="I23" i="9"/>
  <c r="E23" i="9" s="1"/>
  <c r="G21" i="9"/>
  <c r="D21" i="9"/>
  <c r="I20" i="9"/>
  <c r="E20" i="9" s="1"/>
  <c r="G19" i="9"/>
  <c r="D19" i="9"/>
  <c r="I18" i="9"/>
  <c r="E18" i="9" s="1"/>
  <c r="H18" i="9"/>
  <c r="I16" i="9"/>
  <c r="H16" i="9" s="1"/>
  <c r="I15" i="9"/>
  <c r="H15" i="9" s="1"/>
  <c r="I14" i="9"/>
  <c r="E14" i="9" s="1"/>
  <c r="I13" i="9"/>
  <c r="H13" i="9" s="1"/>
  <c r="I12" i="9"/>
  <c r="H12" i="9" s="1"/>
  <c r="I11" i="9"/>
  <c r="I10" i="9"/>
  <c r="I9" i="9"/>
  <c r="E9" i="9" s="1"/>
  <c r="G173" i="10"/>
  <c r="D173" i="10"/>
  <c r="I172" i="10"/>
  <c r="I170" i="10"/>
  <c r="E170" i="10" s="1"/>
  <c r="I169" i="10"/>
  <c r="G167" i="10"/>
  <c r="D167" i="10"/>
  <c r="I166" i="10"/>
  <c r="I165" i="10"/>
  <c r="H165" i="10" s="1"/>
  <c r="I164" i="10"/>
  <c r="E164" i="10" s="1"/>
  <c r="I163" i="10"/>
  <c r="H163" i="10" s="1"/>
  <c r="G161" i="10"/>
  <c r="D161" i="10"/>
  <c r="I160" i="10"/>
  <c r="I159" i="10"/>
  <c r="I158" i="10"/>
  <c r="I157" i="10"/>
  <c r="H157" i="10" s="1"/>
  <c r="I156" i="10"/>
  <c r="E156" i="10" s="1"/>
  <c r="I155" i="10"/>
  <c r="G152" i="10"/>
  <c r="D152" i="10"/>
  <c r="I151" i="10"/>
  <c r="I150" i="10"/>
  <c r="E150" i="10" s="1"/>
  <c r="I149" i="10"/>
  <c r="I148" i="10"/>
  <c r="I147" i="10"/>
  <c r="I146" i="10"/>
  <c r="E146" i="10" s="1"/>
  <c r="G144" i="10"/>
  <c r="D144" i="10"/>
  <c r="I143" i="10"/>
  <c r="H143" i="10" s="1"/>
  <c r="I142" i="10"/>
  <c r="I141" i="10"/>
  <c r="E141" i="10" s="1"/>
  <c r="I140" i="10"/>
  <c r="E140" i="10" s="1"/>
  <c r="G138" i="10"/>
  <c r="D138" i="10"/>
  <c r="I137" i="10"/>
  <c r="I136" i="10"/>
  <c r="E136" i="10" s="1"/>
  <c r="G133" i="10"/>
  <c r="D133" i="10"/>
  <c r="I132" i="10"/>
  <c r="I131" i="10"/>
  <c r="E131" i="10" s="1"/>
  <c r="I130" i="10"/>
  <c r="E130" i="10" s="1"/>
  <c r="I129" i="10"/>
  <c r="E129" i="10" s="1"/>
  <c r="I128" i="10"/>
  <c r="H128" i="10" s="1"/>
  <c r="G126" i="10"/>
  <c r="D126" i="10"/>
  <c r="I125" i="10"/>
  <c r="I124" i="10"/>
  <c r="E124" i="10" s="1"/>
  <c r="I123" i="10"/>
  <c r="I122" i="10"/>
  <c r="H122" i="10" s="1"/>
  <c r="I121" i="10"/>
  <c r="E121" i="10" s="1"/>
  <c r="G118" i="10"/>
  <c r="D118" i="10"/>
  <c r="I117" i="10"/>
  <c r="I116" i="10"/>
  <c r="I115" i="10"/>
  <c r="I114" i="10"/>
  <c r="I113" i="10"/>
  <c r="I112" i="10"/>
  <c r="I111" i="10"/>
  <c r="I110" i="10"/>
  <c r="G108" i="10"/>
  <c r="D108" i="10"/>
  <c r="I107" i="10"/>
  <c r="E107" i="10" s="1"/>
  <c r="I106" i="10"/>
  <c r="I105" i="10"/>
  <c r="I104" i="10"/>
  <c r="E104" i="10" s="1"/>
  <c r="I103" i="10"/>
  <c r="I102" i="10"/>
  <c r="I100" i="10"/>
  <c r="H100" i="10" s="1"/>
  <c r="I99" i="10"/>
  <c r="G96" i="10"/>
  <c r="D96" i="10"/>
  <c r="I95" i="10"/>
  <c r="H95" i="10" s="1"/>
  <c r="I94" i="10"/>
  <c r="I93" i="10"/>
  <c r="I92" i="10"/>
  <c r="I91" i="10"/>
  <c r="I90" i="10"/>
  <c r="E90" i="10" s="1"/>
  <c r="I89" i="10"/>
  <c r="I88" i="10"/>
  <c r="I87" i="10"/>
  <c r="H87" i="10" s="1"/>
  <c r="G85" i="10"/>
  <c r="D85" i="10"/>
  <c r="I84" i="10"/>
  <c r="I83" i="10"/>
  <c r="I82" i="10"/>
  <c r="E82" i="10" s="1"/>
  <c r="I81" i="10"/>
  <c r="I80" i="10"/>
  <c r="G78" i="10"/>
  <c r="D78" i="10"/>
  <c r="I77" i="10"/>
  <c r="E77" i="10" s="1"/>
  <c r="I76" i="10"/>
  <c r="I75" i="10"/>
  <c r="I74" i="10"/>
  <c r="I73" i="10"/>
  <c r="I72" i="10"/>
  <c r="I71" i="10"/>
  <c r="I70" i="10"/>
  <c r="E70" i="10" s="1"/>
  <c r="I69" i="10"/>
  <c r="G67" i="10"/>
  <c r="D67" i="10"/>
  <c r="I66" i="10"/>
  <c r="I65" i="10"/>
  <c r="I63" i="10"/>
  <c r="H63" i="10" s="1"/>
  <c r="I62" i="10"/>
  <c r="E62" i="10" s="1"/>
  <c r="I61" i="10"/>
  <c r="I60" i="10"/>
  <c r="E60" i="10" s="1"/>
  <c r="I59" i="10"/>
  <c r="G56" i="10"/>
  <c r="D56" i="10"/>
  <c r="I55" i="10"/>
  <c r="I54" i="10"/>
  <c r="I52" i="10"/>
  <c r="I51" i="10"/>
  <c r="I50" i="10"/>
  <c r="E50" i="10" s="1"/>
  <c r="I49" i="10"/>
  <c r="I48" i="10"/>
  <c r="I47" i="10"/>
  <c r="I46" i="10"/>
  <c r="I45" i="10"/>
  <c r="H45" i="10" s="1"/>
  <c r="I44" i="10"/>
  <c r="G42" i="10"/>
  <c r="D42" i="10"/>
  <c r="I41" i="10"/>
  <c r="I40" i="10"/>
  <c r="I39" i="10"/>
  <c r="I38" i="10"/>
  <c r="I37" i="10"/>
  <c r="H37" i="10" s="1"/>
  <c r="I36" i="10"/>
  <c r="I35" i="10"/>
  <c r="I34" i="10"/>
  <c r="I33" i="10"/>
  <c r="G31" i="10"/>
  <c r="D31" i="10"/>
  <c r="I30" i="10"/>
  <c r="I29" i="10"/>
  <c r="I28" i="10"/>
  <c r="E28" i="10" s="1"/>
  <c r="I27" i="10"/>
  <c r="I26" i="10"/>
  <c r="I25" i="10"/>
  <c r="I24" i="10"/>
  <c r="E24" i="10" s="1"/>
  <c r="I23" i="10"/>
  <c r="E23" i="10" s="1"/>
  <c r="G21" i="10"/>
  <c r="D21" i="10"/>
  <c r="I20" i="10"/>
  <c r="G19" i="10"/>
  <c r="D19" i="10"/>
  <c r="I18" i="10"/>
  <c r="I16" i="10"/>
  <c r="I15" i="10"/>
  <c r="I14" i="10"/>
  <c r="I13" i="10"/>
  <c r="I12" i="10"/>
  <c r="E12" i="10" s="1"/>
  <c r="I11" i="10"/>
  <c r="I10" i="10"/>
  <c r="I9" i="10"/>
  <c r="G173" i="7"/>
  <c r="D173" i="7"/>
  <c r="I172" i="7"/>
  <c r="H172" i="7" s="1"/>
  <c r="I170" i="7"/>
  <c r="E170" i="7" s="1"/>
  <c r="I169" i="7"/>
  <c r="H169" i="7" s="1"/>
  <c r="G167" i="7"/>
  <c r="D167" i="7"/>
  <c r="I166" i="7"/>
  <c r="E166" i="7" s="1"/>
  <c r="I165" i="7"/>
  <c r="H165" i="7" s="1"/>
  <c r="I164" i="7"/>
  <c r="E164" i="7" s="1"/>
  <c r="I163" i="7"/>
  <c r="H163" i="7" s="1"/>
  <c r="G161" i="7"/>
  <c r="D161" i="7"/>
  <c r="I160" i="7"/>
  <c r="H160" i="7" s="1"/>
  <c r="I159" i="7"/>
  <c r="H159" i="7" s="1"/>
  <c r="I158" i="7"/>
  <c r="I157" i="7"/>
  <c r="H157" i="7" s="1"/>
  <c r="I156" i="7"/>
  <c r="E156" i="7" s="1"/>
  <c r="I155" i="7"/>
  <c r="G152" i="7"/>
  <c r="D152" i="7"/>
  <c r="I151" i="7"/>
  <c r="E151" i="7" s="1"/>
  <c r="I150" i="7"/>
  <c r="E150" i="7" s="1"/>
  <c r="I149" i="7"/>
  <c r="E149" i="7" s="1"/>
  <c r="I148" i="7"/>
  <c r="E148" i="7" s="1"/>
  <c r="I147" i="7"/>
  <c r="H147" i="7" s="1"/>
  <c r="I146" i="7"/>
  <c r="H146" i="7" s="1"/>
  <c r="G144" i="7"/>
  <c r="D144" i="7"/>
  <c r="I143" i="7"/>
  <c r="H143" i="7" s="1"/>
  <c r="I142" i="7"/>
  <c r="E142" i="7" s="1"/>
  <c r="I141" i="7"/>
  <c r="H141" i="7" s="1"/>
  <c r="I140" i="7"/>
  <c r="E140" i="7" s="1"/>
  <c r="G138" i="7"/>
  <c r="D138" i="7"/>
  <c r="I137" i="7"/>
  <c r="E137" i="7" s="1"/>
  <c r="I136" i="7"/>
  <c r="H136" i="7" s="1"/>
  <c r="G133" i="7"/>
  <c r="D133" i="7"/>
  <c r="I132" i="7"/>
  <c r="E132" i="7" s="1"/>
  <c r="I131" i="7"/>
  <c r="H131" i="7" s="1"/>
  <c r="I130" i="7"/>
  <c r="H130" i="7" s="1"/>
  <c r="I129" i="7"/>
  <c r="E129" i="7" s="1"/>
  <c r="I128" i="7"/>
  <c r="H128" i="7" s="1"/>
  <c r="G126" i="7"/>
  <c r="D126" i="7"/>
  <c r="I125" i="7"/>
  <c r="I124" i="7"/>
  <c r="H124" i="7" s="1"/>
  <c r="I123" i="7"/>
  <c r="E123" i="7" s="1"/>
  <c r="I122" i="7"/>
  <c r="H122" i="7" s="1"/>
  <c r="I121" i="7"/>
  <c r="E121" i="7" s="1"/>
  <c r="G118" i="7"/>
  <c r="D118" i="7"/>
  <c r="I117" i="7"/>
  <c r="H117" i="7" s="1"/>
  <c r="I116" i="7"/>
  <c r="E116" i="7" s="1"/>
  <c r="I115" i="7"/>
  <c r="I114" i="7"/>
  <c r="E114" i="7" s="1"/>
  <c r="I113" i="7"/>
  <c r="E113" i="7" s="1"/>
  <c r="I112" i="7"/>
  <c r="H112" i="7" s="1"/>
  <c r="I111" i="7"/>
  <c r="H111" i="7" s="1"/>
  <c r="I110" i="7"/>
  <c r="H110" i="7" s="1"/>
  <c r="G108" i="7"/>
  <c r="D108" i="7"/>
  <c r="I107" i="7"/>
  <c r="E107" i="7" s="1"/>
  <c r="I106" i="7"/>
  <c r="H106" i="7" s="1"/>
  <c r="I105" i="7"/>
  <c r="E105" i="7" s="1"/>
  <c r="I104" i="7"/>
  <c r="H104" i="7" s="1"/>
  <c r="I103" i="7"/>
  <c r="H103" i="7" s="1"/>
  <c r="I102" i="7"/>
  <c r="I100" i="7"/>
  <c r="H100" i="7" s="1"/>
  <c r="I99" i="7"/>
  <c r="H99" i="7" s="1"/>
  <c r="G96" i="7"/>
  <c r="D96" i="7"/>
  <c r="I95" i="7"/>
  <c r="H95" i="7" s="1"/>
  <c r="I94" i="7"/>
  <c r="I93" i="7"/>
  <c r="I92" i="7"/>
  <c r="H92" i="7" s="1"/>
  <c r="I91" i="7"/>
  <c r="E91" i="7" s="1"/>
  <c r="I90" i="7"/>
  <c r="E90" i="7" s="1"/>
  <c r="I89" i="7"/>
  <c r="H89" i="7" s="1"/>
  <c r="I88" i="7"/>
  <c r="I87" i="7"/>
  <c r="H87" i="7" s="1"/>
  <c r="G85" i="7"/>
  <c r="D85" i="7"/>
  <c r="I84" i="7"/>
  <c r="H84" i="7" s="1"/>
  <c r="I83" i="7"/>
  <c r="H83" i="7" s="1"/>
  <c r="I82" i="7"/>
  <c r="H82" i="7" s="1"/>
  <c r="I81" i="7"/>
  <c r="H81" i="7" s="1"/>
  <c r="I80" i="7"/>
  <c r="E80" i="7" s="1"/>
  <c r="G78" i="7"/>
  <c r="D78" i="7"/>
  <c r="I77" i="7"/>
  <c r="E77" i="7" s="1"/>
  <c r="I76" i="7"/>
  <c r="I75" i="7"/>
  <c r="I74" i="7"/>
  <c r="I73" i="7"/>
  <c r="H73" i="7" s="1"/>
  <c r="I72" i="7"/>
  <c r="H72" i="7" s="1"/>
  <c r="I71" i="7"/>
  <c r="H71" i="7" s="1"/>
  <c r="I70" i="7"/>
  <c r="H70" i="7" s="1"/>
  <c r="I69" i="7"/>
  <c r="G67" i="7"/>
  <c r="D67" i="7"/>
  <c r="I66" i="7"/>
  <c r="E66" i="7" s="1"/>
  <c r="I65" i="7"/>
  <c r="H65" i="7" s="1"/>
  <c r="I63" i="7"/>
  <c r="E63" i="7" s="1"/>
  <c r="I62" i="7"/>
  <c r="E62" i="7" s="1"/>
  <c r="I61" i="7"/>
  <c r="I60" i="7"/>
  <c r="H60" i="7" s="1"/>
  <c r="I59" i="7"/>
  <c r="G56" i="7"/>
  <c r="D56" i="7"/>
  <c r="I55" i="7"/>
  <c r="I54" i="7"/>
  <c r="E54" i="7" s="1"/>
  <c r="I52" i="7"/>
  <c r="H52" i="7" s="1"/>
  <c r="I51" i="7"/>
  <c r="E51" i="7" s="1"/>
  <c r="I50" i="7"/>
  <c r="E50" i="7" s="1"/>
  <c r="I49" i="7"/>
  <c r="I48" i="7"/>
  <c r="E48" i="7" s="1"/>
  <c r="I47" i="7"/>
  <c r="I46" i="7"/>
  <c r="I45" i="7"/>
  <c r="E45" i="7" s="1"/>
  <c r="I44" i="7"/>
  <c r="H44" i="7" s="1"/>
  <c r="G42" i="7"/>
  <c r="D42" i="7"/>
  <c r="I41" i="7"/>
  <c r="H41" i="7" s="1"/>
  <c r="I40" i="7"/>
  <c r="E40" i="7" s="1"/>
  <c r="I39" i="7"/>
  <c r="H39" i="7" s="1"/>
  <c r="I38" i="7"/>
  <c r="E38" i="7" s="1"/>
  <c r="I37" i="7"/>
  <c r="H37" i="7" s="1"/>
  <c r="I36" i="7"/>
  <c r="I35" i="7"/>
  <c r="H35" i="7" s="1"/>
  <c r="I34" i="7"/>
  <c r="I33" i="7"/>
  <c r="G31" i="7"/>
  <c r="D31" i="7"/>
  <c r="I30" i="7"/>
  <c r="E30" i="7" s="1"/>
  <c r="I29" i="7"/>
  <c r="E29" i="7" s="1"/>
  <c r="I28" i="7"/>
  <c r="I27" i="7"/>
  <c r="E27" i="7" s="1"/>
  <c r="I26" i="7"/>
  <c r="I25" i="7"/>
  <c r="H25" i="7" s="1"/>
  <c r="I24" i="7"/>
  <c r="E24" i="7" s="1"/>
  <c r="I23" i="7"/>
  <c r="H23" i="7" s="1"/>
  <c r="G21" i="7"/>
  <c r="D21" i="7"/>
  <c r="I20" i="7"/>
  <c r="G19" i="7"/>
  <c r="D19" i="7"/>
  <c r="I18" i="7"/>
  <c r="I17" i="7"/>
  <c r="I16" i="7"/>
  <c r="I15" i="7"/>
  <c r="I14" i="7"/>
  <c r="I13" i="7"/>
  <c r="I12" i="7"/>
  <c r="H12" i="7" s="1"/>
  <c r="I11" i="7"/>
  <c r="I10" i="7"/>
  <c r="I9" i="7"/>
  <c r="G173" i="18"/>
  <c r="D173" i="18"/>
  <c r="I172" i="18"/>
  <c r="H172" i="18" s="1"/>
  <c r="I170" i="18"/>
  <c r="E170" i="18" s="1"/>
  <c r="I169" i="18"/>
  <c r="H169" i="18" s="1"/>
  <c r="G167" i="18"/>
  <c r="D167" i="18"/>
  <c r="I166" i="18"/>
  <c r="E166" i="18" s="1"/>
  <c r="I165" i="18"/>
  <c r="H165" i="18" s="1"/>
  <c r="I164" i="18"/>
  <c r="E164" i="18" s="1"/>
  <c r="I163" i="18"/>
  <c r="E163" i="18" s="1"/>
  <c r="G161" i="18"/>
  <c r="D161" i="18"/>
  <c r="I160" i="18"/>
  <c r="H160" i="18" s="1"/>
  <c r="I159" i="18"/>
  <c r="H159" i="18" s="1"/>
  <c r="I158" i="18"/>
  <c r="I157" i="18"/>
  <c r="H157" i="18" s="1"/>
  <c r="I156" i="18"/>
  <c r="E156" i="18" s="1"/>
  <c r="I155" i="18"/>
  <c r="H155" i="18" s="1"/>
  <c r="G152" i="18"/>
  <c r="D152" i="18"/>
  <c r="I151" i="18"/>
  <c r="H151" i="18" s="1"/>
  <c r="I150" i="18"/>
  <c r="H150" i="18" s="1"/>
  <c r="I149" i="18"/>
  <c r="H149" i="18" s="1"/>
  <c r="I148" i="18"/>
  <c r="E148" i="18" s="1"/>
  <c r="I147" i="18"/>
  <c r="H147" i="18" s="1"/>
  <c r="I146" i="18"/>
  <c r="H146" i="18" s="1"/>
  <c r="G144" i="18"/>
  <c r="D144" i="18"/>
  <c r="I143" i="18"/>
  <c r="H143" i="18" s="1"/>
  <c r="I142" i="18"/>
  <c r="H142" i="18" s="1"/>
  <c r="I141" i="18"/>
  <c r="H141" i="18" s="1"/>
  <c r="I140" i="18"/>
  <c r="E140" i="18" s="1"/>
  <c r="G138" i="18"/>
  <c r="D138" i="18"/>
  <c r="I137" i="18"/>
  <c r="H137" i="18" s="1"/>
  <c r="I136" i="18"/>
  <c r="E136" i="18" s="1"/>
  <c r="G133" i="18"/>
  <c r="D133" i="18"/>
  <c r="I132" i="18"/>
  <c r="H132" i="18" s="1"/>
  <c r="I131" i="18"/>
  <c r="H131" i="18" s="1"/>
  <c r="I130" i="18"/>
  <c r="H130" i="18" s="1"/>
  <c r="I129" i="18"/>
  <c r="E129" i="18" s="1"/>
  <c r="I128" i="18"/>
  <c r="H128" i="18" s="1"/>
  <c r="G126" i="18"/>
  <c r="G134" i="18" s="1"/>
  <c r="D126" i="18"/>
  <c r="I125" i="18"/>
  <c r="I124" i="18"/>
  <c r="H124" i="18" s="1"/>
  <c r="I123" i="18"/>
  <c r="H123" i="18" s="1"/>
  <c r="I122" i="18"/>
  <c r="H122" i="18" s="1"/>
  <c r="I121" i="18"/>
  <c r="E121" i="18" s="1"/>
  <c r="G118" i="18"/>
  <c r="D118" i="18"/>
  <c r="I117" i="18"/>
  <c r="H117" i="18" s="1"/>
  <c r="I116" i="18"/>
  <c r="H116" i="18" s="1"/>
  <c r="I115" i="18"/>
  <c r="H115" i="18" s="1"/>
  <c r="I114" i="18"/>
  <c r="H114" i="18" s="1"/>
  <c r="I113" i="18"/>
  <c r="E113" i="18" s="1"/>
  <c r="I112" i="18"/>
  <c r="E112" i="18" s="1"/>
  <c r="I111" i="18"/>
  <c r="E111" i="18" s="1"/>
  <c r="I110" i="18"/>
  <c r="H110" i="18" s="1"/>
  <c r="G108" i="18"/>
  <c r="D108" i="18"/>
  <c r="I107" i="18"/>
  <c r="H107" i="18" s="1"/>
  <c r="I106" i="18"/>
  <c r="H106" i="18" s="1"/>
  <c r="I105" i="18"/>
  <c r="E105" i="18" s="1"/>
  <c r="I104" i="18"/>
  <c r="E104" i="18" s="1"/>
  <c r="I103" i="18"/>
  <c r="H103" i="18" s="1"/>
  <c r="I102" i="18"/>
  <c r="I100" i="18"/>
  <c r="E100" i="18" s="1"/>
  <c r="I99" i="18"/>
  <c r="E99" i="18" s="1"/>
  <c r="G96" i="18"/>
  <c r="D96" i="18"/>
  <c r="I95" i="18"/>
  <c r="H95" i="18" s="1"/>
  <c r="I94" i="18"/>
  <c r="E94" i="18" s="1"/>
  <c r="I93" i="18"/>
  <c r="H93" i="18" s="1"/>
  <c r="I92" i="18"/>
  <c r="H92" i="18" s="1"/>
  <c r="I91" i="18"/>
  <c r="E91" i="18" s="1"/>
  <c r="I90" i="18"/>
  <c r="E90" i="18" s="1"/>
  <c r="I89" i="18"/>
  <c r="H89" i="18" s="1"/>
  <c r="I88" i="18"/>
  <c r="E88" i="18" s="1"/>
  <c r="I87" i="18"/>
  <c r="H87" i="18" s="1"/>
  <c r="G85" i="18"/>
  <c r="D85" i="18"/>
  <c r="I84" i="18"/>
  <c r="H84" i="18" s="1"/>
  <c r="I83" i="18"/>
  <c r="E83" i="18" s="1"/>
  <c r="I82" i="18"/>
  <c r="H82" i="18" s="1"/>
  <c r="I81" i="18"/>
  <c r="H81" i="18" s="1"/>
  <c r="I80" i="18"/>
  <c r="H80" i="18" s="1"/>
  <c r="G78" i="18"/>
  <c r="D78" i="18"/>
  <c r="I77" i="18"/>
  <c r="E77" i="18" s="1"/>
  <c r="I76" i="18"/>
  <c r="H76" i="18" s="1"/>
  <c r="I75" i="18"/>
  <c r="H75" i="18" s="1"/>
  <c r="I74" i="18"/>
  <c r="E74" i="18" s="1"/>
  <c r="I73" i="18"/>
  <c r="H73" i="18" s="1"/>
  <c r="I72" i="18"/>
  <c r="E72" i="18" s="1"/>
  <c r="I71" i="18"/>
  <c r="H71" i="18" s="1"/>
  <c r="I70" i="18"/>
  <c r="H70" i="18" s="1"/>
  <c r="I69" i="18"/>
  <c r="H69" i="18" s="1"/>
  <c r="G67" i="18"/>
  <c r="D67" i="18"/>
  <c r="I66" i="18"/>
  <c r="E66" i="18" s="1"/>
  <c r="I65" i="18"/>
  <c r="H65" i="18" s="1"/>
  <c r="I63" i="18"/>
  <c r="H63" i="18" s="1"/>
  <c r="I62" i="18"/>
  <c r="E62" i="18" s="1"/>
  <c r="I61" i="18"/>
  <c r="E61" i="18" s="1"/>
  <c r="I60" i="18"/>
  <c r="H60" i="18" s="1"/>
  <c r="I59" i="18"/>
  <c r="H59" i="18" s="1"/>
  <c r="G56" i="18"/>
  <c r="D56" i="18"/>
  <c r="I55" i="18"/>
  <c r="H55" i="18" s="1"/>
  <c r="I54" i="18"/>
  <c r="H54" i="18" s="1"/>
  <c r="I52" i="18"/>
  <c r="H52" i="18" s="1"/>
  <c r="I51" i="18"/>
  <c r="E51" i="18" s="1"/>
  <c r="I50" i="18"/>
  <c r="H50" i="18" s="1"/>
  <c r="I49" i="18"/>
  <c r="H49" i="18" s="1"/>
  <c r="I48" i="18"/>
  <c r="E48" i="18" s="1"/>
  <c r="I47" i="18"/>
  <c r="E47" i="18" s="1"/>
  <c r="I46" i="18"/>
  <c r="H46" i="18" s="1"/>
  <c r="I45" i="18"/>
  <c r="H45" i="18" s="1"/>
  <c r="I44" i="18"/>
  <c r="H44" i="18" s="1"/>
  <c r="G42" i="18"/>
  <c r="D42" i="18"/>
  <c r="I41" i="18"/>
  <c r="H41" i="18" s="1"/>
  <c r="I40" i="18"/>
  <c r="H40" i="18" s="1"/>
  <c r="I39" i="18"/>
  <c r="H39" i="18" s="1"/>
  <c r="I38" i="18"/>
  <c r="E38" i="18" s="1"/>
  <c r="I37" i="18"/>
  <c r="E37" i="18" s="1"/>
  <c r="I36" i="18"/>
  <c r="H36" i="18" s="1"/>
  <c r="I35" i="18"/>
  <c r="H35" i="18" s="1"/>
  <c r="I34" i="18"/>
  <c r="H34" i="18" s="1"/>
  <c r="I33" i="18"/>
  <c r="G31" i="18"/>
  <c r="D31" i="18"/>
  <c r="I30" i="18"/>
  <c r="E30" i="18" s="1"/>
  <c r="I29" i="18"/>
  <c r="E29" i="18" s="1"/>
  <c r="I28" i="18"/>
  <c r="H28" i="18" s="1"/>
  <c r="I27" i="18"/>
  <c r="E27" i="18" s="1"/>
  <c r="I26" i="18"/>
  <c r="I25" i="18"/>
  <c r="E25" i="18" s="1"/>
  <c r="I24" i="18"/>
  <c r="H24" i="18" s="1"/>
  <c r="I23" i="18"/>
  <c r="H23" i="18" s="1"/>
  <c r="G21" i="18"/>
  <c r="D21" i="18"/>
  <c r="I20" i="18"/>
  <c r="H20" i="18" s="1"/>
  <c r="G19" i="18"/>
  <c r="D19" i="18"/>
  <c r="I18" i="18"/>
  <c r="H18" i="18" s="1"/>
  <c r="I17" i="18"/>
  <c r="H17" i="18" s="1"/>
  <c r="I16" i="18"/>
  <c r="E16" i="18" s="1"/>
  <c r="I15" i="18"/>
  <c r="H15" i="18" s="1"/>
  <c r="I14" i="18"/>
  <c r="E14" i="18" s="1"/>
  <c r="I13" i="18"/>
  <c r="E13" i="18" s="1"/>
  <c r="I12" i="18"/>
  <c r="E12" i="18" s="1"/>
  <c r="I11" i="18"/>
  <c r="H11" i="18" s="1"/>
  <c r="I10" i="18"/>
  <c r="I9" i="18"/>
  <c r="H9" i="18" s="1"/>
  <c r="G173" i="2"/>
  <c r="D173" i="2"/>
  <c r="I172" i="2"/>
  <c r="H172" i="2" s="1"/>
  <c r="I170" i="2"/>
  <c r="H170" i="2" s="1"/>
  <c r="I169" i="2"/>
  <c r="E169" i="2" s="1"/>
  <c r="G167" i="2"/>
  <c r="D167" i="2"/>
  <c r="I166" i="2"/>
  <c r="H166" i="2" s="1"/>
  <c r="I165" i="2"/>
  <c r="E165" i="2" s="1"/>
  <c r="I164" i="2"/>
  <c r="I163" i="2"/>
  <c r="H163" i="2" s="1"/>
  <c r="G161" i="2"/>
  <c r="D161" i="2"/>
  <c r="I160" i="2"/>
  <c r="H160" i="2" s="1"/>
  <c r="I159" i="2"/>
  <c r="H159" i="2" s="1"/>
  <c r="I158" i="2"/>
  <c r="I157" i="2"/>
  <c r="I156" i="2"/>
  <c r="H156" i="2" s="1"/>
  <c r="I155" i="2"/>
  <c r="E155" i="2" s="1"/>
  <c r="G152" i="2"/>
  <c r="D152" i="2"/>
  <c r="I151" i="2"/>
  <c r="H151" i="2" s="1"/>
  <c r="I150" i="2"/>
  <c r="H150" i="2" s="1"/>
  <c r="I149" i="2"/>
  <c r="H149" i="2" s="1"/>
  <c r="I148" i="2"/>
  <c r="H148" i="2" s="1"/>
  <c r="I147" i="2"/>
  <c r="H147" i="2" s="1"/>
  <c r="I146" i="2"/>
  <c r="H146" i="2" s="1"/>
  <c r="G144" i="2"/>
  <c r="D144" i="2"/>
  <c r="I143" i="2"/>
  <c r="I142" i="2"/>
  <c r="I141" i="2"/>
  <c r="H141" i="2" s="1"/>
  <c r="I140" i="2"/>
  <c r="H140" i="2" s="1"/>
  <c r="G138" i="2"/>
  <c r="D138" i="2"/>
  <c r="I137" i="2"/>
  <c r="I136" i="2"/>
  <c r="E136" i="2" s="1"/>
  <c r="G133" i="2"/>
  <c r="D133" i="2"/>
  <c r="I132" i="2"/>
  <c r="H132" i="2" s="1"/>
  <c r="I131" i="2"/>
  <c r="H131" i="2" s="1"/>
  <c r="I130" i="2"/>
  <c r="H130" i="2" s="1"/>
  <c r="I129" i="2"/>
  <c r="I128" i="2"/>
  <c r="H128" i="2" s="1"/>
  <c r="G126" i="2"/>
  <c r="D126" i="2"/>
  <c r="I125" i="2"/>
  <c r="I124" i="2"/>
  <c r="I121" i="2"/>
  <c r="H121" i="2" s="1"/>
  <c r="G118" i="2"/>
  <c r="D118" i="2"/>
  <c r="I117" i="2"/>
  <c r="H117" i="2" s="1"/>
  <c r="I116" i="2"/>
  <c r="I115" i="2"/>
  <c r="H115" i="2" s="1"/>
  <c r="I114" i="2"/>
  <c r="E114" i="2" s="1"/>
  <c r="I113" i="2"/>
  <c r="H113" i="2" s="1"/>
  <c r="I112" i="2"/>
  <c r="H112" i="2" s="1"/>
  <c r="I111" i="2"/>
  <c r="H111" i="2" s="1"/>
  <c r="I110" i="2"/>
  <c r="H110" i="2" s="1"/>
  <c r="G108" i="2"/>
  <c r="D108" i="2"/>
  <c r="I107" i="2"/>
  <c r="H107" i="2" s="1"/>
  <c r="I106" i="2"/>
  <c r="H106" i="2" s="1"/>
  <c r="I105" i="2"/>
  <c r="I104" i="2"/>
  <c r="E104" i="2" s="1"/>
  <c r="I103" i="2"/>
  <c r="I102" i="2"/>
  <c r="I100" i="2"/>
  <c r="H100" i="2" s="1"/>
  <c r="I99" i="2"/>
  <c r="H99" i="2" s="1"/>
  <c r="G96" i="2"/>
  <c r="D96" i="2"/>
  <c r="I95" i="2"/>
  <c r="H95" i="2" s="1"/>
  <c r="I94" i="2"/>
  <c r="H94" i="2" s="1"/>
  <c r="I93" i="2"/>
  <c r="H93" i="2" s="1"/>
  <c r="I92" i="2"/>
  <c r="H92" i="2" s="1"/>
  <c r="I91" i="2"/>
  <c r="H91" i="2" s="1"/>
  <c r="I90" i="2"/>
  <c r="I89" i="2"/>
  <c r="E89" i="2" s="1"/>
  <c r="I88" i="2"/>
  <c r="I87" i="2"/>
  <c r="H87" i="2" s="1"/>
  <c r="G85" i="2"/>
  <c r="D85" i="2"/>
  <c r="I84" i="2"/>
  <c r="H84" i="2" s="1"/>
  <c r="I83" i="2"/>
  <c r="H83" i="2" s="1"/>
  <c r="I82" i="2"/>
  <c r="H82" i="2" s="1"/>
  <c r="I81" i="2"/>
  <c r="H81" i="2" s="1"/>
  <c r="I80" i="2"/>
  <c r="H80" i="2" s="1"/>
  <c r="G78" i="2"/>
  <c r="D78" i="2"/>
  <c r="I77" i="2"/>
  <c r="H77" i="2" s="1"/>
  <c r="I76" i="2"/>
  <c r="I75" i="2"/>
  <c r="I74" i="2"/>
  <c r="I73" i="2"/>
  <c r="H73" i="2" s="1"/>
  <c r="I72" i="2"/>
  <c r="H72" i="2" s="1"/>
  <c r="I71" i="2"/>
  <c r="H71" i="2" s="1"/>
  <c r="I70" i="2"/>
  <c r="H70" i="2" s="1"/>
  <c r="I69" i="2"/>
  <c r="H69" i="2" s="1"/>
  <c r="G67" i="2"/>
  <c r="D67" i="2"/>
  <c r="I66" i="2"/>
  <c r="H66" i="2" s="1"/>
  <c r="I65" i="2"/>
  <c r="H65" i="2" s="1"/>
  <c r="I63" i="2"/>
  <c r="E63" i="2" s="1"/>
  <c r="I62" i="2"/>
  <c r="H62" i="2" s="1"/>
  <c r="I61" i="2"/>
  <c r="H61" i="2" s="1"/>
  <c r="I60" i="2"/>
  <c r="H60" i="2" s="1"/>
  <c r="I59" i="2"/>
  <c r="G56" i="2"/>
  <c r="D56" i="2"/>
  <c r="I55" i="2"/>
  <c r="H55" i="2" s="1"/>
  <c r="I54" i="2"/>
  <c r="H54" i="2" s="1"/>
  <c r="I52" i="2"/>
  <c r="I51" i="2"/>
  <c r="E51" i="2" s="1"/>
  <c r="I50" i="2"/>
  <c r="H50" i="2" s="1"/>
  <c r="I49" i="2"/>
  <c r="E49" i="2" s="1"/>
  <c r="I48" i="2"/>
  <c r="H48" i="2" s="1"/>
  <c r="I47" i="2"/>
  <c r="I46" i="2"/>
  <c r="I45" i="2"/>
  <c r="H45" i="2" s="1"/>
  <c r="I44" i="2"/>
  <c r="D42" i="2"/>
  <c r="I41" i="2"/>
  <c r="H41" i="2" s="1"/>
  <c r="I40" i="2"/>
  <c r="I39" i="2"/>
  <c r="E39" i="2" s="1"/>
  <c r="I38" i="2"/>
  <c r="E38" i="2" s="1"/>
  <c r="I37" i="2"/>
  <c r="H37" i="2" s="1"/>
  <c r="I36" i="2"/>
  <c r="H36" i="2" s="1"/>
  <c r="I35" i="2"/>
  <c r="H35" i="2" s="1"/>
  <c r="I34" i="2"/>
  <c r="I33" i="2"/>
  <c r="G31" i="2"/>
  <c r="D31" i="2"/>
  <c r="I30" i="2"/>
  <c r="H30" i="2" s="1"/>
  <c r="I29" i="2"/>
  <c r="E29" i="2" s="1"/>
  <c r="I28" i="2"/>
  <c r="E28" i="2" s="1"/>
  <c r="I27" i="2"/>
  <c r="H27" i="2" s="1"/>
  <c r="I26" i="2"/>
  <c r="I25" i="2"/>
  <c r="H25" i="2" s="1"/>
  <c r="I24" i="2"/>
  <c r="I23" i="2"/>
  <c r="H23" i="2" s="1"/>
  <c r="G21" i="2"/>
  <c r="D21" i="2"/>
  <c r="I20" i="2"/>
  <c r="H20" i="2" s="1"/>
  <c r="G19" i="2"/>
  <c r="D19" i="2"/>
  <c r="I18" i="2"/>
  <c r="H18" i="2" s="1"/>
  <c r="I17" i="2"/>
  <c r="H17" i="2" s="1"/>
  <c r="I16" i="2"/>
  <c r="E16" i="2" s="1"/>
  <c r="I15" i="2"/>
  <c r="E15" i="2" s="1"/>
  <c r="I14" i="2"/>
  <c r="H14" i="2" s="1"/>
  <c r="I13" i="2"/>
  <c r="H13" i="2" s="1"/>
  <c r="I12" i="2"/>
  <c r="H12" i="2" s="1"/>
  <c r="I11" i="2"/>
  <c r="I10" i="2"/>
  <c r="I9" i="2"/>
  <c r="H9" i="2" s="1"/>
  <c r="G173" i="20"/>
  <c r="D173" i="20"/>
  <c r="I172" i="20"/>
  <c r="I170" i="20"/>
  <c r="H170" i="20" s="1"/>
  <c r="I169" i="20"/>
  <c r="E169" i="20" s="1"/>
  <c r="G167" i="20"/>
  <c r="D167" i="20"/>
  <c r="I166" i="20"/>
  <c r="I165" i="20"/>
  <c r="E165" i="20" s="1"/>
  <c r="I164" i="20"/>
  <c r="I163" i="20"/>
  <c r="G161" i="20"/>
  <c r="D161" i="20"/>
  <c r="I160" i="20"/>
  <c r="I159" i="20"/>
  <c r="I158" i="20"/>
  <c r="I157" i="20"/>
  <c r="I156" i="20"/>
  <c r="H156" i="20" s="1"/>
  <c r="I155" i="20"/>
  <c r="G152" i="20"/>
  <c r="D152" i="20"/>
  <c r="I151" i="20"/>
  <c r="I150" i="20"/>
  <c r="E150" i="20" s="1"/>
  <c r="I149" i="20"/>
  <c r="E149" i="20" s="1"/>
  <c r="I148" i="20"/>
  <c r="H148" i="20" s="1"/>
  <c r="I147" i="20"/>
  <c r="I146" i="20"/>
  <c r="G144" i="20"/>
  <c r="D144" i="20"/>
  <c r="I143" i="20"/>
  <c r="I142" i="20"/>
  <c r="I141" i="20"/>
  <c r="I140" i="20"/>
  <c r="G138" i="20"/>
  <c r="D138" i="20"/>
  <c r="I137" i="20"/>
  <c r="I136" i="20"/>
  <c r="E136" i="20" s="1"/>
  <c r="G133" i="20"/>
  <c r="D133" i="20"/>
  <c r="I132" i="20"/>
  <c r="I131" i="20"/>
  <c r="I130" i="20"/>
  <c r="I129" i="20"/>
  <c r="I128" i="20"/>
  <c r="G126" i="20"/>
  <c r="D126" i="20"/>
  <c r="I125" i="20"/>
  <c r="I124" i="20"/>
  <c r="I121" i="20"/>
  <c r="G118" i="20"/>
  <c r="D118" i="20"/>
  <c r="I117" i="20"/>
  <c r="I116" i="20"/>
  <c r="H116" i="20" s="1"/>
  <c r="I115" i="20"/>
  <c r="I114" i="20"/>
  <c r="E114" i="20" s="1"/>
  <c r="I113" i="20"/>
  <c r="I112" i="20"/>
  <c r="I111" i="20"/>
  <c r="H111" i="20" s="1"/>
  <c r="I110" i="20"/>
  <c r="G108" i="20"/>
  <c r="D108" i="20"/>
  <c r="I107" i="20"/>
  <c r="H107" i="20" s="1"/>
  <c r="I106" i="20"/>
  <c r="I105" i="20"/>
  <c r="H105" i="20" s="1"/>
  <c r="I104" i="20"/>
  <c r="E104" i="20" s="1"/>
  <c r="I103" i="20"/>
  <c r="I102" i="20"/>
  <c r="I100" i="20"/>
  <c r="I99" i="20"/>
  <c r="G96" i="20"/>
  <c r="D96" i="20"/>
  <c r="I95" i="20"/>
  <c r="I94" i="20"/>
  <c r="I93" i="20"/>
  <c r="I92" i="20"/>
  <c r="I91" i="20"/>
  <c r="I90" i="20"/>
  <c r="I89" i="20"/>
  <c r="I88" i="20"/>
  <c r="I87" i="20"/>
  <c r="G85" i="20"/>
  <c r="D85" i="20"/>
  <c r="I84" i="20"/>
  <c r="H84" i="20" s="1"/>
  <c r="I83" i="20"/>
  <c r="H83" i="20" s="1"/>
  <c r="I82" i="20"/>
  <c r="I81" i="20"/>
  <c r="I80" i="20"/>
  <c r="G78" i="20"/>
  <c r="D78" i="20"/>
  <c r="I77" i="20"/>
  <c r="E77" i="20" s="1"/>
  <c r="I76" i="20"/>
  <c r="I75" i="20"/>
  <c r="I74" i="20"/>
  <c r="I73" i="20"/>
  <c r="I72" i="20"/>
  <c r="H72" i="20" s="1"/>
  <c r="I71" i="20"/>
  <c r="I70" i="20"/>
  <c r="H70" i="20" s="1"/>
  <c r="I69" i="20"/>
  <c r="G67" i="20"/>
  <c r="D67" i="20"/>
  <c r="I66" i="20"/>
  <c r="E66" i="20" s="1"/>
  <c r="I65" i="20"/>
  <c r="E65" i="20" s="1"/>
  <c r="I63" i="20"/>
  <c r="E63" i="20" s="1"/>
  <c r="I62" i="20"/>
  <c r="H62" i="20" s="1"/>
  <c r="I61" i="20"/>
  <c r="I60" i="20"/>
  <c r="H60" i="20" s="1"/>
  <c r="I59" i="20"/>
  <c r="G56" i="20"/>
  <c r="D56" i="20"/>
  <c r="I55" i="20"/>
  <c r="I54" i="20"/>
  <c r="H54" i="20" s="1"/>
  <c r="I52" i="20"/>
  <c r="I51" i="20"/>
  <c r="I50" i="20"/>
  <c r="E50" i="20" s="1"/>
  <c r="I49" i="20"/>
  <c r="E49" i="20" s="1"/>
  <c r="I48" i="20"/>
  <c r="I47" i="20"/>
  <c r="I46" i="20"/>
  <c r="I45" i="20"/>
  <c r="I44" i="20"/>
  <c r="G42" i="20"/>
  <c r="D42" i="20"/>
  <c r="I41" i="20"/>
  <c r="I40" i="20"/>
  <c r="I39" i="20"/>
  <c r="I38" i="20"/>
  <c r="I37" i="20"/>
  <c r="H37" i="20" s="1"/>
  <c r="I36" i="20"/>
  <c r="I35" i="20"/>
  <c r="H35" i="20" s="1"/>
  <c r="I34" i="20"/>
  <c r="I33" i="20"/>
  <c r="G31" i="20"/>
  <c r="D31" i="20"/>
  <c r="I30" i="20"/>
  <c r="H30" i="20" s="1"/>
  <c r="I29" i="20"/>
  <c r="I28" i="20"/>
  <c r="I27" i="20"/>
  <c r="I26" i="20"/>
  <c r="I25" i="20"/>
  <c r="H25" i="20" s="1"/>
  <c r="I24" i="20"/>
  <c r="I23" i="20"/>
  <c r="G21" i="20"/>
  <c r="D21" i="20"/>
  <c r="I20" i="20"/>
  <c r="G19" i="20"/>
  <c r="D19" i="20"/>
  <c r="I18" i="20"/>
  <c r="I17" i="20"/>
  <c r="I16" i="20"/>
  <c r="I15" i="20"/>
  <c r="I14" i="20"/>
  <c r="E14" i="20" s="1"/>
  <c r="I13" i="20"/>
  <c r="H13" i="20" s="1"/>
  <c r="I12" i="20"/>
  <c r="I11" i="20"/>
  <c r="H11" i="20" s="1"/>
  <c r="I10" i="20"/>
  <c r="I9" i="20"/>
  <c r="G173" i="8"/>
  <c r="D173" i="8"/>
  <c r="I170" i="8"/>
  <c r="E170" i="8" s="1"/>
  <c r="I169" i="8"/>
  <c r="H169" i="8" s="1"/>
  <c r="G167" i="8"/>
  <c r="D167" i="8"/>
  <c r="I166" i="8"/>
  <c r="I165" i="8"/>
  <c r="E165" i="8" s="1"/>
  <c r="I164" i="8"/>
  <c r="I163" i="8"/>
  <c r="G161" i="8"/>
  <c r="D161" i="8"/>
  <c r="I160" i="8"/>
  <c r="I159" i="8"/>
  <c r="H159" i="8" s="1"/>
  <c r="I158" i="8"/>
  <c r="I157" i="8"/>
  <c r="I156" i="8"/>
  <c r="H156" i="8" s="1"/>
  <c r="I155" i="8"/>
  <c r="G152" i="8"/>
  <c r="D152" i="8"/>
  <c r="I151" i="8"/>
  <c r="I150" i="8"/>
  <c r="H150" i="8" s="1"/>
  <c r="I149" i="8"/>
  <c r="E149" i="8" s="1"/>
  <c r="I148" i="8"/>
  <c r="E148" i="8" s="1"/>
  <c r="I147" i="8"/>
  <c r="I146" i="8"/>
  <c r="G144" i="8"/>
  <c r="D144" i="8"/>
  <c r="I143" i="8"/>
  <c r="I142" i="8"/>
  <c r="I141" i="8"/>
  <c r="I140" i="8"/>
  <c r="G138" i="8"/>
  <c r="G153" i="8" s="1"/>
  <c r="D138" i="8"/>
  <c r="I137" i="8"/>
  <c r="I136" i="8"/>
  <c r="H136" i="8" s="1"/>
  <c r="G133" i="8"/>
  <c r="D133" i="8"/>
  <c r="I132" i="8"/>
  <c r="I131" i="8"/>
  <c r="I130" i="8"/>
  <c r="I129" i="8"/>
  <c r="I128" i="8"/>
  <c r="G126" i="8"/>
  <c r="D126" i="8"/>
  <c r="I125" i="8"/>
  <c r="I124" i="8"/>
  <c r="I121" i="8"/>
  <c r="G118" i="8"/>
  <c r="D118" i="8"/>
  <c r="I117" i="8"/>
  <c r="I116" i="8"/>
  <c r="H116" i="8" s="1"/>
  <c r="I115" i="8"/>
  <c r="I114" i="8"/>
  <c r="I113" i="8"/>
  <c r="I112" i="8"/>
  <c r="I111" i="8"/>
  <c r="H111" i="8" s="1"/>
  <c r="I110" i="8"/>
  <c r="G108" i="8"/>
  <c r="D108" i="8"/>
  <c r="I107" i="8"/>
  <c r="I106" i="8"/>
  <c r="I105" i="8"/>
  <c r="E105" i="8" s="1"/>
  <c r="I104" i="8"/>
  <c r="I103" i="8"/>
  <c r="I102" i="8"/>
  <c r="I100" i="8"/>
  <c r="I99" i="8"/>
  <c r="G96" i="8"/>
  <c r="D96" i="8"/>
  <c r="I95" i="8"/>
  <c r="I94" i="8"/>
  <c r="I93" i="8"/>
  <c r="I92" i="8"/>
  <c r="I91" i="8"/>
  <c r="I90" i="8"/>
  <c r="I89" i="8"/>
  <c r="I88" i="8"/>
  <c r="I87" i="8"/>
  <c r="G85" i="8"/>
  <c r="D85" i="8"/>
  <c r="I84" i="8"/>
  <c r="H84" i="8" s="1"/>
  <c r="I83" i="8"/>
  <c r="H83" i="8" s="1"/>
  <c r="I82" i="8"/>
  <c r="I81" i="8"/>
  <c r="I80" i="8"/>
  <c r="G78" i="8"/>
  <c r="D78" i="8"/>
  <c r="I77" i="8"/>
  <c r="E77" i="8" s="1"/>
  <c r="I76" i="8"/>
  <c r="I75" i="8"/>
  <c r="I74" i="8"/>
  <c r="I73" i="8"/>
  <c r="I72" i="8"/>
  <c r="H72" i="8" s="1"/>
  <c r="I71" i="8"/>
  <c r="I70" i="8"/>
  <c r="H70" i="8" s="1"/>
  <c r="I69" i="8"/>
  <c r="G67" i="8"/>
  <c r="D67" i="8"/>
  <c r="I66" i="8"/>
  <c r="E66" i="8" s="1"/>
  <c r="I65" i="8"/>
  <c r="H65" i="8" s="1"/>
  <c r="I63" i="8"/>
  <c r="E63" i="8" s="1"/>
  <c r="I62" i="8"/>
  <c r="E62" i="8" s="1"/>
  <c r="I61" i="8"/>
  <c r="I60" i="8"/>
  <c r="H60" i="8" s="1"/>
  <c r="I59" i="8"/>
  <c r="G56" i="8"/>
  <c r="D56" i="8"/>
  <c r="I55" i="8"/>
  <c r="I54" i="8"/>
  <c r="I52" i="8"/>
  <c r="I51" i="8"/>
  <c r="I50" i="8"/>
  <c r="H50" i="8" s="1"/>
  <c r="I49" i="8"/>
  <c r="E49" i="8" s="1"/>
  <c r="I48" i="8"/>
  <c r="I47" i="8"/>
  <c r="I46" i="8"/>
  <c r="I45" i="8"/>
  <c r="I44" i="8"/>
  <c r="G42" i="8"/>
  <c r="D42" i="8"/>
  <c r="I41" i="8"/>
  <c r="I40" i="8"/>
  <c r="I39" i="8"/>
  <c r="I38" i="8"/>
  <c r="I37" i="8"/>
  <c r="H37" i="8" s="1"/>
  <c r="I36" i="8"/>
  <c r="I35" i="8"/>
  <c r="H35" i="8" s="1"/>
  <c r="I34" i="8"/>
  <c r="I33" i="8"/>
  <c r="G31" i="8"/>
  <c r="D31" i="8"/>
  <c r="I30" i="8"/>
  <c r="H30" i="8" s="1"/>
  <c r="I29" i="8"/>
  <c r="I28" i="8"/>
  <c r="I27" i="8"/>
  <c r="I26" i="8"/>
  <c r="I25" i="8"/>
  <c r="H25" i="8" s="1"/>
  <c r="I24" i="8"/>
  <c r="I23" i="8"/>
  <c r="G21" i="8"/>
  <c r="D21" i="8"/>
  <c r="I20" i="8"/>
  <c r="G19" i="8"/>
  <c r="D19" i="8"/>
  <c r="I18" i="8"/>
  <c r="I17" i="8"/>
  <c r="I16" i="8"/>
  <c r="I15" i="8"/>
  <c r="I14" i="8"/>
  <c r="E14" i="8" s="1"/>
  <c r="I13" i="8"/>
  <c r="I12" i="8"/>
  <c r="I11" i="8"/>
  <c r="H11" i="8" s="1"/>
  <c r="I10" i="8"/>
  <c r="I9" i="8"/>
  <c r="G62" i="3"/>
  <c r="D62" i="3"/>
  <c r="I59" i="3"/>
  <c r="H59" i="3" s="1"/>
  <c r="I58" i="3"/>
  <c r="H58" i="3" s="1"/>
  <c r="G56" i="3"/>
  <c r="D56" i="3"/>
  <c r="I55" i="3"/>
  <c r="E55" i="3" s="1"/>
  <c r="I54" i="3"/>
  <c r="H54" i="3" s="1"/>
  <c r="I53" i="3"/>
  <c r="E53" i="3" s="1"/>
  <c r="I52" i="3"/>
  <c r="H52" i="3" s="1"/>
  <c r="G50" i="3"/>
  <c r="D50" i="3"/>
  <c r="I49" i="3"/>
  <c r="H49" i="3" s="1"/>
  <c r="I48" i="3"/>
  <c r="H48" i="3" s="1"/>
  <c r="I47" i="3"/>
  <c r="I46" i="3"/>
  <c r="E46" i="3" s="1"/>
  <c r="I45" i="3"/>
  <c r="H45" i="3" s="1"/>
  <c r="I44" i="3"/>
  <c r="H44" i="3" s="1"/>
  <c r="G41" i="3"/>
  <c r="D41" i="3"/>
  <c r="I40" i="3"/>
  <c r="H40" i="3" s="1"/>
  <c r="I39" i="3"/>
  <c r="H39" i="3" s="1"/>
  <c r="I38" i="3"/>
  <c r="H38" i="3" s="1"/>
  <c r="I37" i="3"/>
  <c r="E37" i="3" s="1"/>
  <c r="I36" i="3"/>
  <c r="H36" i="3" s="1"/>
  <c r="I35" i="3"/>
  <c r="H35" i="3" s="1"/>
  <c r="G33" i="3"/>
  <c r="D33" i="3"/>
  <c r="I32" i="3"/>
  <c r="H32" i="3" s="1"/>
  <c r="I31" i="3"/>
  <c r="H31" i="3" s="1"/>
  <c r="I30" i="3"/>
  <c r="E30" i="3" s="1"/>
  <c r="I29" i="3"/>
  <c r="H29" i="3" s="1"/>
  <c r="G27" i="3"/>
  <c r="D27" i="3"/>
  <c r="I26" i="3"/>
  <c r="H26" i="3" s="1"/>
  <c r="I25" i="3"/>
  <c r="E25" i="3" s="1"/>
  <c r="I22" i="3"/>
  <c r="E22" i="3" s="1"/>
  <c r="I21" i="3"/>
  <c r="H21" i="3" s="1"/>
  <c r="I20" i="3"/>
  <c r="E20" i="3" s="1"/>
  <c r="I19" i="3"/>
  <c r="H19" i="3" s="1"/>
  <c r="I18" i="3"/>
  <c r="E18" i="3" s="1"/>
  <c r="I17" i="3"/>
  <c r="H17" i="3" s="1"/>
  <c r="G15" i="3"/>
  <c r="G23" i="3" s="1"/>
  <c r="D15" i="3"/>
  <c r="I14" i="3"/>
  <c r="I13" i="3"/>
  <c r="H13" i="3" s="1"/>
  <c r="I10" i="3"/>
  <c r="H10" i="3" s="1"/>
  <c r="G69" i="4"/>
  <c r="D69" i="4"/>
  <c r="I68" i="4"/>
  <c r="H68" i="4" s="1"/>
  <c r="I67" i="4"/>
  <c r="E67" i="4" s="1"/>
  <c r="I66" i="4"/>
  <c r="H66" i="4" s="1"/>
  <c r="I65" i="4"/>
  <c r="H65" i="4" s="1"/>
  <c r="I64" i="4"/>
  <c r="E64" i="4" s="1"/>
  <c r="I63" i="4"/>
  <c r="H63" i="4" s="1"/>
  <c r="I62" i="4"/>
  <c r="H62" i="4" s="1"/>
  <c r="I61" i="4"/>
  <c r="H61" i="4" s="1"/>
  <c r="G59" i="4"/>
  <c r="D59" i="4"/>
  <c r="I58" i="4"/>
  <c r="H58" i="4" s="1"/>
  <c r="I57" i="4"/>
  <c r="H57" i="4" s="1"/>
  <c r="I56" i="4"/>
  <c r="H56" i="4" s="1"/>
  <c r="I55" i="4"/>
  <c r="H55" i="4" s="1"/>
  <c r="I54" i="4"/>
  <c r="H54" i="4" s="1"/>
  <c r="I53" i="4"/>
  <c r="I51" i="4"/>
  <c r="H51" i="4" s="1"/>
  <c r="I50" i="4"/>
  <c r="H50" i="4" s="1"/>
  <c r="G47" i="4"/>
  <c r="D47" i="4"/>
  <c r="I46" i="4"/>
  <c r="H46" i="4" s="1"/>
  <c r="I45" i="4"/>
  <c r="H45" i="4" s="1"/>
  <c r="I44" i="4"/>
  <c r="H44" i="4" s="1"/>
  <c r="I43" i="4"/>
  <c r="H43" i="4" s="1"/>
  <c r="I42" i="4"/>
  <c r="H42" i="4" s="1"/>
  <c r="I41" i="4"/>
  <c r="H41" i="4" s="1"/>
  <c r="I40" i="4"/>
  <c r="H40" i="4" s="1"/>
  <c r="I39" i="4"/>
  <c r="E39" i="4" s="1"/>
  <c r="I38" i="4"/>
  <c r="H38" i="4" s="1"/>
  <c r="G36" i="4"/>
  <c r="D36" i="4"/>
  <c r="I35" i="4"/>
  <c r="H35" i="4" s="1"/>
  <c r="I34" i="4"/>
  <c r="H34" i="4" s="1"/>
  <c r="I33" i="4"/>
  <c r="H33" i="4" s="1"/>
  <c r="I32" i="4"/>
  <c r="H32" i="4" s="1"/>
  <c r="I31" i="4"/>
  <c r="H31" i="4" s="1"/>
  <c r="G29" i="4"/>
  <c r="D29" i="4"/>
  <c r="I28" i="4"/>
  <c r="H28" i="4" s="1"/>
  <c r="I27" i="4"/>
  <c r="H27" i="4" s="1"/>
  <c r="I26" i="4"/>
  <c r="H26" i="4" s="1"/>
  <c r="I25" i="4"/>
  <c r="E25" i="4" s="1"/>
  <c r="I24" i="4"/>
  <c r="H24" i="4" s="1"/>
  <c r="I23" i="4"/>
  <c r="H23" i="4" s="1"/>
  <c r="I22" i="4"/>
  <c r="H22" i="4" s="1"/>
  <c r="I21" i="4"/>
  <c r="H21" i="4" s="1"/>
  <c r="I20" i="4"/>
  <c r="H20" i="4" s="1"/>
  <c r="G18" i="4"/>
  <c r="D18" i="4"/>
  <c r="I17" i="4"/>
  <c r="E17" i="4" s="1"/>
  <c r="I16" i="4"/>
  <c r="H16" i="4" s="1"/>
  <c r="I14" i="4"/>
  <c r="H14" i="4" s="1"/>
  <c r="I13" i="4"/>
  <c r="E13" i="4" s="1"/>
  <c r="I12" i="4"/>
  <c r="H12" i="4" s="1"/>
  <c r="I11" i="4"/>
  <c r="H11" i="4" s="1"/>
  <c r="I10" i="4"/>
  <c r="H10" i="4" s="1"/>
  <c r="G56" i="5"/>
  <c r="D56" i="5"/>
  <c r="I55" i="5"/>
  <c r="H55" i="5" s="1"/>
  <c r="I54" i="5"/>
  <c r="E54" i="5" s="1"/>
  <c r="I52" i="5"/>
  <c r="H52" i="5" s="1"/>
  <c r="I51" i="5"/>
  <c r="H51" i="5" s="1"/>
  <c r="I50" i="5"/>
  <c r="H50" i="5" s="1"/>
  <c r="I49" i="5"/>
  <c r="E49" i="5" s="1"/>
  <c r="I48" i="5"/>
  <c r="E48" i="5" s="1"/>
  <c r="I47" i="5"/>
  <c r="H47" i="5" s="1"/>
  <c r="I46" i="5"/>
  <c r="H46" i="5" s="1"/>
  <c r="I45" i="5"/>
  <c r="E45" i="5" s="1"/>
  <c r="I44" i="5"/>
  <c r="H44" i="5" s="1"/>
  <c r="G42" i="5"/>
  <c r="D42" i="5"/>
  <c r="I42" i="5" s="1"/>
  <c r="E42" i="5" s="1"/>
  <c r="I41" i="5"/>
  <c r="H41" i="5" s="1"/>
  <c r="I40" i="5"/>
  <c r="H40" i="5" s="1"/>
  <c r="I39" i="5"/>
  <c r="H39" i="5" s="1"/>
  <c r="I38" i="5"/>
  <c r="E38" i="5" s="1"/>
  <c r="I37" i="5"/>
  <c r="H37" i="5" s="1"/>
  <c r="I36" i="5"/>
  <c r="H36" i="5" s="1"/>
  <c r="I35" i="5"/>
  <c r="E35" i="5" s="1"/>
  <c r="I34" i="5"/>
  <c r="H34" i="5" s="1"/>
  <c r="I33" i="5"/>
  <c r="G31" i="5"/>
  <c r="D31" i="5"/>
  <c r="I30" i="5"/>
  <c r="H30" i="5" s="1"/>
  <c r="I29" i="5"/>
  <c r="H29" i="5" s="1"/>
  <c r="I28" i="5"/>
  <c r="H28" i="5" s="1"/>
  <c r="I27" i="5"/>
  <c r="E27" i="5" s="1"/>
  <c r="I26" i="5"/>
  <c r="I25" i="5"/>
  <c r="H25" i="5" s="1"/>
  <c r="I24" i="5"/>
  <c r="E24" i="5" s="1"/>
  <c r="I23" i="5"/>
  <c r="H23" i="5" s="1"/>
  <c r="G21" i="5"/>
  <c r="D21" i="5"/>
  <c r="I20" i="5"/>
  <c r="H20" i="5" s="1"/>
  <c r="G19" i="5"/>
  <c r="D19" i="5"/>
  <c r="I18" i="5"/>
  <c r="H18" i="5" s="1"/>
  <c r="I17" i="5"/>
  <c r="H17" i="5" s="1"/>
  <c r="I16" i="5"/>
  <c r="H16" i="5" s="1"/>
  <c r="I15" i="5"/>
  <c r="H15" i="5" s="1"/>
  <c r="I14" i="5"/>
  <c r="H14" i="5" s="1"/>
  <c r="I13" i="5"/>
  <c r="H13" i="5" s="1"/>
  <c r="I12" i="5"/>
  <c r="H12" i="5" s="1"/>
  <c r="I11" i="5"/>
  <c r="E11" i="5" s="1"/>
  <c r="I10" i="5"/>
  <c r="I9" i="5"/>
  <c r="H9" i="5" s="1"/>
  <c r="E172" i="12"/>
  <c r="F170" i="12"/>
  <c r="E170" i="12" s="1"/>
  <c r="F169" i="12"/>
  <c r="E169" i="12" s="1"/>
  <c r="F166" i="12"/>
  <c r="E166" i="12" s="1"/>
  <c r="F165" i="12"/>
  <c r="E165" i="12" s="1"/>
  <c r="F164" i="12"/>
  <c r="E164" i="12" s="1"/>
  <c r="F163" i="12"/>
  <c r="E163" i="12" s="1"/>
  <c r="F160" i="12"/>
  <c r="E160" i="12" s="1"/>
  <c r="F159" i="12"/>
  <c r="E159" i="12" s="1"/>
  <c r="F158" i="12"/>
  <c r="F157" i="12"/>
  <c r="E157" i="12" s="1"/>
  <c r="F156" i="12"/>
  <c r="E156" i="12" s="1"/>
  <c r="F155" i="12"/>
  <c r="E155" i="12" s="1"/>
  <c r="F151" i="12"/>
  <c r="E151" i="12" s="1"/>
  <c r="F150" i="12"/>
  <c r="E150" i="12" s="1"/>
  <c r="F149" i="12"/>
  <c r="E149" i="12" s="1"/>
  <c r="F148" i="12"/>
  <c r="E148" i="12" s="1"/>
  <c r="F147" i="12"/>
  <c r="E147" i="12" s="1"/>
  <c r="F146" i="12"/>
  <c r="E146" i="12" s="1"/>
  <c r="F143" i="12"/>
  <c r="E143" i="12" s="1"/>
  <c r="F142" i="12"/>
  <c r="E142" i="12" s="1"/>
  <c r="F141" i="12"/>
  <c r="E141" i="12" s="1"/>
  <c r="F140" i="12"/>
  <c r="E140" i="12" s="1"/>
  <c r="F137" i="12"/>
  <c r="E137" i="12" s="1"/>
  <c r="F136" i="12"/>
  <c r="E136" i="12" s="1"/>
  <c r="F132" i="12"/>
  <c r="E132" i="12" s="1"/>
  <c r="F131" i="12"/>
  <c r="E131" i="12" s="1"/>
  <c r="F130" i="12"/>
  <c r="E130" i="12" s="1"/>
  <c r="F129" i="12"/>
  <c r="E129" i="12" s="1"/>
  <c r="F128" i="12"/>
  <c r="E128" i="12" s="1"/>
  <c r="F125" i="12"/>
  <c r="F124" i="12"/>
  <c r="E124" i="12" s="1"/>
  <c r="E123" i="12"/>
  <c r="E122" i="12"/>
  <c r="F121" i="12"/>
  <c r="E121" i="12" s="1"/>
  <c r="F117" i="12"/>
  <c r="E117" i="12" s="1"/>
  <c r="F116" i="12"/>
  <c r="E116" i="12" s="1"/>
  <c r="F115" i="12"/>
  <c r="E115" i="12" s="1"/>
  <c r="F114" i="12"/>
  <c r="E114" i="12" s="1"/>
  <c r="F113" i="12"/>
  <c r="E113" i="12" s="1"/>
  <c r="F112" i="12"/>
  <c r="E112" i="12" s="1"/>
  <c r="F111" i="12"/>
  <c r="E111" i="12" s="1"/>
  <c r="F110" i="12"/>
  <c r="E110" i="12" s="1"/>
  <c r="F107" i="12"/>
  <c r="E107" i="12" s="1"/>
  <c r="F106" i="12"/>
  <c r="E106" i="12" s="1"/>
  <c r="F105" i="12"/>
  <c r="E105" i="12" s="1"/>
  <c r="F104" i="12"/>
  <c r="E104" i="12" s="1"/>
  <c r="F103" i="12"/>
  <c r="E103" i="12" s="1"/>
  <c r="F102" i="12"/>
  <c r="F100" i="12"/>
  <c r="E100" i="12" s="1"/>
  <c r="F99" i="12"/>
  <c r="E99" i="12" s="1"/>
  <c r="F95" i="12"/>
  <c r="E95" i="12" s="1"/>
  <c r="F94" i="12"/>
  <c r="E94" i="12" s="1"/>
  <c r="F93" i="12"/>
  <c r="E93" i="12" s="1"/>
  <c r="F92" i="12"/>
  <c r="E92" i="12" s="1"/>
  <c r="F91" i="12"/>
  <c r="E91" i="12" s="1"/>
  <c r="F90" i="12"/>
  <c r="E90" i="12" s="1"/>
  <c r="F89" i="12"/>
  <c r="E89" i="12" s="1"/>
  <c r="F88" i="12"/>
  <c r="E88" i="12" s="1"/>
  <c r="F87" i="12"/>
  <c r="E87" i="12" s="1"/>
  <c r="F84" i="12"/>
  <c r="E84" i="12" s="1"/>
  <c r="F83" i="12"/>
  <c r="E83" i="12" s="1"/>
  <c r="F82" i="12"/>
  <c r="E82" i="12" s="1"/>
  <c r="F81" i="12"/>
  <c r="E81" i="12" s="1"/>
  <c r="F80" i="12"/>
  <c r="E80" i="12" s="1"/>
  <c r="F77" i="12"/>
  <c r="E77" i="12" s="1"/>
  <c r="F76" i="12"/>
  <c r="E76" i="12" s="1"/>
  <c r="F75" i="12"/>
  <c r="F74" i="12"/>
  <c r="E74" i="12" s="1"/>
  <c r="F73" i="12"/>
  <c r="E73" i="12" s="1"/>
  <c r="F72" i="12"/>
  <c r="E72" i="12" s="1"/>
  <c r="F71" i="12"/>
  <c r="E71" i="12" s="1"/>
  <c r="F70" i="12"/>
  <c r="E70" i="12" s="1"/>
  <c r="F69" i="12"/>
  <c r="F66" i="12"/>
  <c r="E66" i="12" s="1"/>
  <c r="F65" i="12"/>
  <c r="E65" i="12" s="1"/>
  <c r="F63" i="12"/>
  <c r="E63" i="12" s="1"/>
  <c r="F62" i="12"/>
  <c r="E62" i="12" s="1"/>
  <c r="F61" i="12"/>
  <c r="F60" i="12"/>
  <c r="E60" i="12" s="1"/>
  <c r="F59" i="12"/>
  <c r="F55" i="12"/>
  <c r="E55" i="12" s="1"/>
  <c r="F54" i="12"/>
  <c r="E54" i="12" s="1"/>
  <c r="F52" i="12"/>
  <c r="F51" i="12"/>
  <c r="E51" i="12" s="1"/>
  <c r="F50" i="12"/>
  <c r="E50" i="12" s="1"/>
  <c r="F49" i="12"/>
  <c r="F48" i="12"/>
  <c r="E48" i="12" s="1"/>
  <c r="F47" i="12"/>
  <c r="F46" i="12"/>
  <c r="F45" i="12"/>
  <c r="E45" i="12" s="1"/>
  <c r="F44" i="12"/>
  <c r="E44" i="12" s="1"/>
  <c r="F41" i="12"/>
  <c r="E41" i="12" s="1"/>
  <c r="F40" i="12"/>
  <c r="E40" i="12" s="1"/>
  <c r="F39" i="12"/>
  <c r="E39" i="12" s="1"/>
  <c r="F38" i="12"/>
  <c r="E38" i="12" s="1"/>
  <c r="F37" i="12"/>
  <c r="E37" i="12" s="1"/>
  <c r="F36" i="12"/>
  <c r="F35" i="12"/>
  <c r="E35" i="12" s="1"/>
  <c r="F34" i="12"/>
  <c r="F33" i="12"/>
  <c r="F30" i="12"/>
  <c r="E30" i="12" s="1"/>
  <c r="F29" i="12"/>
  <c r="E29" i="12" s="1"/>
  <c r="F28" i="12"/>
  <c r="E28" i="12" s="1"/>
  <c r="F27" i="12"/>
  <c r="E27" i="12" s="1"/>
  <c r="F26" i="12"/>
  <c r="F25" i="12"/>
  <c r="E25" i="12" s="1"/>
  <c r="F24" i="12"/>
  <c r="E24" i="12" s="1"/>
  <c r="F23" i="12"/>
  <c r="E23" i="12" s="1"/>
  <c r="F20" i="12"/>
  <c r="E20" i="12" s="1"/>
  <c r="E18" i="12"/>
  <c r="E16" i="12"/>
  <c r="E15" i="12"/>
  <c r="F14" i="12"/>
  <c r="E14" i="12" s="1"/>
  <c r="F13" i="12"/>
  <c r="E13" i="12" s="1"/>
  <c r="F12" i="12"/>
  <c r="F11" i="12"/>
  <c r="E11" i="12" s="1"/>
  <c r="F10" i="12"/>
  <c r="F9" i="12"/>
  <c r="E9" i="12" s="1"/>
  <c r="D173" i="12"/>
  <c r="D167" i="12"/>
  <c r="D161" i="12"/>
  <c r="D152" i="12"/>
  <c r="D144" i="12"/>
  <c r="D138" i="12"/>
  <c r="D133" i="12"/>
  <c r="D126" i="12"/>
  <c r="D118" i="12"/>
  <c r="D108" i="12"/>
  <c r="D96" i="12"/>
  <c r="D85" i="12"/>
  <c r="D78" i="12"/>
  <c r="D67" i="12"/>
  <c r="D56" i="12"/>
  <c r="D42" i="12"/>
  <c r="D31" i="12"/>
  <c r="D21" i="12"/>
  <c r="D19" i="12"/>
  <c r="H27" i="21"/>
  <c r="G173" i="1"/>
  <c r="D173" i="1"/>
  <c r="F173" i="12" s="1"/>
  <c r="G167" i="1"/>
  <c r="D167" i="1"/>
  <c r="F167" i="12" s="1"/>
  <c r="I163" i="1"/>
  <c r="E163" i="1" s="1"/>
  <c r="I143" i="1"/>
  <c r="E143" i="1" s="1"/>
  <c r="I151" i="1"/>
  <c r="E151" i="1" s="1"/>
  <c r="I149" i="1"/>
  <c r="E149" i="1" s="1"/>
  <c r="I170" i="1"/>
  <c r="E170" i="1" s="1"/>
  <c r="I171" i="1"/>
  <c r="H171" i="1" s="1"/>
  <c r="I166" i="1"/>
  <c r="E166" i="1" s="1"/>
  <c r="I165" i="1"/>
  <c r="E165" i="1" s="1"/>
  <c r="I157" i="1"/>
  <c r="E157" i="1" s="1"/>
  <c r="I169" i="1"/>
  <c r="H169" i="1" s="1"/>
  <c r="G96" i="1"/>
  <c r="D96" i="1"/>
  <c r="F96" i="12" s="1"/>
  <c r="G85" i="1"/>
  <c r="D85" i="1"/>
  <c r="F85" i="12" s="1"/>
  <c r="G78" i="1"/>
  <c r="D78" i="1"/>
  <c r="F78" i="12" s="1"/>
  <c r="I94" i="1"/>
  <c r="E94" i="1" s="1"/>
  <c r="I92" i="1"/>
  <c r="H92" i="1" s="1"/>
  <c r="I91" i="1"/>
  <c r="H91" i="1" s="1"/>
  <c r="I76" i="1"/>
  <c r="H76" i="1" s="1"/>
  <c r="I83" i="1"/>
  <c r="E83" i="1" s="1"/>
  <c r="I82" i="1"/>
  <c r="E82" i="1" s="1"/>
  <c r="I90" i="1"/>
  <c r="H90" i="1" s="1"/>
  <c r="I89" i="1"/>
  <c r="H89" i="1" s="1"/>
  <c r="I110" i="1"/>
  <c r="H110" i="1" s="1"/>
  <c r="I111" i="1"/>
  <c r="E111" i="1" s="1"/>
  <c r="I81" i="1"/>
  <c r="E81" i="1" s="1"/>
  <c r="I88" i="1"/>
  <c r="E88" i="1" s="1"/>
  <c r="I60" i="1"/>
  <c r="E60" i="1" s="1"/>
  <c r="I59" i="1"/>
  <c r="E59" i="1" s="1"/>
  <c r="I80" i="1"/>
  <c r="E80" i="1" s="1"/>
  <c r="I87" i="1"/>
  <c r="E87" i="1" s="1"/>
  <c r="I10" i="1"/>
  <c r="G42" i="1"/>
  <c r="D42" i="1"/>
  <c r="F42" i="12" s="1"/>
  <c r="G56" i="1"/>
  <c r="D56" i="1"/>
  <c r="F56" i="12" s="1"/>
  <c r="I152" i="23" l="1"/>
  <c r="H152" i="23" s="1"/>
  <c r="H106" i="23"/>
  <c r="H160" i="9"/>
  <c r="I138" i="7"/>
  <c r="H138" i="7" s="1"/>
  <c r="D153" i="18"/>
  <c r="D134" i="18"/>
  <c r="D57" i="18"/>
  <c r="I108" i="2"/>
  <c r="E108" i="2" s="1"/>
  <c r="D134" i="8"/>
  <c r="D97" i="8"/>
  <c r="H89" i="8"/>
  <c r="E89" i="8"/>
  <c r="I36" i="4"/>
  <c r="E36" i="4" s="1"/>
  <c r="E63" i="4"/>
  <c r="E172" i="16"/>
  <c r="H90" i="16"/>
  <c r="H18" i="16"/>
  <c r="E18" i="16"/>
  <c r="H155" i="23"/>
  <c r="E60" i="23"/>
  <c r="H49" i="23"/>
  <c r="I21" i="5"/>
  <c r="E21" i="5" s="1"/>
  <c r="E43" i="4"/>
  <c r="E21" i="4"/>
  <c r="H53" i="3"/>
  <c r="G30" i="14"/>
  <c r="H136" i="20"/>
  <c r="E148" i="2"/>
  <c r="H136" i="2"/>
  <c r="E113" i="2"/>
  <c r="H156" i="18"/>
  <c r="E132" i="18"/>
  <c r="H91" i="18"/>
  <c r="H25" i="18"/>
  <c r="E146" i="7"/>
  <c r="I152" i="7"/>
  <c r="H152" i="7" s="1"/>
  <c r="G134" i="7"/>
  <c r="E130" i="7"/>
  <c r="H123" i="7"/>
  <c r="H116" i="7"/>
  <c r="H24" i="7"/>
  <c r="I31" i="7"/>
  <c r="H31" i="7" s="1"/>
  <c r="H140" i="10"/>
  <c r="E143" i="10"/>
  <c r="I167" i="10"/>
  <c r="E167" i="10" s="1"/>
  <c r="H24" i="10"/>
  <c r="I78" i="10"/>
  <c r="H78" i="10" s="1"/>
  <c r="H121" i="10"/>
  <c r="H77" i="10"/>
  <c r="I138" i="9"/>
  <c r="H138" i="9" s="1"/>
  <c r="H128" i="9"/>
  <c r="E111" i="9"/>
  <c r="I108" i="9"/>
  <c r="E108" i="9" s="1"/>
  <c r="H73" i="9"/>
  <c r="E46" i="9"/>
  <c r="E12" i="9"/>
  <c r="H28" i="9"/>
  <c r="H90" i="9"/>
  <c r="E16" i="9"/>
  <c r="H51" i="9"/>
  <c r="H116" i="9"/>
  <c r="H66" i="23"/>
  <c r="E111" i="23"/>
  <c r="H50" i="23"/>
  <c r="H89" i="23"/>
  <c r="H48" i="23"/>
  <c r="H70" i="23"/>
  <c r="I78" i="23"/>
  <c r="H78" i="23" s="1"/>
  <c r="H28" i="23"/>
  <c r="H164" i="16"/>
  <c r="I133" i="16"/>
  <c r="H133" i="16" s="1"/>
  <c r="H83" i="16"/>
  <c r="E35" i="16"/>
  <c r="H23" i="16"/>
  <c r="E41" i="16"/>
  <c r="H103" i="16"/>
  <c r="H82" i="16"/>
  <c r="H113" i="16"/>
  <c r="I138" i="16"/>
  <c r="H138" i="16" s="1"/>
  <c r="E45" i="16"/>
  <c r="E52" i="16"/>
  <c r="I67" i="16"/>
  <c r="H67" i="16" s="1"/>
  <c r="I78" i="2"/>
  <c r="H78" i="2" s="1"/>
  <c r="I138" i="2"/>
  <c r="H138" i="2" s="1"/>
  <c r="H16" i="2"/>
  <c r="I144" i="8"/>
  <c r="I126" i="8"/>
  <c r="E126" i="8" s="1"/>
  <c r="E13" i="3"/>
  <c r="E26" i="3"/>
  <c r="E42" i="4"/>
  <c r="I31" i="2"/>
  <c r="H31" i="2" s="1"/>
  <c r="E150" i="2"/>
  <c r="H28" i="2"/>
  <c r="H51" i="2"/>
  <c r="D119" i="20"/>
  <c r="E170" i="20"/>
  <c r="I126" i="20"/>
  <c r="H126" i="20" s="1"/>
  <c r="I144" i="20"/>
  <c r="I96" i="20"/>
  <c r="E96" i="20" s="1"/>
  <c r="H49" i="20"/>
  <c r="G119" i="20"/>
  <c r="I56" i="8"/>
  <c r="H56" i="8" s="1"/>
  <c r="H66" i="8"/>
  <c r="D63" i="3"/>
  <c r="I56" i="5"/>
  <c r="E56" i="5" s="1"/>
  <c r="E56" i="12"/>
  <c r="E78" i="12"/>
  <c r="E96" i="12"/>
  <c r="E173" i="12"/>
  <c r="E85" i="12"/>
  <c r="E167" i="12"/>
  <c r="E42" i="12"/>
  <c r="E14" i="16"/>
  <c r="E141" i="16"/>
  <c r="E149" i="16"/>
  <c r="E122" i="16"/>
  <c r="G134" i="16"/>
  <c r="I134" i="16" s="1"/>
  <c r="H134" i="16" s="1"/>
  <c r="E130" i="16"/>
  <c r="D134" i="16"/>
  <c r="H129" i="16"/>
  <c r="E117" i="16"/>
  <c r="G119" i="16"/>
  <c r="H111" i="16"/>
  <c r="H104" i="16"/>
  <c r="E92" i="16"/>
  <c r="I96" i="16"/>
  <c r="H96" i="16" s="1"/>
  <c r="G97" i="16"/>
  <c r="E81" i="16"/>
  <c r="I85" i="16"/>
  <c r="H85" i="16" s="1"/>
  <c r="E75" i="16"/>
  <c r="E70" i="16"/>
  <c r="E62" i="16"/>
  <c r="H60" i="16"/>
  <c r="H50" i="16"/>
  <c r="H44" i="16"/>
  <c r="H36" i="16"/>
  <c r="E34" i="16"/>
  <c r="H28" i="16"/>
  <c r="E27" i="16"/>
  <c r="E10" i="16"/>
  <c r="H15" i="16"/>
  <c r="H156" i="23"/>
  <c r="H148" i="23"/>
  <c r="E149" i="23"/>
  <c r="E150" i="23"/>
  <c r="E146" i="23"/>
  <c r="H141" i="23"/>
  <c r="H140" i="23"/>
  <c r="I138" i="23"/>
  <c r="H138" i="23" s="1"/>
  <c r="D134" i="23"/>
  <c r="H121" i="23"/>
  <c r="H117" i="23"/>
  <c r="E91" i="23"/>
  <c r="E80" i="23"/>
  <c r="E69" i="23"/>
  <c r="H62" i="23"/>
  <c r="E65" i="23"/>
  <c r="E55" i="23"/>
  <c r="H51" i="23"/>
  <c r="H29" i="23"/>
  <c r="H27" i="23"/>
  <c r="E9" i="23"/>
  <c r="I31" i="23"/>
  <c r="H31" i="23" s="1"/>
  <c r="E36" i="23"/>
  <c r="D119" i="23"/>
  <c r="H104" i="23"/>
  <c r="H122" i="23"/>
  <c r="H136" i="23"/>
  <c r="H172" i="23"/>
  <c r="H18" i="23"/>
  <c r="H63" i="23"/>
  <c r="I67" i="23"/>
  <c r="H67" i="23" s="1"/>
  <c r="E30" i="23"/>
  <c r="H41" i="23"/>
  <c r="I96" i="23"/>
  <c r="E96" i="23" s="1"/>
  <c r="E159" i="23"/>
  <c r="H156" i="9"/>
  <c r="E146" i="9"/>
  <c r="E149" i="9"/>
  <c r="H150" i="9"/>
  <c r="H147" i="9"/>
  <c r="H151" i="9"/>
  <c r="E141" i="9"/>
  <c r="E136" i="9"/>
  <c r="E130" i="9"/>
  <c r="E132" i="9"/>
  <c r="H104" i="9"/>
  <c r="H100" i="9"/>
  <c r="H105" i="9"/>
  <c r="H91" i="9"/>
  <c r="E89" i="9"/>
  <c r="H88" i="9"/>
  <c r="H80" i="9"/>
  <c r="E83" i="9"/>
  <c r="E75" i="9"/>
  <c r="E70" i="9"/>
  <c r="H77" i="9"/>
  <c r="H61" i="9"/>
  <c r="H63" i="9"/>
  <c r="H49" i="9"/>
  <c r="E55" i="9"/>
  <c r="E41" i="9"/>
  <c r="H38" i="9"/>
  <c r="D57" i="9"/>
  <c r="H27" i="9"/>
  <c r="H20" i="9"/>
  <c r="H9" i="9"/>
  <c r="E13" i="9"/>
  <c r="G97" i="9"/>
  <c r="H74" i="9"/>
  <c r="I78" i="9"/>
  <c r="E78" i="9" s="1"/>
  <c r="E94" i="9"/>
  <c r="H112" i="9"/>
  <c r="E124" i="9"/>
  <c r="I133" i="9"/>
  <c r="H133" i="9" s="1"/>
  <c r="H140" i="9"/>
  <c r="I167" i="9"/>
  <c r="H167" i="9" s="1"/>
  <c r="G174" i="9"/>
  <c r="E25" i="9"/>
  <c r="H52" i="9"/>
  <c r="E66" i="9"/>
  <c r="E76" i="9"/>
  <c r="G119" i="9"/>
  <c r="E115" i="9"/>
  <c r="E131" i="9"/>
  <c r="E137" i="9"/>
  <c r="H164" i="9"/>
  <c r="E172" i="9"/>
  <c r="I31" i="9"/>
  <c r="H31" i="9" s="1"/>
  <c r="G57" i="9"/>
  <c r="E122" i="9"/>
  <c r="E143" i="9"/>
  <c r="I152" i="9"/>
  <c r="H152" i="9" s="1"/>
  <c r="I173" i="9"/>
  <c r="H173" i="9" s="1"/>
  <c r="G174" i="10"/>
  <c r="H141" i="10"/>
  <c r="I138" i="10"/>
  <c r="H138" i="10" s="1"/>
  <c r="E122" i="10"/>
  <c r="I118" i="10"/>
  <c r="H107" i="10"/>
  <c r="H104" i="10"/>
  <c r="H90" i="10"/>
  <c r="H28" i="10"/>
  <c r="H12" i="10"/>
  <c r="E45" i="10"/>
  <c r="H146" i="10"/>
  <c r="I152" i="10"/>
  <c r="H152" i="10" s="1"/>
  <c r="H50" i="10"/>
  <c r="D174" i="10"/>
  <c r="H23" i="10"/>
  <c r="D57" i="10"/>
  <c r="H82" i="10"/>
  <c r="H131" i="10"/>
  <c r="G119" i="10"/>
  <c r="G134" i="10"/>
  <c r="I133" i="10"/>
  <c r="H133" i="10" s="1"/>
  <c r="H149" i="7"/>
  <c r="G153" i="7"/>
  <c r="H121" i="7"/>
  <c r="H114" i="7"/>
  <c r="H107" i="7"/>
  <c r="H90" i="7"/>
  <c r="I67" i="7"/>
  <c r="H67" i="7" s="1"/>
  <c r="E60" i="7"/>
  <c r="I56" i="7"/>
  <c r="E56" i="7" s="1"/>
  <c r="H51" i="7"/>
  <c r="H45" i="7"/>
  <c r="H29" i="7"/>
  <c r="H54" i="7"/>
  <c r="I108" i="7"/>
  <c r="H108" i="7" s="1"/>
  <c r="H151" i="7"/>
  <c r="G119" i="7"/>
  <c r="H50" i="7"/>
  <c r="E103" i="7"/>
  <c r="I133" i="7"/>
  <c r="H133" i="7" s="1"/>
  <c r="H150" i="7"/>
  <c r="H170" i="7"/>
  <c r="G174" i="7"/>
  <c r="E136" i="7"/>
  <c r="E35" i="7"/>
  <c r="H63" i="7"/>
  <c r="H105" i="7"/>
  <c r="E110" i="7"/>
  <c r="H142" i="7"/>
  <c r="H166" i="7"/>
  <c r="E12" i="7"/>
  <c r="E25" i="7"/>
  <c r="H30" i="7"/>
  <c r="E72" i="7"/>
  <c r="I85" i="7"/>
  <c r="H85" i="7" s="1"/>
  <c r="H137" i="7"/>
  <c r="E143" i="7"/>
  <c r="I167" i="7"/>
  <c r="H167" i="7" s="1"/>
  <c r="I144" i="18"/>
  <c r="E144" i="18" s="1"/>
  <c r="E131" i="18"/>
  <c r="E115" i="18"/>
  <c r="H111" i="18"/>
  <c r="E116" i="18"/>
  <c r="H112" i="18"/>
  <c r="H105" i="18"/>
  <c r="H90" i="18"/>
  <c r="E80" i="18"/>
  <c r="H77" i="18"/>
  <c r="E76" i="18"/>
  <c r="I67" i="18"/>
  <c r="E67" i="18" s="1"/>
  <c r="H38" i="18"/>
  <c r="H30" i="18"/>
  <c r="H27" i="18"/>
  <c r="H29" i="18"/>
  <c r="H14" i="18"/>
  <c r="H13" i="18"/>
  <c r="H51" i="18"/>
  <c r="I96" i="18"/>
  <c r="E96" i="18" s="1"/>
  <c r="H104" i="18"/>
  <c r="I138" i="18"/>
  <c r="E138" i="18" s="1"/>
  <c r="G119" i="18"/>
  <c r="H166" i="18"/>
  <c r="I31" i="18"/>
  <c r="E31" i="18" s="1"/>
  <c r="H62" i="18"/>
  <c r="H99" i="18"/>
  <c r="H148" i="18"/>
  <c r="H48" i="18"/>
  <c r="H88" i="18"/>
  <c r="H100" i="18"/>
  <c r="H94" i="18"/>
  <c r="E150" i="18"/>
  <c r="H66" i="18"/>
  <c r="H83" i="18"/>
  <c r="H164" i="18"/>
  <c r="H170" i="18"/>
  <c r="E166" i="2"/>
  <c r="D174" i="2"/>
  <c r="H155" i="2"/>
  <c r="I144" i="2"/>
  <c r="E144" i="2" s="1"/>
  <c r="G153" i="2"/>
  <c r="I133" i="2"/>
  <c r="H133" i="2" s="1"/>
  <c r="H114" i="2"/>
  <c r="E115" i="2"/>
  <c r="H104" i="2"/>
  <c r="I96" i="2"/>
  <c r="H96" i="2" s="1"/>
  <c r="I67" i="2"/>
  <c r="H67" i="2" s="1"/>
  <c r="E121" i="2"/>
  <c r="E140" i="2"/>
  <c r="H165" i="2"/>
  <c r="E170" i="2"/>
  <c r="E131" i="2"/>
  <c r="E149" i="2"/>
  <c r="G57" i="2"/>
  <c r="E66" i="2"/>
  <c r="H89" i="2"/>
  <c r="I126" i="2"/>
  <c r="E126" i="2" s="1"/>
  <c r="H169" i="2"/>
  <c r="G119" i="2"/>
  <c r="I85" i="2"/>
  <c r="E85" i="2" s="1"/>
  <c r="E80" i="2"/>
  <c r="E69" i="2"/>
  <c r="E62" i="2"/>
  <c r="E65" i="2"/>
  <c r="I56" i="2"/>
  <c r="E56" i="2" s="1"/>
  <c r="E48" i="2"/>
  <c r="H38" i="2"/>
  <c r="H39" i="2"/>
  <c r="H29" i="2"/>
  <c r="E17" i="2"/>
  <c r="E14" i="2"/>
  <c r="E9" i="2"/>
  <c r="H15" i="2"/>
  <c r="H25" i="16"/>
  <c r="E38" i="16"/>
  <c r="E49" i="16"/>
  <c r="E59" i="16"/>
  <c r="H72" i="16"/>
  <c r="E85" i="16"/>
  <c r="E89" i="16"/>
  <c r="E106" i="16"/>
  <c r="E110" i="16"/>
  <c r="H136" i="16"/>
  <c r="H146" i="16"/>
  <c r="H169" i="16"/>
  <c r="E11" i="16"/>
  <c r="H29" i="16"/>
  <c r="E54" i="16"/>
  <c r="E63" i="16"/>
  <c r="H76" i="16"/>
  <c r="E93" i="16"/>
  <c r="E114" i="16"/>
  <c r="E123" i="16"/>
  <c r="E142" i="16"/>
  <c r="H150" i="16"/>
  <c r="E157" i="16"/>
  <c r="D174" i="16"/>
  <c r="E165" i="16"/>
  <c r="H46" i="16"/>
  <c r="I126" i="16"/>
  <c r="H126" i="16" s="1"/>
  <c r="H131" i="16"/>
  <c r="G174" i="16"/>
  <c r="E39" i="16"/>
  <c r="E74" i="16"/>
  <c r="E107" i="16"/>
  <c r="E148" i="16"/>
  <c r="H12" i="16"/>
  <c r="I31" i="16"/>
  <c r="H31" i="16" s="1"/>
  <c r="H55" i="16"/>
  <c r="H65" i="16"/>
  <c r="I78" i="16"/>
  <c r="H78" i="16" s="1"/>
  <c r="H94" i="16"/>
  <c r="H99" i="16"/>
  <c r="H115" i="16"/>
  <c r="I118" i="16"/>
  <c r="H118" i="16" s="1"/>
  <c r="H124" i="16"/>
  <c r="H143" i="16"/>
  <c r="I152" i="16"/>
  <c r="H152" i="16" s="1"/>
  <c r="I161" i="16"/>
  <c r="H161" i="16" s="1"/>
  <c r="H166" i="16"/>
  <c r="E20" i="16"/>
  <c r="E24" i="16"/>
  <c r="E48" i="16"/>
  <c r="E71" i="16"/>
  <c r="E88" i="16"/>
  <c r="I108" i="16"/>
  <c r="E108" i="16" s="1"/>
  <c r="H155" i="16"/>
  <c r="H159" i="16"/>
  <c r="I167" i="16"/>
  <c r="E167" i="16" s="1"/>
  <c r="E12" i="23"/>
  <c r="H15" i="23"/>
  <c r="H23" i="23"/>
  <c r="H39" i="23"/>
  <c r="H77" i="23"/>
  <c r="H81" i="23"/>
  <c r="E94" i="23"/>
  <c r="G119" i="23"/>
  <c r="H114" i="23"/>
  <c r="I126" i="23"/>
  <c r="E126" i="23" s="1"/>
  <c r="H131" i="23"/>
  <c r="H151" i="23"/>
  <c r="H165" i="23"/>
  <c r="H169" i="23"/>
  <c r="E16" i="23"/>
  <c r="E20" i="23"/>
  <c r="E115" i="23"/>
  <c r="E132" i="23"/>
  <c r="E166" i="23"/>
  <c r="E170" i="23"/>
  <c r="H14" i="23"/>
  <c r="E25" i="23"/>
  <c r="I56" i="23"/>
  <c r="H56" i="23" s="1"/>
  <c r="E83" i="23"/>
  <c r="I144" i="23"/>
  <c r="E144" i="23" s="1"/>
  <c r="I161" i="23"/>
  <c r="E161" i="23" s="1"/>
  <c r="D57" i="23"/>
  <c r="E92" i="23"/>
  <c r="E130" i="23"/>
  <c r="D153" i="23"/>
  <c r="H38" i="23"/>
  <c r="E72" i="23"/>
  <c r="E99" i="23"/>
  <c r="H113" i="23"/>
  <c r="I133" i="23"/>
  <c r="H133" i="23" s="1"/>
  <c r="I167" i="23"/>
  <c r="H167" i="23" s="1"/>
  <c r="G97" i="23"/>
  <c r="H23" i="9"/>
  <c r="E36" i="9"/>
  <c r="H40" i="9"/>
  <c r="E60" i="9"/>
  <c r="E65" i="9"/>
  <c r="H69" i="9"/>
  <c r="E81" i="9"/>
  <c r="H114" i="9"/>
  <c r="E117" i="9"/>
  <c r="I126" i="9"/>
  <c r="E126" i="9" s="1"/>
  <c r="H148" i="9"/>
  <c r="H155" i="9"/>
  <c r="E159" i="9"/>
  <c r="H163" i="9"/>
  <c r="H166" i="9"/>
  <c r="H170" i="9"/>
  <c r="I144" i="9"/>
  <c r="E144" i="9" s="1"/>
  <c r="I96" i="9"/>
  <c r="E96" i="9" s="1"/>
  <c r="I118" i="9"/>
  <c r="E118" i="9" s="1"/>
  <c r="E30" i="9"/>
  <c r="E34" i="9"/>
  <c r="H62" i="9"/>
  <c r="E92" i="9"/>
  <c r="E99" i="9"/>
  <c r="E121" i="9"/>
  <c r="H129" i="9"/>
  <c r="E165" i="9"/>
  <c r="E169" i="9"/>
  <c r="H14" i="9"/>
  <c r="I21" i="9"/>
  <c r="E21" i="9" s="1"/>
  <c r="H39" i="9"/>
  <c r="H48" i="9"/>
  <c r="I56" i="9"/>
  <c r="E56" i="9" s="1"/>
  <c r="I67" i="9"/>
  <c r="E67" i="9" s="1"/>
  <c r="E72" i="9"/>
  <c r="H113" i="9"/>
  <c r="D153" i="9"/>
  <c r="E157" i="9"/>
  <c r="G153" i="9"/>
  <c r="I85" i="9"/>
  <c r="E85" i="9" s="1"/>
  <c r="H60" i="10"/>
  <c r="H70" i="10"/>
  <c r="G97" i="10"/>
  <c r="I108" i="10"/>
  <c r="H108" i="10" s="1"/>
  <c r="H124" i="10"/>
  <c r="H130" i="10"/>
  <c r="H136" i="10"/>
  <c r="E165" i="10"/>
  <c r="I67" i="10"/>
  <c r="H67" i="10" s="1"/>
  <c r="I126" i="10"/>
  <c r="E126" i="10" s="1"/>
  <c r="H150" i="10"/>
  <c r="H156" i="10"/>
  <c r="H170" i="10"/>
  <c r="E63" i="10"/>
  <c r="I31" i="10"/>
  <c r="H31" i="10" s="1"/>
  <c r="I96" i="10"/>
  <c r="E96" i="10" s="1"/>
  <c r="E157" i="10"/>
  <c r="E39" i="7"/>
  <c r="D57" i="7"/>
  <c r="G97" i="7"/>
  <c r="E82" i="7"/>
  <c r="H91" i="7"/>
  <c r="E124" i="7"/>
  <c r="H140" i="7"/>
  <c r="E165" i="7"/>
  <c r="E169" i="7"/>
  <c r="H77" i="7"/>
  <c r="I96" i="7"/>
  <c r="E96" i="7" s="1"/>
  <c r="E111" i="7"/>
  <c r="E159" i="7"/>
  <c r="E65" i="7"/>
  <c r="E89" i="7"/>
  <c r="E104" i="7"/>
  <c r="E131" i="7"/>
  <c r="H40" i="7"/>
  <c r="I78" i="7"/>
  <c r="H78" i="7" s="1"/>
  <c r="E83" i="7"/>
  <c r="E99" i="7"/>
  <c r="I126" i="7"/>
  <c r="E126" i="7" s="1"/>
  <c r="H156" i="7"/>
  <c r="E71" i="7"/>
  <c r="D174" i="7"/>
  <c r="G57" i="7"/>
  <c r="H66" i="7"/>
  <c r="H80" i="7"/>
  <c r="H132" i="7"/>
  <c r="H12" i="18"/>
  <c r="H16" i="18"/>
  <c r="H72" i="18"/>
  <c r="H121" i="18"/>
  <c r="I126" i="18"/>
  <c r="E126" i="18" s="1"/>
  <c r="H136" i="18"/>
  <c r="H140" i="18"/>
  <c r="I152" i="18"/>
  <c r="E152" i="18" s="1"/>
  <c r="H163" i="18"/>
  <c r="E9" i="18"/>
  <c r="E17" i="18"/>
  <c r="E36" i="18"/>
  <c r="E40" i="18"/>
  <c r="E46" i="18"/>
  <c r="E50" i="18"/>
  <c r="E55" i="18"/>
  <c r="E60" i="18"/>
  <c r="E65" i="18"/>
  <c r="E69" i="18"/>
  <c r="E137" i="18"/>
  <c r="E146" i="18"/>
  <c r="E155" i="18"/>
  <c r="E159" i="18"/>
  <c r="E169" i="18"/>
  <c r="H74" i="18"/>
  <c r="I108" i="18"/>
  <c r="H108" i="18" s="1"/>
  <c r="H113" i="18"/>
  <c r="H129" i="18"/>
  <c r="E124" i="18"/>
  <c r="E143" i="18"/>
  <c r="E151" i="18"/>
  <c r="H37" i="18"/>
  <c r="H47" i="18"/>
  <c r="H61" i="18"/>
  <c r="I78" i="18"/>
  <c r="E78" i="18" s="1"/>
  <c r="I133" i="18"/>
  <c r="E133" i="18" s="1"/>
  <c r="I134" i="18"/>
  <c r="E134" i="18" s="1"/>
  <c r="D174" i="18"/>
  <c r="I56" i="18"/>
  <c r="E56" i="18" s="1"/>
  <c r="D97" i="18"/>
  <c r="G174" i="18"/>
  <c r="H66" i="20"/>
  <c r="I56" i="20"/>
  <c r="H56" i="20" s="1"/>
  <c r="G57" i="20"/>
  <c r="H77" i="20"/>
  <c r="D134" i="20"/>
  <c r="E148" i="20"/>
  <c r="E156" i="20"/>
  <c r="E126" i="20"/>
  <c r="I67" i="8"/>
  <c r="E67" i="8" s="1"/>
  <c r="I118" i="8"/>
  <c r="E118" i="8" s="1"/>
  <c r="H14" i="8"/>
  <c r="I78" i="8"/>
  <c r="E78" i="8" s="1"/>
  <c r="D57" i="8"/>
  <c r="H11" i="5"/>
  <c r="H49" i="2"/>
  <c r="E151" i="2"/>
  <c r="E156" i="2"/>
  <c r="E132" i="2"/>
  <c r="E50" i="2"/>
  <c r="E91" i="2"/>
  <c r="I152" i="2"/>
  <c r="E152" i="2" s="1"/>
  <c r="I167" i="2"/>
  <c r="H167" i="2" s="1"/>
  <c r="H85" i="2"/>
  <c r="E27" i="2"/>
  <c r="E30" i="2"/>
  <c r="E77" i="2"/>
  <c r="E130" i="2"/>
  <c r="G174" i="2"/>
  <c r="D134" i="2"/>
  <c r="H63" i="2"/>
  <c r="G97" i="2"/>
  <c r="G134" i="2"/>
  <c r="D153" i="2"/>
  <c r="H169" i="20"/>
  <c r="I167" i="20"/>
  <c r="H167" i="20" s="1"/>
  <c r="H165" i="20"/>
  <c r="I161" i="20"/>
  <c r="H161" i="20" s="1"/>
  <c r="I138" i="20"/>
  <c r="H138" i="20" s="1"/>
  <c r="I85" i="20"/>
  <c r="E85" i="20" s="1"/>
  <c r="G97" i="20"/>
  <c r="I78" i="20"/>
  <c r="H78" i="20" s="1"/>
  <c r="E70" i="20"/>
  <c r="I67" i="20"/>
  <c r="H67" i="20" s="1"/>
  <c r="H50" i="20"/>
  <c r="H14" i="20"/>
  <c r="I31" i="20"/>
  <c r="H31" i="20" s="1"/>
  <c r="H65" i="20"/>
  <c r="E116" i="20"/>
  <c r="H150" i="20"/>
  <c r="H96" i="20"/>
  <c r="G134" i="20"/>
  <c r="E62" i="20"/>
  <c r="G174" i="20"/>
  <c r="H104" i="20"/>
  <c r="H114" i="20"/>
  <c r="I152" i="20"/>
  <c r="H152" i="20" s="1"/>
  <c r="E30" i="20"/>
  <c r="H63" i="20"/>
  <c r="E105" i="20"/>
  <c r="I133" i="20"/>
  <c r="G153" i="20"/>
  <c r="H149" i="20"/>
  <c r="D153" i="20"/>
  <c r="H170" i="8"/>
  <c r="H165" i="8"/>
  <c r="H149" i="8"/>
  <c r="I152" i="8"/>
  <c r="I138" i="8"/>
  <c r="H138" i="8" s="1"/>
  <c r="I108" i="8"/>
  <c r="E108" i="8" s="1"/>
  <c r="H105" i="8"/>
  <c r="I85" i="8"/>
  <c r="E85" i="8" s="1"/>
  <c r="E83" i="8"/>
  <c r="E84" i="8"/>
  <c r="E72" i="8"/>
  <c r="H77" i="8"/>
  <c r="E70" i="8"/>
  <c r="H62" i="8"/>
  <c r="E60" i="8"/>
  <c r="E25" i="8"/>
  <c r="E30" i="8"/>
  <c r="G97" i="8"/>
  <c r="H148" i="8"/>
  <c r="H49" i="8"/>
  <c r="H63" i="8"/>
  <c r="G119" i="8"/>
  <c r="D153" i="8"/>
  <c r="I153" i="8" s="1"/>
  <c r="H153" i="8" s="1"/>
  <c r="G174" i="8"/>
  <c r="I31" i="8"/>
  <c r="H31" i="8" s="1"/>
  <c r="E111" i="8"/>
  <c r="I167" i="8"/>
  <c r="H167" i="8" s="1"/>
  <c r="E159" i="8"/>
  <c r="E116" i="8"/>
  <c r="E156" i="8"/>
  <c r="I173" i="8"/>
  <c r="E173" i="8" s="1"/>
  <c r="E37" i="8"/>
  <c r="I96" i="8"/>
  <c r="H96" i="8" s="1"/>
  <c r="I133" i="8"/>
  <c r="E31" i="3"/>
  <c r="I18" i="4"/>
  <c r="E18" i="4" s="1"/>
  <c r="I47" i="4"/>
  <c r="E47" i="4" s="1"/>
  <c r="E46" i="4"/>
  <c r="G48" i="4"/>
  <c r="H49" i="5"/>
  <c r="I25" i="14"/>
  <c r="E25" i="14" s="1"/>
  <c r="D30" i="14"/>
  <c r="I56" i="3"/>
  <c r="E56" i="3" s="1"/>
  <c r="E44" i="3"/>
  <c r="E45" i="3"/>
  <c r="I41" i="3"/>
  <c r="H41" i="3" s="1"/>
  <c r="E39" i="3"/>
  <c r="E35" i="3"/>
  <c r="E40" i="3"/>
  <c r="H30" i="3"/>
  <c r="I27" i="3"/>
  <c r="E27" i="3" s="1"/>
  <c r="D42" i="3"/>
  <c r="H22" i="3"/>
  <c r="H18" i="3"/>
  <c r="H20" i="3"/>
  <c r="E21" i="3"/>
  <c r="E29" i="3"/>
  <c r="H37" i="3"/>
  <c r="H46" i="3"/>
  <c r="H55" i="3"/>
  <c r="E10" i="3"/>
  <c r="G63" i="3"/>
  <c r="E48" i="3"/>
  <c r="E58" i="3"/>
  <c r="I15" i="3"/>
  <c r="H15" i="3" s="1"/>
  <c r="D23" i="3"/>
  <c r="I23" i="3" s="1"/>
  <c r="H23" i="3" s="1"/>
  <c r="E32" i="3"/>
  <c r="H25" i="3"/>
  <c r="E59" i="3"/>
  <c r="G70" i="4"/>
  <c r="E62" i="4"/>
  <c r="H67" i="4"/>
  <c r="E51" i="4"/>
  <c r="E50" i="4"/>
  <c r="E56" i="4"/>
  <c r="H39" i="4"/>
  <c r="E45" i="4"/>
  <c r="E32" i="4"/>
  <c r="E34" i="4"/>
  <c r="E31" i="4"/>
  <c r="E23" i="4"/>
  <c r="E24" i="4"/>
  <c r="I29" i="4"/>
  <c r="E29" i="4" s="1"/>
  <c r="E11" i="4"/>
  <c r="H17" i="4"/>
  <c r="E12" i="4"/>
  <c r="D48" i="4"/>
  <c r="H25" i="4"/>
  <c r="H36" i="4"/>
  <c r="I59" i="4"/>
  <c r="H59" i="4" s="1"/>
  <c r="E68" i="4"/>
  <c r="H13" i="4"/>
  <c r="E38" i="4"/>
  <c r="H64" i="4"/>
  <c r="E20" i="4"/>
  <c r="E28" i="4"/>
  <c r="E57" i="4"/>
  <c r="E35" i="4"/>
  <c r="E51" i="5"/>
  <c r="H48" i="5"/>
  <c r="G57" i="5"/>
  <c r="G8" i="5" s="1"/>
  <c r="D57" i="5"/>
  <c r="D8" i="5" s="1"/>
  <c r="H38" i="5"/>
  <c r="E40" i="5"/>
  <c r="H27" i="5"/>
  <c r="H24" i="5"/>
  <c r="E30" i="5"/>
  <c r="I19" i="5"/>
  <c r="E19" i="5" s="1"/>
  <c r="E14" i="5"/>
  <c r="E9" i="5"/>
  <c r="H35" i="5"/>
  <c r="H45" i="5"/>
  <c r="H21" i="5"/>
  <c r="I31" i="5"/>
  <c r="H31" i="5" s="1"/>
  <c r="E17" i="5"/>
  <c r="H42" i="5"/>
  <c r="H54" i="5"/>
  <c r="E9" i="16"/>
  <c r="E16" i="16"/>
  <c r="E30" i="16"/>
  <c r="E40" i="16"/>
  <c r="E51" i="16"/>
  <c r="I56" i="16"/>
  <c r="E56" i="16" s="1"/>
  <c r="E66" i="16"/>
  <c r="E69" i="16"/>
  <c r="E77" i="16"/>
  <c r="E80" i="16"/>
  <c r="E91" i="16"/>
  <c r="E105" i="16"/>
  <c r="E116" i="16"/>
  <c r="E121" i="16"/>
  <c r="E132" i="16"/>
  <c r="E137" i="16"/>
  <c r="E140" i="16"/>
  <c r="I144" i="16"/>
  <c r="E144" i="16" s="1"/>
  <c r="E151" i="16"/>
  <c r="D153" i="16"/>
  <c r="E156" i="16"/>
  <c r="E170" i="16"/>
  <c r="D57" i="16"/>
  <c r="I19" i="16"/>
  <c r="E19" i="16" s="1"/>
  <c r="I21" i="16"/>
  <c r="H21" i="16" s="1"/>
  <c r="I42" i="16"/>
  <c r="E42" i="16" s="1"/>
  <c r="G153" i="16"/>
  <c r="I173" i="16"/>
  <c r="H173" i="16" s="1"/>
  <c r="G57" i="16"/>
  <c r="D119" i="16"/>
  <c r="E13" i="16"/>
  <c r="E37" i="16"/>
  <c r="E47" i="16"/>
  <c r="E61" i="16"/>
  <c r="E67" i="16"/>
  <c r="E73" i="16"/>
  <c r="E84" i="16"/>
  <c r="E87" i="16"/>
  <c r="E95" i="16"/>
  <c r="D97" i="16"/>
  <c r="E100" i="16"/>
  <c r="E112" i="16"/>
  <c r="E128" i="16"/>
  <c r="E147" i="16"/>
  <c r="E160" i="16"/>
  <c r="E163" i="16"/>
  <c r="E39" i="24"/>
  <c r="H31" i="24"/>
  <c r="H37" i="24"/>
  <c r="E38" i="24"/>
  <c r="H27" i="24"/>
  <c r="H28" i="14"/>
  <c r="H25" i="14"/>
  <c r="E27" i="14"/>
  <c r="I19" i="23"/>
  <c r="E19" i="23" s="1"/>
  <c r="I21" i="23"/>
  <c r="E21" i="23" s="1"/>
  <c r="I42" i="23"/>
  <c r="E42" i="23" s="1"/>
  <c r="I118" i="23"/>
  <c r="E118" i="23" s="1"/>
  <c r="G134" i="23"/>
  <c r="G153" i="23"/>
  <c r="H161" i="23"/>
  <c r="I173" i="23"/>
  <c r="H173" i="23" s="1"/>
  <c r="D174" i="23"/>
  <c r="E13" i="23"/>
  <c r="E37" i="23"/>
  <c r="E61" i="23"/>
  <c r="E67" i="23"/>
  <c r="E73" i="23"/>
  <c r="E84" i="23"/>
  <c r="E87" i="23"/>
  <c r="E95" i="23"/>
  <c r="D97" i="23"/>
  <c r="E100" i="23"/>
  <c r="E112" i="23"/>
  <c r="E128" i="23"/>
  <c r="E147" i="23"/>
  <c r="E152" i="23"/>
  <c r="E160" i="23"/>
  <c r="E163" i="23"/>
  <c r="G57" i="23"/>
  <c r="I85" i="23"/>
  <c r="E85" i="23" s="1"/>
  <c r="I108" i="23"/>
  <c r="H108" i="23" s="1"/>
  <c r="G174" i="23"/>
  <c r="E11" i="23"/>
  <c r="E35" i="23"/>
  <c r="E45" i="23"/>
  <c r="E54" i="23"/>
  <c r="E71" i="23"/>
  <c r="E82" i="23"/>
  <c r="E93" i="23"/>
  <c r="E107" i="23"/>
  <c r="E110" i="23"/>
  <c r="E123" i="23"/>
  <c r="I19" i="9"/>
  <c r="E19" i="9" s="1"/>
  <c r="I42" i="9"/>
  <c r="H42" i="9" s="1"/>
  <c r="G134" i="9"/>
  <c r="I134" i="9" s="1"/>
  <c r="E134" i="9" s="1"/>
  <c r="D119" i="9"/>
  <c r="D174" i="9"/>
  <c r="E37" i="9"/>
  <c r="E47" i="9"/>
  <c r="E84" i="9"/>
  <c r="E87" i="9"/>
  <c r="E95" i="9"/>
  <c r="D97" i="9"/>
  <c r="H108" i="9"/>
  <c r="E138" i="9"/>
  <c r="E152" i="9"/>
  <c r="I161" i="9"/>
  <c r="E161" i="9" s="1"/>
  <c r="E15" i="9"/>
  <c r="E29" i="9"/>
  <c r="E50" i="9"/>
  <c r="E24" i="9"/>
  <c r="E35" i="9"/>
  <c r="E45" i="9"/>
  <c r="E54" i="9"/>
  <c r="E59" i="9"/>
  <c r="H67" i="9"/>
  <c r="E71" i="9"/>
  <c r="E82" i="9"/>
  <c r="E93" i="9"/>
  <c r="E107" i="9"/>
  <c r="E110" i="9"/>
  <c r="E123" i="9"/>
  <c r="E142" i="9"/>
  <c r="I56" i="10"/>
  <c r="E56" i="10" s="1"/>
  <c r="H62" i="10"/>
  <c r="H129" i="10"/>
  <c r="D134" i="10"/>
  <c r="I144" i="10"/>
  <c r="E144" i="10" s="1"/>
  <c r="D153" i="10"/>
  <c r="H164" i="10"/>
  <c r="I19" i="10"/>
  <c r="H19" i="10" s="1"/>
  <c r="I21" i="10"/>
  <c r="I42" i="10"/>
  <c r="H42" i="10" s="1"/>
  <c r="G153" i="10"/>
  <c r="I173" i="10"/>
  <c r="H173" i="10" s="1"/>
  <c r="G57" i="10"/>
  <c r="I85" i="10"/>
  <c r="H85" i="10" s="1"/>
  <c r="D119" i="10"/>
  <c r="I161" i="10"/>
  <c r="E161" i="10" s="1"/>
  <c r="E37" i="10"/>
  <c r="E87" i="10"/>
  <c r="E95" i="10"/>
  <c r="D97" i="10"/>
  <c r="E100" i="10"/>
  <c r="E128" i="10"/>
  <c r="E163" i="10"/>
  <c r="H27" i="7"/>
  <c r="H38" i="7"/>
  <c r="H48" i="7"/>
  <c r="H62" i="7"/>
  <c r="H113" i="7"/>
  <c r="H129" i="7"/>
  <c r="D134" i="7"/>
  <c r="I144" i="7"/>
  <c r="E144" i="7" s="1"/>
  <c r="H148" i="7"/>
  <c r="D153" i="7"/>
  <c r="H164" i="7"/>
  <c r="I19" i="7"/>
  <c r="H19" i="7" s="1"/>
  <c r="I21" i="7"/>
  <c r="I42" i="7"/>
  <c r="H42" i="7" s="1"/>
  <c r="I118" i="7"/>
  <c r="H118" i="7" s="1"/>
  <c r="I173" i="7"/>
  <c r="H173" i="7" s="1"/>
  <c r="E23" i="7"/>
  <c r="E41" i="7"/>
  <c r="E44" i="7"/>
  <c r="E52" i="7"/>
  <c r="E70" i="7"/>
  <c r="E81" i="7"/>
  <c r="E92" i="7"/>
  <c r="E106" i="7"/>
  <c r="E117" i="7"/>
  <c r="D119" i="7"/>
  <c r="E122" i="7"/>
  <c r="E141" i="7"/>
  <c r="E157" i="7"/>
  <c r="I161" i="7"/>
  <c r="E161" i="7" s="1"/>
  <c r="E172" i="7"/>
  <c r="E37" i="7"/>
  <c r="E73" i="7"/>
  <c r="E84" i="7"/>
  <c r="E87" i="7"/>
  <c r="E95" i="7"/>
  <c r="D97" i="7"/>
  <c r="E100" i="7"/>
  <c r="E112" i="7"/>
  <c r="E128" i="7"/>
  <c r="E147" i="7"/>
  <c r="E152" i="7"/>
  <c r="E160" i="7"/>
  <c r="E163" i="7"/>
  <c r="H134" i="18"/>
  <c r="E15" i="18"/>
  <c r="I19" i="18"/>
  <c r="E19" i="18" s="1"/>
  <c r="I21" i="18"/>
  <c r="E21" i="18" s="1"/>
  <c r="E28" i="18"/>
  <c r="E39" i="18"/>
  <c r="I42" i="18"/>
  <c r="E42" i="18" s="1"/>
  <c r="E49" i="18"/>
  <c r="E63" i="18"/>
  <c r="E75" i="18"/>
  <c r="E89" i="18"/>
  <c r="E103" i="18"/>
  <c r="E114" i="18"/>
  <c r="I118" i="18"/>
  <c r="H118" i="18" s="1"/>
  <c r="E130" i="18"/>
  <c r="E149" i="18"/>
  <c r="G153" i="18"/>
  <c r="I153" i="18" s="1"/>
  <c r="E153" i="18" s="1"/>
  <c r="E165" i="18"/>
  <c r="I173" i="18"/>
  <c r="E173" i="18" s="1"/>
  <c r="E18" i="18"/>
  <c r="E20" i="18"/>
  <c r="E23" i="18"/>
  <c r="E34" i="18"/>
  <c r="E41" i="18"/>
  <c r="E44" i="18"/>
  <c r="E52" i="18"/>
  <c r="G57" i="18"/>
  <c r="E70" i="18"/>
  <c r="E81" i="18"/>
  <c r="I85" i="18"/>
  <c r="E85" i="18" s="1"/>
  <c r="E92" i="18"/>
  <c r="E106" i="18"/>
  <c r="E117" i="18"/>
  <c r="D119" i="18"/>
  <c r="E122" i="18"/>
  <c r="E141" i="18"/>
  <c r="E157" i="18"/>
  <c r="I161" i="18"/>
  <c r="E161" i="18" s="1"/>
  <c r="E172" i="18"/>
  <c r="E73" i="18"/>
  <c r="E84" i="18"/>
  <c r="E87" i="18"/>
  <c r="E95" i="18"/>
  <c r="E128" i="18"/>
  <c r="E147" i="18"/>
  <c r="E160" i="18"/>
  <c r="I167" i="18"/>
  <c r="E167" i="18" s="1"/>
  <c r="E11" i="18"/>
  <c r="E24" i="18"/>
  <c r="E35" i="18"/>
  <c r="E45" i="18"/>
  <c r="E54" i="18"/>
  <c r="E59" i="18"/>
  <c r="E71" i="18"/>
  <c r="E82" i="18"/>
  <c r="E93" i="18"/>
  <c r="G97" i="18"/>
  <c r="E107" i="18"/>
  <c r="E110" i="18"/>
  <c r="E123" i="18"/>
  <c r="E142" i="18"/>
  <c r="E12" i="2"/>
  <c r="E25" i="2"/>
  <c r="E36" i="2"/>
  <c r="E55" i="2"/>
  <c r="D57" i="2"/>
  <c r="E60" i="2"/>
  <c r="E72" i="2"/>
  <c r="E83" i="2"/>
  <c r="E94" i="2"/>
  <c r="E99" i="2"/>
  <c r="E111" i="2"/>
  <c r="E146" i="2"/>
  <c r="E159" i="2"/>
  <c r="I19" i="2"/>
  <c r="E19" i="2" s="1"/>
  <c r="I21" i="2"/>
  <c r="H21" i="2" s="1"/>
  <c r="I42" i="2"/>
  <c r="H42" i="2" s="1"/>
  <c r="I118" i="2"/>
  <c r="H118" i="2" s="1"/>
  <c r="I173" i="2"/>
  <c r="E173" i="2" s="1"/>
  <c r="E18" i="2"/>
  <c r="E20" i="2"/>
  <c r="E23" i="2"/>
  <c r="E41" i="2"/>
  <c r="E70" i="2"/>
  <c r="E81" i="2"/>
  <c r="E92" i="2"/>
  <c r="E106" i="2"/>
  <c r="E117" i="2"/>
  <c r="D119" i="2"/>
  <c r="E141" i="2"/>
  <c r="I161" i="2"/>
  <c r="E172" i="2"/>
  <c r="E13" i="2"/>
  <c r="E37" i="2"/>
  <c r="E61" i="2"/>
  <c r="E73" i="2"/>
  <c r="E78" i="2"/>
  <c r="E84" i="2"/>
  <c r="E87" i="2"/>
  <c r="E95" i="2"/>
  <c r="D97" i="2"/>
  <c r="E100" i="2"/>
  <c r="E112" i="2"/>
  <c r="E128" i="2"/>
  <c r="E147" i="2"/>
  <c r="E160" i="2"/>
  <c r="E163" i="2"/>
  <c r="E35" i="2"/>
  <c r="E45" i="2"/>
  <c r="E54" i="2"/>
  <c r="E71" i="2"/>
  <c r="E82" i="2"/>
  <c r="E93" i="2"/>
  <c r="E107" i="2"/>
  <c r="E110" i="2"/>
  <c r="E25" i="20"/>
  <c r="D57" i="20"/>
  <c r="E60" i="20"/>
  <c r="E72" i="20"/>
  <c r="E83" i="20"/>
  <c r="E111" i="20"/>
  <c r="I19" i="20"/>
  <c r="E19" i="20" s="1"/>
  <c r="I21" i="20"/>
  <c r="I42" i="20"/>
  <c r="E42" i="20" s="1"/>
  <c r="I118" i="20"/>
  <c r="H118" i="20" s="1"/>
  <c r="I173" i="20"/>
  <c r="E173" i="20" s="1"/>
  <c r="D174" i="20"/>
  <c r="E13" i="20"/>
  <c r="E37" i="20"/>
  <c r="E84" i="20"/>
  <c r="D97" i="20"/>
  <c r="I108" i="20"/>
  <c r="E108" i="20" s="1"/>
  <c r="E11" i="20"/>
  <c r="E35" i="20"/>
  <c r="E54" i="20"/>
  <c r="E107" i="20"/>
  <c r="H152" i="8"/>
  <c r="I19" i="8"/>
  <c r="E19" i="8" s="1"/>
  <c r="I21" i="8"/>
  <c r="I42" i="8"/>
  <c r="E42" i="8" s="1"/>
  <c r="G134" i="8"/>
  <c r="G57" i="8"/>
  <c r="D119" i="8"/>
  <c r="I161" i="8"/>
  <c r="E161" i="8" s="1"/>
  <c r="D174" i="8"/>
  <c r="E152" i="8"/>
  <c r="E50" i="8"/>
  <c r="E65" i="8"/>
  <c r="E136" i="8"/>
  <c r="E150" i="8"/>
  <c r="E169" i="8"/>
  <c r="E11" i="8"/>
  <c r="E35" i="8"/>
  <c r="E19" i="3"/>
  <c r="E38" i="3"/>
  <c r="G42" i="3"/>
  <c r="E54" i="3"/>
  <c r="I62" i="3"/>
  <c r="E62" i="3" s="1"/>
  <c r="I33" i="3"/>
  <c r="E33" i="3" s="1"/>
  <c r="I50" i="3"/>
  <c r="E17" i="3"/>
  <c r="E36" i="3"/>
  <c r="E49" i="3"/>
  <c r="E52" i="3"/>
  <c r="E14" i="4"/>
  <c r="E26" i="4"/>
  <c r="E40" i="4"/>
  <c r="E54" i="4"/>
  <c r="E65" i="4"/>
  <c r="I69" i="4"/>
  <c r="E69" i="4" s="1"/>
  <c r="D70" i="4"/>
  <c r="E16" i="4"/>
  <c r="E27" i="4"/>
  <c r="E41" i="4"/>
  <c r="E55" i="4"/>
  <c r="E66" i="4"/>
  <c r="E10" i="4"/>
  <c r="E22" i="4"/>
  <c r="E33" i="4"/>
  <c r="E44" i="4"/>
  <c r="E58" i="4"/>
  <c r="E61" i="4"/>
  <c r="E12" i="5"/>
  <c r="E25" i="5"/>
  <c r="E36" i="5"/>
  <c r="E46" i="5"/>
  <c r="E55" i="5"/>
  <c r="E15" i="5"/>
  <c r="E28" i="5"/>
  <c r="E39" i="5"/>
  <c r="E18" i="5"/>
  <c r="E20" i="5"/>
  <c r="E23" i="5"/>
  <c r="E34" i="5"/>
  <c r="E41" i="5"/>
  <c r="E44" i="5"/>
  <c r="E52" i="5"/>
  <c r="E13" i="5"/>
  <c r="E37" i="5"/>
  <c r="E47" i="5"/>
  <c r="E16" i="5"/>
  <c r="E29" i="5"/>
  <c r="E50" i="5"/>
  <c r="D134" i="12"/>
  <c r="D174" i="12"/>
  <c r="D57" i="12"/>
  <c r="D153" i="12"/>
  <c r="D119" i="12"/>
  <c r="D97" i="12"/>
  <c r="H163" i="1"/>
  <c r="H151" i="1"/>
  <c r="H143" i="1"/>
  <c r="E171" i="1"/>
  <c r="H149" i="1"/>
  <c r="H170" i="1"/>
  <c r="H166" i="1"/>
  <c r="H165" i="1"/>
  <c r="H157" i="1"/>
  <c r="E169" i="1"/>
  <c r="H94" i="1"/>
  <c r="E92" i="1"/>
  <c r="E91" i="1"/>
  <c r="E76" i="1"/>
  <c r="H83" i="1"/>
  <c r="H82" i="1"/>
  <c r="E90" i="1"/>
  <c r="E89" i="1"/>
  <c r="E110" i="1"/>
  <c r="H111" i="1"/>
  <c r="H80" i="1"/>
  <c r="H81" i="1"/>
  <c r="H88" i="1"/>
  <c r="I85" i="1"/>
  <c r="H85" i="1" s="1"/>
  <c r="H60" i="1"/>
  <c r="H59" i="1"/>
  <c r="H87" i="1"/>
  <c r="I55" i="1"/>
  <c r="H55" i="1" s="1"/>
  <c r="I30" i="1"/>
  <c r="E30" i="1" s="1"/>
  <c r="I40" i="1"/>
  <c r="E40" i="1" s="1"/>
  <c r="I52" i="1"/>
  <c r="E52" i="1" s="1"/>
  <c r="I51" i="1"/>
  <c r="H51" i="1" s="1"/>
  <c r="I49" i="1"/>
  <c r="E49" i="1" s="1"/>
  <c r="I50" i="1"/>
  <c r="H50" i="1" s="1"/>
  <c r="I48" i="1"/>
  <c r="E48" i="1" s="1"/>
  <c r="I47" i="1"/>
  <c r="E47" i="1" s="1"/>
  <c r="I46" i="1"/>
  <c r="E46" i="1" s="1"/>
  <c r="I45" i="1"/>
  <c r="E45" i="1" s="1"/>
  <c r="I44" i="1"/>
  <c r="E44" i="1" s="1"/>
  <c r="I41" i="1"/>
  <c r="E41" i="1" s="1"/>
  <c r="E133" i="9" l="1"/>
  <c r="E167" i="7"/>
  <c r="E138" i="7"/>
  <c r="E31" i="7"/>
  <c r="H96" i="7"/>
  <c r="H138" i="18"/>
  <c r="H56" i="18"/>
  <c r="I57" i="18"/>
  <c r="E57" i="18" s="1"/>
  <c r="H108" i="2"/>
  <c r="H126" i="8"/>
  <c r="I119" i="20"/>
  <c r="H119" i="20" s="1"/>
  <c r="E96" i="8"/>
  <c r="E31" i="8"/>
  <c r="E138" i="16"/>
  <c r="E133" i="16"/>
  <c r="H108" i="16"/>
  <c r="E138" i="23"/>
  <c r="I134" i="23"/>
  <c r="E134" i="23" s="1"/>
  <c r="E78" i="23"/>
  <c r="H56" i="5"/>
  <c r="H18" i="4"/>
  <c r="H56" i="3"/>
  <c r="E138" i="8"/>
  <c r="E152" i="20"/>
  <c r="H144" i="2"/>
  <c r="I153" i="2"/>
  <c r="H153" i="2" s="1"/>
  <c r="E138" i="2"/>
  <c r="H152" i="18"/>
  <c r="H67" i="18"/>
  <c r="H56" i="7"/>
  <c r="H96" i="10"/>
  <c r="H126" i="10"/>
  <c r="H167" i="10"/>
  <c r="E78" i="10"/>
  <c r="E108" i="10"/>
  <c r="I174" i="10"/>
  <c r="E174" i="10" s="1"/>
  <c r="E42" i="10"/>
  <c r="E167" i="9"/>
  <c r="E31" i="9"/>
  <c r="I57" i="9"/>
  <c r="E57" i="9" s="1"/>
  <c r="H167" i="16"/>
  <c r="E152" i="16"/>
  <c r="I174" i="16"/>
  <c r="H174" i="16" s="1"/>
  <c r="E67" i="7"/>
  <c r="E133" i="2"/>
  <c r="E67" i="2"/>
  <c r="I134" i="2"/>
  <c r="E134" i="2" s="1"/>
  <c r="E56" i="20"/>
  <c r="H118" i="8"/>
  <c r="H85" i="8"/>
  <c r="H67" i="8"/>
  <c r="E56" i="8"/>
  <c r="H27" i="3"/>
  <c r="H29" i="4"/>
  <c r="H47" i="4"/>
  <c r="D8" i="4"/>
  <c r="G8" i="4"/>
  <c r="E31" i="2"/>
  <c r="E96" i="2"/>
  <c r="I174" i="2"/>
  <c r="E174" i="2" s="1"/>
  <c r="E78" i="20"/>
  <c r="E31" i="20"/>
  <c r="E138" i="20"/>
  <c r="H85" i="20"/>
  <c r="I153" i="20"/>
  <c r="H153" i="20" s="1"/>
  <c r="E167" i="20"/>
  <c r="H78" i="8"/>
  <c r="G8" i="3"/>
  <c r="D8" i="3"/>
  <c r="I63" i="3"/>
  <c r="H63" i="3" s="1"/>
  <c r="E126" i="16"/>
  <c r="E134" i="16"/>
  <c r="E96" i="16"/>
  <c r="E31" i="16"/>
  <c r="E167" i="23"/>
  <c r="D8" i="23"/>
  <c r="H96" i="23"/>
  <c r="H42" i="23"/>
  <c r="E31" i="23"/>
  <c r="H126" i="23"/>
  <c r="H144" i="23"/>
  <c r="H126" i="9"/>
  <c r="H85" i="9"/>
  <c r="H78" i="9"/>
  <c r="H21" i="9"/>
  <c r="H96" i="9"/>
  <c r="E173" i="9"/>
  <c r="H56" i="9"/>
  <c r="G8" i="9"/>
  <c r="E152" i="10"/>
  <c r="G8" i="10"/>
  <c r="E138" i="10"/>
  <c r="E133" i="10"/>
  <c r="E31" i="10"/>
  <c r="E85" i="10"/>
  <c r="E67" i="10"/>
  <c r="D8" i="10"/>
  <c r="I174" i="7"/>
  <c r="E174" i="7" s="1"/>
  <c r="G8" i="7"/>
  <c r="E108" i="7"/>
  <c r="E118" i="7"/>
  <c r="E133" i="7"/>
  <c r="H126" i="7"/>
  <c r="E85" i="7"/>
  <c r="H144" i="18"/>
  <c r="H96" i="18"/>
  <c r="H31" i="18"/>
  <c r="H78" i="18"/>
  <c r="E108" i="18"/>
  <c r="I174" i="18"/>
  <c r="H174" i="18" s="1"/>
  <c r="H152" i="2"/>
  <c r="H126" i="2"/>
  <c r="E118" i="2"/>
  <c r="H56" i="2"/>
  <c r="D8" i="2"/>
  <c r="E161" i="16"/>
  <c r="E173" i="16"/>
  <c r="H42" i="16"/>
  <c r="H56" i="16"/>
  <c r="E78" i="16"/>
  <c r="H144" i="16"/>
  <c r="E118" i="16"/>
  <c r="D8" i="12"/>
  <c r="I119" i="23"/>
  <c r="E119" i="23" s="1"/>
  <c r="H19" i="23"/>
  <c r="H118" i="23"/>
  <c r="E173" i="23"/>
  <c r="E133" i="23"/>
  <c r="E56" i="23"/>
  <c r="H118" i="9"/>
  <c r="E42" i="9"/>
  <c r="I153" i="9"/>
  <c r="H153" i="9" s="1"/>
  <c r="H19" i="9"/>
  <c r="H144" i="9"/>
  <c r="H56" i="10"/>
  <c r="H161" i="10"/>
  <c r="H161" i="7"/>
  <c r="E78" i="7"/>
  <c r="I57" i="7"/>
  <c r="H57" i="7" s="1"/>
  <c r="E42" i="7"/>
  <c r="H21" i="18"/>
  <c r="H173" i="18"/>
  <c r="H126" i="18"/>
  <c r="H167" i="18"/>
  <c r="H133" i="18"/>
  <c r="H42" i="18"/>
  <c r="I134" i="20"/>
  <c r="H108" i="8"/>
  <c r="I57" i="8"/>
  <c r="E57" i="8" s="1"/>
  <c r="E167" i="8"/>
  <c r="E42" i="2"/>
  <c r="H173" i="2"/>
  <c r="E167" i="2"/>
  <c r="E161" i="20"/>
  <c r="G8" i="20"/>
  <c r="E67" i="20"/>
  <c r="H173" i="20"/>
  <c r="H161" i="8"/>
  <c r="H173" i="8"/>
  <c r="H19" i="8"/>
  <c r="E153" i="8"/>
  <c r="E41" i="3"/>
  <c r="I48" i="4"/>
  <c r="H48" i="4" s="1"/>
  <c r="I42" i="3"/>
  <c r="E42" i="3" s="1"/>
  <c r="E23" i="3"/>
  <c r="E15" i="3"/>
  <c r="E59" i="4"/>
  <c r="H69" i="4"/>
  <c r="H19" i="5"/>
  <c r="E31" i="5"/>
  <c r="I8" i="5"/>
  <c r="E8" i="5" s="1"/>
  <c r="I57" i="5"/>
  <c r="H57" i="5" s="1"/>
  <c r="I119" i="16"/>
  <c r="H119" i="16" s="1"/>
  <c r="I97" i="16"/>
  <c r="H97" i="16" s="1"/>
  <c r="H19" i="16"/>
  <c r="I153" i="16"/>
  <c r="E153" i="16" s="1"/>
  <c r="E21" i="16"/>
  <c r="I57" i="16"/>
  <c r="E57" i="16" s="1"/>
  <c r="D8" i="16"/>
  <c r="G8" i="16"/>
  <c r="I97" i="23"/>
  <c r="H97" i="23" s="1"/>
  <c r="I153" i="23"/>
  <c r="E153" i="23" s="1"/>
  <c r="G8" i="23"/>
  <c r="I57" i="23"/>
  <c r="E57" i="23" s="1"/>
  <c r="E108" i="23"/>
  <c r="I174" i="23"/>
  <c r="H174" i="23" s="1"/>
  <c r="H21" i="23"/>
  <c r="H85" i="23"/>
  <c r="I97" i="9"/>
  <c r="H97" i="9" s="1"/>
  <c r="I174" i="9"/>
  <c r="H174" i="9" s="1"/>
  <c r="I119" i="9"/>
  <c r="H119" i="9" s="1"/>
  <c r="H161" i="9"/>
  <c r="H134" i="9"/>
  <c r="I97" i="10"/>
  <c r="H97" i="10" s="1"/>
  <c r="E173" i="10"/>
  <c r="I57" i="10"/>
  <c r="E57" i="10" s="1"/>
  <c r="I134" i="10"/>
  <c r="H134" i="10" s="1"/>
  <c r="H144" i="10"/>
  <c r="E19" i="10"/>
  <c r="I119" i="10"/>
  <c r="H119" i="10" s="1"/>
  <c r="I153" i="10"/>
  <c r="H153" i="10" s="1"/>
  <c r="I119" i="7"/>
  <c r="H119" i="7" s="1"/>
  <c r="I153" i="7"/>
  <c r="H153" i="7" s="1"/>
  <c r="E19" i="7"/>
  <c r="I134" i="7"/>
  <c r="H134" i="7" s="1"/>
  <c r="H144" i="7"/>
  <c r="E173" i="7"/>
  <c r="I97" i="7"/>
  <c r="H97" i="7" s="1"/>
  <c r="I119" i="18"/>
  <c r="H119" i="18" s="1"/>
  <c r="E118" i="18"/>
  <c r="H85" i="18"/>
  <c r="H19" i="18"/>
  <c r="H161" i="18"/>
  <c r="H153" i="18"/>
  <c r="I97" i="18"/>
  <c r="E97" i="18" s="1"/>
  <c r="E161" i="2"/>
  <c r="H161" i="2"/>
  <c r="I97" i="2"/>
  <c r="H97" i="2" s="1"/>
  <c r="E21" i="2"/>
  <c r="I119" i="2"/>
  <c r="H119" i="2" s="1"/>
  <c r="H19" i="2"/>
  <c r="I57" i="2"/>
  <c r="H57" i="2" s="1"/>
  <c r="E118" i="20"/>
  <c r="I97" i="20"/>
  <c r="H97" i="20" s="1"/>
  <c r="I57" i="20"/>
  <c r="H57" i="20" s="1"/>
  <c r="H42" i="20"/>
  <c r="H19" i="20"/>
  <c r="I174" i="20"/>
  <c r="H174" i="20" s="1"/>
  <c r="H108" i="20"/>
  <c r="I97" i="8"/>
  <c r="H97" i="8" s="1"/>
  <c r="I119" i="8"/>
  <c r="H119" i="8" s="1"/>
  <c r="H42" i="8"/>
  <c r="I174" i="8"/>
  <c r="H174" i="8" s="1"/>
  <c r="I134" i="8"/>
  <c r="E134" i="8" s="1"/>
  <c r="H62" i="3"/>
  <c r="H33" i="3"/>
  <c r="H50" i="3"/>
  <c r="E50" i="3"/>
  <c r="I70" i="4"/>
  <c r="H70" i="4" s="1"/>
  <c r="D8" i="9"/>
  <c r="D8" i="7"/>
  <c r="G8" i="18"/>
  <c r="D8" i="18"/>
  <c r="G8" i="2"/>
  <c r="D8" i="20"/>
  <c r="D8" i="8"/>
  <c r="G8" i="8"/>
  <c r="E85" i="1"/>
  <c r="E55" i="1"/>
  <c r="H49" i="1"/>
  <c r="H40" i="1"/>
  <c r="H30" i="1"/>
  <c r="E51" i="1"/>
  <c r="H52" i="1"/>
  <c r="H46" i="1"/>
  <c r="E50" i="1"/>
  <c r="H48" i="1"/>
  <c r="H47" i="1"/>
  <c r="H45" i="1"/>
  <c r="H44" i="1"/>
  <c r="H41" i="1"/>
  <c r="I42" i="1"/>
  <c r="H42" i="1" s="1"/>
  <c r="I11" i="27"/>
  <c r="I10" i="27"/>
  <c r="H10" i="27" s="1"/>
  <c r="D72" i="26"/>
  <c r="G71" i="26"/>
  <c r="D70" i="26"/>
  <c r="G69" i="26"/>
  <c r="D68" i="26"/>
  <c r="D67" i="26"/>
  <c r="G66" i="26"/>
  <c r="G65" i="26"/>
  <c r="D64" i="26"/>
  <c r="G63" i="26"/>
  <c r="G62" i="26"/>
  <c r="G61" i="26"/>
  <c r="D60" i="26"/>
  <c r="G59" i="26"/>
  <c r="G58" i="26"/>
  <c r="G57" i="26"/>
  <c r="D56" i="26"/>
  <c r="G55" i="26"/>
  <c r="G54" i="26"/>
  <c r="G53" i="26"/>
  <c r="D52" i="26"/>
  <c r="D51" i="26"/>
  <c r="D50" i="26"/>
  <c r="D48" i="26"/>
  <c r="G48" i="26"/>
  <c r="G47" i="26"/>
  <c r="G46" i="26"/>
  <c r="G45" i="26"/>
  <c r="D44" i="26"/>
  <c r="G43" i="26"/>
  <c r="D42" i="26"/>
  <c r="G41" i="26"/>
  <c r="D40" i="26"/>
  <c r="G38" i="26"/>
  <c r="G37" i="26"/>
  <c r="G35" i="26"/>
  <c r="D34" i="26"/>
  <c r="G34" i="26"/>
  <c r="G33" i="26"/>
  <c r="D33" i="26"/>
  <c r="G32" i="26"/>
  <c r="G31" i="26"/>
  <c r="G29" i="26"/>
  <c r="G28" i="26"/>
  <c r="G27" i="26"/>
  <c r="D26" i="26"/>
  <c r="G25" i="26"/>
  <c r="D24" i="26"/>
  <c r="G23" i="26"/>
  <c r="D22" i="26"/>
  <c r="G21" i="26"/>
  <c r="D20" i="26"/>
  <c r="G19" i="26"/>
  <c r="D17" i="26"/>
  <c r="G16" i="26"/>
  <c r="G15" i="26"/>
  <c r="G14" i="26"/>
  <c r="D13" i="26"/>
  <c r="G13" i="26"/>
  <c r="G12" i="26"/>
  <c r="G11" i="26"/>
  <c r="G10" i="26"/>
  <c r="H9" i="26"/>
  <c r="D9" i="26" s="1"/>
  <c r="H57" i="18" l="1"/>
  <c r="E119" i="20"/>
  <c r="E153" i="20"/>
  <c r="H134" i="23"/>
  <c r="E48" i="4"/>
  <c r="E153" i="2"/>
  <c r="H134" i="2"/>
  <c r="H174" i="7"/>
  <c r="H174" i="10"/>
  <c r="H57" i="9"/>
  <c r="E174" i="16"/>
  <c r="H174" i="2"/>
  <c r="E63" i="3"/>
  <c r="H42" i="3"/>
  <c r="I8" i="3"/>
  <c r="H8" i="3" s="1"/>
  <c r="H57" i="16"/>
  <c r="I8" i="16"/>
  <c r="H8" i="16" s="1"/>
  <c r="E174" i="23"/>
  <c r="I8" i="23"/>
  <c r="E8" i="23" s="1"/>
  <c r="H57" i="23"/>
  <c r="E153" i="9"/>
  <c r="E119" i="9"/>
  <c r="I8" i="10"/>
  <c r="E8" i="10" s="1"/>
  <c r="E119" i="10"/>
  <c r="E174" i="18"/>
  <c r="E119" i="18"/>
  <c r="E119" i="2"/>
  <c r="E57" i="2"/>
  <c r="E97" i="2"/>
  <c r="I8" i="2"/>
  <c r="H8" i="2" s="1"/>
  <c r="H119" i="23"/>
  <c r="E174" i="9"/>
  <c r="E57" i="7"/>
  <c r="H97" i="18"/>
  <c r="E57" i="20"/>
  <c r="H57" i="8"/>
  <c r="E119" i="8"/>
  <c r="E174" i="20"/>
  <c r="I8" i="20"/>
  <c r="E8" i="20" s="1"/>
  <c r="E97" i="20"/>
  <c r="E57" i="5"/>
  <c r="H8" i="5"/>
  <c r="G72" i="26"/>
  <c r="D32" i="26"/>
  <c r="D37" i="26"/>
  <c r="G67" i="26"/>
  <c r="D25" i="26"/>
  <c r="G50" i="26"/>
  <c r="G51" i="26"/>
  <c r="G22" i="26"/>
  <c r="G52" i="26"/>
  <c r="G42" i="26"/>
  <c r="G68" i="26"/>
  <c r="G20" i="26"/>
  <c r="D65" i="26"/>
  <c r="G70" i="26"/>
  <c r="D54" i="26"/>
  <c r="G60" i="26"/>
  <c r="D16" i="26"/>
  <c r="D46" i="26"/>
  <c r="D57" i="26"/>
  <c r="H153" i="16"/>
  <c r="E97" i="16"/>
  <c r="E119" i="16"/>
  <c r="H153" i="23"/>
  <c r="E97" i="23"/>
  <c r="E97" i="9"/>
  <c r="E153" i="10"/>
  <c r="E134" i="10"/>
  <c r="H57" i="10"/>
  <c r="E97" i="10"/>
  <c r="E134" i="7"/>
  <c r="E153" i="7"/>
  <c r="E97" i="7"/>
  <c r="E119" i="7"/>
  <c r="E97" i="8"/>
  <c r="E174" i="8"/>
  <c r="H134" i="8"/>
  <c r="E70" i="4"/>
  <c r="I8" i="9"/>
  <c r="H8" i="9" s="1"/>
  <c r="I8" i="7"/>
  <c r="H8" i="7" s="1"/>
  <c r="I8" i="18"/>
  <c r="E8" i="18" s="1"/>
  <c r="I8" i="8"/>
  <c r="H8" i="8" s="1"/>
  <c r="I8" i="4"/>
  <c r="H8" i="4" s="1"/>
  <c r="E42" i="1"/>
  <c r="H11" i="27"/>
  <c r="E10" i="27"/>
  <c r="E11" i="27"/>
  <c r="D28" i="26"/>
  <c r="G24" i="26"/>
  <c r="D58" i="26"/>
  <c r="G64" i="26"/>
  <c r="G9" i="26"/>
  <c r="D31" i="26"/>
  <c r="D14" i="26"/>
  <c r="G17" i="26"/>
  <c r="D43" i="26"/>
  <c r="D62" i="26"/>
  <c r="D66" i="26"/>
  <c r="D23" i="26"/>
  <c r="G26" i="26"/>
  <c r="G40" i="26"/>
  <c r="D11" i="26"/>
  <c r="D15" i="26"/>
  <c r="D59" i="26"/>
  <c r="D41" i="26"/>
  <c r="G44" i="26"/>
  <c r="G56" i="26"/>
  <c r="H8" i="26"/>
  <c r="D8" i="26" s="1"/>
  <c r="D12" i="26"/>
  <c r="D21" i="26"/>
  <c r="D29" i="26"/>
  <c r="D38" i="26"/>
  <c r="D47" i="26"/>
  <c r="D55" i="26"/>
  <c r="D63" i="26"/>
  <c r="D71" i="26"/>
  <c r="D10" i="26"/>
  <c r="D19" i="26"/>
  <c r="D27" i="26"/>
  <c r="D35" i="26"/>
  <c r="D45" i="26"/>
  <c r="D53" i="26"/>
  <c r="D61" i="26"/>
  <c r="D69" i="26"/>
  <c r="E8" i="3" l="1"/>
  <c r="E8" i="16"/>
  <c r="H8" i="23"/>
  <c r="H8" i="10"/>
  <c r="H8" i="18"/>
  <c r="E8" i="2"/>
  <c r="H8" i="20"/>
  <c r="E8" i="8"/>
  <c r="E8" i="9"/>
  <c r="E8" i="7"/>
  <c r="E8" i="4"/>
  <c r="I12" i="27"/>
  <c r="G8" i="26"/>
  <c r="E12" i="27" l="1"/>
  <c r="H12" i="27"/>
  <c r="I8" i="27"/>
  <c r="H8" i="27" s="1"/>
  <c r="I105" i="1"/>
  <c r="H105" i="1" s="1"/>
  <c r="H46" i="21"/>
  <c r="D46" i="21" s="1"/>
  <c r="E8" i="27" l="1"/>
  <c r="E105" i="1"/>
  <c r="G46" i="21"/>
  <c r="B8" i="12"/>
  <c r="G19" i="24" l="1"/>
  <c r="D19" i="24"/>
  <c r="G14" i="14"/>
  <c r="G15" i="14" s="1"/>
  <c r="D14" i="14"/>
  <c r="D15" i="14" s="1"/>
  <c r="I12" i="14"/>
  <c r="E12" i="14" s="1"/>
  <c r="I124" i="1"/>
  <c r="H124" i="1" s="1"/>
  <c r="H12" i="14" l="1"/>
  <c r="E124" i="1"/>
  <c r="H71" i="21"/>
  <c r="G71" i="21" s="1"/>
  <c r="D71" i="21" l="1"/>
  <c r="G28" i="24" l="1"/>
  <c r="G41" i="24" s="1"/>
  <c r="D28" i="24"/>
  <c r="I26" i="24"/>
  <c r="H26" i="24" s="1"/>
  <c r="I24" i="24"/>
  <c r="H24" i="24" s="1"/>
  <c r="I19" i="24"/>
  <c r="H19" i="24" s="1"/>
  <c r="I17" i="24"/>
  <c r="H17" i="24" s="1"/>
  <c r="I13" i="24"/>
  <c r="H13" i="24" s="1"/>
  <c r="D15" i="24"/>
  <c r="I10" i="24"/>
  <c r="H10" i="24" s="1"/>
  <c r="I32" i="24" l="1"/>
  <c r="H32" i="24" s="1"/>
  <c r="D41" i="24"/>
  <c r="I11" i="24"/>
  <c r="E11" i="24" s="1"/>
  <c r="G29" i="24"/>
  <c r="I22" i="24"/>
  <c r="E22" i="24" s="1"/>
  <c r="I40" i="24"/>
  <c r="E40" i="24" s="1"/>
  <c r="I28" i="24"/>
  <c r="H28" i="24" s="1"/>
  <c r="E24" i="24"/>
  <c r="I14" i="24"/>
  <c r="E14" i="24" s="1"/>
  <c r="E17" i="24"/>
  <c r="E26" i="24"/>
  <c r="E10" i="24"/>
  <c r="E13" i="24"/>
  <c r="I35" i="24"/>
  <c r="E35" i="24" s="1"/>
  <c r="E19" i="24"/>
  <c r="G15" i="24"/>
  <c r="I41" i="24" l="1"/>
  <c r="E41" i="24" s="1"/>
  <c r="D8" i="24"/>
  <c r="G8" i="24"/>
  <c r="E32" i="24"/>
  <c r="I15" i="24"/>
  <c r="E15" i="24" s="1"/>
  <c r="H11" i="24"/>
  <c r="H40" i="24"/>
  <c r="E28" i="24"/>
  <c r="I29" i="24"/>
  <c r="H29" i="24" s="1"/>
  <c r="H22" i="24"/>
  <c r="H14" i="24"/>
  <c r="H35" i="24"/>
  <c r="H41" i="24" l="1"/>
  <c r="H15" i="24"/>
  <c r="E29" i="24"/>
  <c r="I8" i="24"/>
  <c r="E8" i="24" s="1"/>
  <c r="H8" i="24" l="1"/>
  <c r="I14" i="14" l="1"/>
  <c r="H14" i="14" s="1"/>
  <c r="G161" i="1"/>
  <c r="G174" i="1" s="1"/>
  <c r="D161" i="1"/>
  <c r="G144" i="1"/>
  <c r="D144" i="1"/>
  <c r="F144" i="12" s="1"/>
  <c r="E144" i="12" s="1"/>
  <c r="D174" i="1" l="1"/>
  <c r="F174" i="12" s="1"/>
  <c r="E174" i="12" s="1"/>
  <c r="F161" i="12"/>
  <c r="E161" i="12" s="1"/>
  <c r="I167" i="1"/>
  <c r="E167" i="1" s="1"/>
  <c r="E14" i="14"/>
  <c r="H56" i="21"/>
  <c r="D56" i="21" s="1"/>
  <c r="H167" i="1" l="1"/>
  <c r="G56" i="21"/>
  <c r="I14" i="1" l="1"/>
  <c r="E14" i="1" s="1"/>
  <c r="H42" i="21"/>
  <c r="D42" i="21" s="1"/>
  <c r="G42" i="21" l="1"/>
  <c r="H14" i="1"/>
  <c r="I24" i="14" l="1"/>
  <c r="E24" i="14" s="1"/>
  <c r="I20" i="14"/>
  <c r="E20" i="14" s="1"/>
  <c r="G18" i="14"/>
  <c r="D18" i="14"/>
  <c r="I17" i="14"/>
  <c r="H17" i="14" s="1"/>
  <c r="I13" i="14"/>
  <c r="H13" i="14" s="1"/>
  <c r="I9" i="14"/>
  <c r="H9" i="14" s="1"/>
  <c r="I132" i="1"/>
  <c r="E132" i="1" s="1"/>
  <c r="I128" i="1"/>
  <c r="E128" i="1" s="1"/>
  <c r="I125" i="1"/>
  <c r="I121" i="1"/>
  <c r="E121" i="1" s="1"/>
  <c r="I131" i="1"/>
  <c r="E131" i="1" s="1"/>
  <c r="I130" i="1"/>
  <c r="H130" i="1" s="1"/>
  <c r="I129" i="1"/>
  <c r="E129" i="1" s="1"/>
  <c r="I23" i="1"/>
  <c r="E23" i="1" s="1"/>
  <c r="I54" i="1"/>
  <c r="H54" i="1" s="1"/>
  <c r="I39" i="1"/>
  <c r="E39" i="1" s="1"/>
  <c r="I38" i="1"/>
  <c r="E38" i="1" s="1"/>
  <c r="I37" i="1"/>
  <c r="H37" i="1" s="1"/>
  <c r="I36" i="1"/>
  <c r="E36" i="1" s="1"/>
  <c r="I35" i="1"/>
  <c r="H35" i="1" s="1"/>
  <c r="I34" i="1"/>
  <c r="E34" i="1" s="1"/>
  <c r="I33" i="1"/>
  <c r="I29" i="1"/>
  <c r="H29" i="1" s="1"/>
  <c r="I28" i="1"/>
  <c r="H28" i="1" s="1"/>
  <c r="I27" i="1"/>
  <c r="H27" i="1" s="1"/>
  <c r="I26" i="1"/>
  <c r="I25" i="1"/>
  <c r="E25" i="1" s="1"/>
  <c r="I24" i="1"/>
  <c r="H24" i="1" s="1"/>
  <c r="I160" i="1"/>
  <c r="H160" i="1" s="1"/>
  <c r="I164" i="1"/>
  <c r="H164" i="1" s="1"/>
  <c r="I159" i="1"/>
  <c r="H159" i="1" s="1"/>
  <c r="I158" i="1"/>
  <c r="I156" i="1"/>
  <c r="E156" i="1" s="1"/>
  <c r="I155" i="1"/>
  <c r="H155" i="1" s="1"/>
  <c r="G22" i="14" l="1"/>
  <c r="G8" i="14" s="1"/>
  <c r="D22" i="14"/>
  <c r="D8" i="14" s="1"/>
  <c r="H24" i="14"/>
  <c r="I29" i="14"/>
  <c r="H29" i="14" s="1"/>
  <c r="I18" i="14"/>
  <c r="E18" i="14" s="1"/>
  <c r="H20" i="14"/>
  <c r="E17" i="14"/>
  <c r="I21" i="14"/>
  <c r="E21" i="14" s="1"/>
  <c r="H36" i="1"/>
  <c r="H131" i="1"/>
  <c r="I10" i="14"/>
  <c r="H10" i="14" s="1"/>
  <c r="E13" i="14"/>
  <c r="E9" i="14"/>
  <c r="E130" i="1"/>
  <c r="H132" i="1"/>
  <c r="H121" i="1"/>
  <c r="E28" i="1"/>
  <c r="E54" i="1"/>
  <c r="H38" i="1"/>
  <c r="H128" i="1"/>
  <c r="E27" i="1"/>
  <c r="H39" i="1"/>
  <c r="H129" i="1"/>
  <c r="H25" i="1"/>
  <c r="H34" i="1"/>
  <c r="E155" i="1"/>
  <c r="H23" i="1"/>
  <c r="E37" i="1"/>
  <c r="E35" i="1"/>
  <c r="E29" i="1"/>
  <c r="E24" i="1"/>
  <c r="E164" i="1"/>
  <c r="E160" i="1"/>
  <c r="E159" i="1"/>
  <c r="H156" i="1"/>
  <c r="I116" i="1"/>
  <c r="H116" i="1" s="1"/>
  <c r="G118" i="1"/>
  <c r="D118" i="1"/>
  <c r="F118" i="12" s="1"/>
  <c r="E118" i="12" s="1"/>
  <c r="G108" i="1"/>
  <c r="D108" i="1"/>
  <c r="F108" i="12" s="1"/>
  <c r="E108" i="12" s="1"/>
  <c r="E29" i="14" l="1"/>
  <c r="I8" i="14"/>
  <c r="E8" i="14" s="1"/>
  <c r="H18" i="14"/>
  <c r="I22" i="14"/>
  <c r="H22" i="14" s="1"/>
  <c r="H21" i="14"/>
  <c r="E10" i="14"/>
  <c r="I30" i="14"/>
  <c r="H30" i="14" s="1"/>
  <c r="I15" i="14"/>
  <c r="E15" i="14" s="1"/>
  <c r="I118" i="1"/>
  <c r="H118" i="1" s="1"/>
  <c r="D119" i="1"/>
  <c r="F119" i="12" s="1"/>
  <c r="E119" i="12" s="1"/>
  <c r="G119" i="1"/>
  <c r="I108" i="1"/>
  <c r="H108" i="1" s="1"/>
  <c r="E116" i="1"/>
  <c r="G31" i="1"/>
  <c r="G57" i="1" s="1"/>
  <c r="D31" i="1"/>
  <c r="D57" i="1" l="1"/>
  <c r="F57" i="12" s="1"/>
  <c r="E57" i="12" s="1"/>
  <c r="F31" i="12"/>
  <c r="E31" i="12" s="1"/>
  <c r="E30" i="14"/>
  <c r="E22" i="14"/>
  <c r="I56" i="1"/>
  <c r="H56" i="1" s="1"/>
  <c r="E118" i="1"/>
  <c r="H15" i="14"/>
  <c r="H8" i="14"/>
  <c r="E108" i="1"/>
  <c r="I31" i="1"/>
  <c r="E31" i="1" s="1"/>
  <c r="E56" i="1" l="1"/>
  <c r="H31" i="1"/>
  <c r="I173" i="1"/>
  <c r="H173" i="1" s="1"/>
  <c r="I161" i="1"/>
  <c r="H161" i="1" s="1"/>
  <c r="G152" i="1"/>
  <c r="D152" i="1"/>
  <c r="F152" i="12" s="1"/>
  <c r="E152" i="12" s="1"/>
  <c r="I148" i="1"/>
  <c r="E148" i="1" s="1"/>
  <c r="I147" i="1"/>
  <c r="E147" i="1" s="1"/>
  <c r="I146" i="1"/>
  <c r="E146" i="1" s="1"/>
  <c r="I142" i="1"/>
  <c r="E142" i="1" s="1"/>
  <c r="I141" i="1"/>
  <c r="H141" i="1" s="1"/>
  <c r="I140" i="1"/>
  <c r="H140" i="1" s="1"/>
  <c r="G138" i="1"/>
  <c r="D138" i="1"/>
  <c r="F138" i="12" s="1"/>
  <c r="E138" i="12" s="1"/>
  <c r="G133" i="1"/>
  <c r="D133" i="1"/>
  <c r="F133" i="12" s="1"/>
  <c r="E133" i="12" s="1"/>
  <c r="G126" i="1"/>
  <c r="D126" i="1"/>
  <c r="F126" i="12" s="1"/>
  <c r="E126" i="12" s="1"/>
  <c r="G67" i="1"/>
  <c r="G97" i="1" s="1"/>
  <c r="D67" i="1"/>
  <c r="I77" i="1"/>
  <c r="H77" i="1" s="1"/>
  <c r="D97" i="1" l="1"/>
  <c r="F97" i="12" s="1"/>
  <c r="E97" i="12" s="1"/>
  <c r="F67" i="12"/>
  <c r="E67" i="12" s="1"/>
  <c r="E140" i="1"/>
  <c r="D153" i="1"/>
  <c r="F153" i="12" s="1"/>
  <c r="E153" i="12" s="1"/>
  <c r="G134" i="1"/>
  <c r="G153" i="1"/>
  <c r="E173" i="1"/>
  <c r="E161" i="1"/>
  <c r="D134" i="1"/>
  <c r="F134" i="12" s="1"/>
  <c r="E134" i="12" s="1"/>
  <c r="I152" i="1"/>
  <c r="E152" i="1" s="1"/>
  <c r="H146" i="1"/>
  <c r="I67" i="1"/>
  <c r="H67" i="1" s="1"/>
  <c r="H148" i="1"/>
  <c r="H147" i="1"/>
  <c r="I144" i="1"/>
  <c r="H144" i="1" s="1"/>
  <c r="H142" i="1"/>
  <c r="E141" i="1"/>
  <c r="I138" i="1"/>
  <c r="H138" i="1" s="1"/>
  <c r="I133" i="1"/>
  <c r="H133" i="1" s="1"/>
  <c r="I126" i="1"/>
  <c r="H126" i="1" s="1"/>
  <c r="I78" i="1"/>
  <c r="I96" i="1"/>
  <c r="E77" i="1"/>
  <c r="I73" i="1"/>
  <c r="H73" i="1" s="1"/>
  <c r="I84" i="1"/>
  <c r="H84" i="1" s="1"/>
  <c r="I72" i="1"/>
  <c r="H72" i="1" s="1"/>
  <c r="I62" i="1"/>
  <c r="H62" i="1" s="1"/>
  <c r="I61" i="1"/>
  <c r="E61" i="1" s="1"/>
  <c r="I71" i="1"/>
  <c r="H71" i="1" s="1"/>
  <c r="I70" i="1"/>
  <c r="H70" i="1" s="1"/>
  <c r="I69" i="1"/>
  <c r="E69" i="1" l="1"/>
  <c r="H69" i="1"/>
  <c r="H152" i="1"/>
  <c r="E67" i="1"/>
  <c r="E144" i="1"/>
  <c r="E138" i="1"/>
  <c r="E133" i="1"/>
  <c r="H96" i="1"/>
  <c r="E96" i="1"/>
  <c r="E126" i="1"/>
  <c r="H78" i="1"/>
  <c r="E78" i="1"/>
  <c r="E70" i="1"/>
  <c r="E72" i="1"/>
  <c r="E71" i="1"/>
  <c r="H61" i="1"/>
  <c r="E62" i="1"/>
  <c r="E84" i="1"/>
  <c r="E73" i="1"/>
  <c r="C8" i="21" l="1"/>
  <c r="H39" i="21"/>
  <c r="G39" i="21" s="1"/>
  <c r="H30" i="21"/>
  <c r="G30" i="21" s="1"/>
  <c r="H10" i="21"/>
  <c r="D10" i="21" s="1"/>
  <c r="H12" i="21"/>
  <c r="G12" i="21" s="1"/>
  <c r="H53" i="21"/>
  <c r="G53" i="21" s="1"/>
  <c r="H47" i="21"/>
  <c r="G47" i="21" s="1"/>
  <c r="H33" i="21"/>
  <c r="D33" i="21" s="1"/>
  <c r="H31" i="21"/>
  <c r="G31" i="21" s="1"/>
  <c r="H21" i="21"/>
  <c r="H15" i="21"/>
  <c r="G15" i="21" s="1"/>
  <c r="H22" i="21"/>
  <c r="D22" i="21" s="1"/>
  <c r="H68" i="21"/>
  <c r="G68" i="21" s="1"/>
  <c r="H67" i="21"/>
  <c r="G67" i="21" s="1"/>
  <c r="H63" i="21"/>
  <c r="D63" i="21" s="1"/>
  <c r="H60" i="21"/>
  <c r="G60" i="21" s="1"/>
  <c r="H57" i="21"/>
  <c r="G57" i="21" s="1"/>
  <c r="H51" i="21"/>
  <c r="G51" i="21" s="1"/>
  <c r="H45" i="21"/>
  <c r="D45" i="21" s="1"/>
  <c r="H43" i="21"/>
  <c r="G43" i="21" s="1"/>
  <c r="H38" i="21"/>
  <c r="D38" i="21" s="1"/>
  <c r="H34" i="21"/>
  <c r="G34" i="21" s="1"/>
  <c r="H54" i="21"/>
  <c r="G54" i="21" s="1"/>
  <c r="H70" i="21"/>
  <c r="G70" i="21" s="1"/>
  <c r="H66" i="21"/>
  <c r="G66" i="21" s="1"/>
  <c r="H61" i="21"/>
  <c r="G61" i="21" s="1"/>
  <c r="H59" i="21"/>
  <c r="D59" i="21" s="1"/>
  <c r="H48" i="21"/>
  <c r="G48" i="21" s="1"/>
  <c r="H41" i="21"/>
  <c r="G41" i="21" s="1"/>
  <c r="H40" i="21"/>
  <c r="D40" i="21" s="1"/>
  <c r="H35" i="21"/>
  <c r="G35" i="21" s="1"/>
  <c r="H32" i="21"/>
  <c r="G32" i="21" s="1"/>
  <c r="H25" i="21"/>
  <c r="G25" i="21" s="1"/>
  <c r="H16" i="21"/>
  <c r="G16" i="21" s="1"/>
  <c r="H13" i="21"/>
  <c r="D13" i="21" s="1"/>
  <c r="H72" i="21"/>
  <c r="G72" i="21" s="1"/>
  <c r="H58" i="21"/>
  <c r="G58" i="21" s="1"/>
  <c r="H52" i="21"/>
  <c r="G52" i="21" s="1"/>
  <c r="H24" i="21"/>
  <c r="G24" i="21" s="1"/>
  <c r="H18" i="21"/>
  <c r="D18" i="21" s="1"/>
  <c r="H17" i="21"/>
  <c r="G17" i="21" s="1"/>
  <c r="H11" i="21"/>
  <c r="D11" i="21" s="1"/>
  <c r="H64" i="21"/>
  <c r="D64" i="21" s="1"/>
  <c r="H36" i="21"/>
  <c r="G36" i="21" s="1"/>
  <c r="H26" i="21"/>
  <c r="G26" i="21" s="1"/>
  <c r="H65" i="21"/>
  <c r="G65" i="21" s="1"/>
  <c r="H55" i="21"/>
  <c r="D55" i="21" s="1"/>
  <c r="H50" i="21"/>
  <c r="G50" i="21" s="1"/>
  <c r="H49" i="21"/>
  <c r="G49" i="21" s="1"/>
  <c r="H44" i="21"/>
  <c r="G44" i="21" s="1"/>
  <c r="H28" i="21"/>
  <c r="D28" i="21" s="1"/>
  <c r="H23" i="21"/>
  <c r="G23" i="21" s="1"/>
  <c r="H19" i="21"/>
  <c r="D19" i="21" s="1"/>
  <c r="H14" i="21"/>
  <c r="G14" i="21" s="1"/>
  <c r="H9" i="21"/>
  <c r="D9" i="21" s="1"/>
  <c r="G9" i="21" l="1"/>
  <c r="D35" i="21"/>
  <c r="G11" i="21"/>
  <c r="D31" i="21"/>
  <c r="G45" i="21"/>
  <c r="G38" i="21"/>
  <c r="G19" i="21"/>
  <c r="G40" i="21"/>
  <c r="D67" i="21"/>
  <c r="D25" i="21"/>
  <c r="D72" i="21"/>
  <c r="G13" i="21"/>
  <c r="G22" i="21"/>
  <c r="D52" i="21"/>
  <c r="D49" i="21"/>
  <c r="G55" i="21"/>
  <c r="D26" i="21"/>
  <c r="G28" i="21"/>
  <c r="D16" i="21"/>
  <c r="D66" i="21"/>
  <c r="D51" i="21"/>
  <c r="G63" i="21"/>
  <c r="D23" i="21"/>
  <c r="D50" i="21"/>
  <c r="G33" i="21"/>
  <c r="D47" i="21"/>
  <c r="D39" i="21"/>
  <c r="G64" i="21"/>
  <c r="G18" i="21"/>
  <c r="G59" i="21"/>
  <c r="D57" i="21"/>
  <c r="D68" i="21"/>
  <c r="D15" i="21"/>
  <c r="D12" i="21"/>
  <c r="G10" i="21"/>
  <c r="D36" i="21"/>
  <c r="D24" i="21"/>
  <c r="D48" i="21"/>
  <c r="D70" i="21"/>
  <c r="D54" i="21"/>
  <c r="D34" i="21"/>
  <c r="D14" i="21"/>
  <c r="D44" i="21"/>
  <c r="D17" i="21"/>
  <c r="D32" i="21"/>
  <c r="D41" i="21"/>
  <c r="D61" i="21"/>
  <c r="D43" i="21"/>
  <c r="D60" i="21"/>
  <c r="D53" i="21"/>
  <c r="D30" i="21"/>
  <c r="D65" i="21"/>
  <c r="D58" i="21"/>
  <c r="H8" i="21" l="1"/>
  <c r="D8" i="21" s="1"/>
  <c r="G8" i="21" l="1"/>
  <c r="I15" i="1" l="1"/>
  <c r="H15" i="1" s="1"/>
  <c r="I20" i="1"/>
  <c r="H20" i="1" s="1"/>
  <c r="G21" i="1"/>
  <c r="D21" i="1"/>
  <c r="F21" i="12" s="1"/>
  <c r="E21" i="12" s="1"/>
  <c r="I9" i="1"/>
  <c r="H9" i="1" s="1"/>
  <c r="I137" i="1"/>
  <c r="H137" i="1" s="1"/>
  <c r="I21" i="1" l="1"/>
  <c r="H21" i="1" s="1"/>
  <c r="E15" i="1"/>
  <c r="E20" i="1"/>
  <c r="E9" i="1"/>
  <c r="E137" i="1"/>
  <c r="E21" i="1" l="1"/>
  <c r="I16" i="1" l="1"/>
  <c r="H16" i="1" s="1"/>
  <c r="E16" i="1" l="1"/>
  <c r="D19" i="1" l="1"/>
  <c r="G19" i="1"/>
  <c r="G8" i="1" s="1"/>
  <c r="D8" i="1" l="1"/>
  <c r="F19" i="12"/>
  <c r="I107" i="1"/>
  <c r="H107" i="1" s="1"/>
  <c r="I106" i="1"/>
  <c r="H106" i="1" s="1"/>
  <c r="I104" i="1"/>
  <c r="E104" i="1" s="1"/>
  <c r="I103" i="1"/>
  <c r="H103" i="1" s="1"/>
  <c r="I102" i="1"/>
  <c r="I99" i="1"/>
  <c r="H99" i="1" s="1"/>
  <c r="F8" i="12" l="1"/>
  <c r="E8" i="12" s="1"/>
  <c r="E19" i="12"/>
  <c r="E106" i="1"/>
  <c r="E107" i="1"/>
  <c r="H104" i="1"/>
  <c r="E103" i="1"/>
  <c r="E99" i="1"/>
  <c r="I119" i="1"/>
  <c r="E119" i="1" s="1"/>
  <c r="H119" i="1" l="1"/>
  <c r="I150" i="1" l="1"/>
  <c r="E150" i="1" s="1"/>
  <c r="I136" i="1"/>
  <c r="H136" i="1" s="1"/>
  <c r="I66" i="1"/>
  <c r="E66" i="1" s="1"/>
  <c r="I65" i="1"/>
  <c r="H65" i="1" s="1"/>
  <c r="I63" i="1"/>
  <c r="E63" i="1" s="1"/>
  <c r="I95" i="1"/>
  <c r="E95" i="1" s="1"/>
  <c r="I93" i="1"/>
  <c r="H93" i="1" s="1"/>
  <c r="I74" i="1"/>
  <c r="H74" i="1" s="1"/>
  <c r="I75" i="1"/>
  <c r="H75" i="1" s="1"/>
  <c r="E136" i="1" l="1"/>
  <c r="E93" i="1"/>
  <c r="H63" i="1"/>
  <c r="E74" i="1"/>
  <c r="I174" i="1"/>
  <c r="H174" i="1" s="1"/>
  <c r="I97" i="1"/>
  <c r="E97" i="1" s="1"/>
  <c r="I153" i="1"/>
  <c r="E153" i="1" s="1"/>
  <c r="H150" i="1"/>
  <c r="E75" i="1"/>
  <c r="H95" i="1"/>
  <c r="E65" i="1"/>
  <c r="H66" i="1"/>
  <c r="I57" i="1"/>
  <c r="E57" i="1" s="1"/>
  <c r="I13" i="1"/>
  <c r="H13" i="1" s="1"/>
  <c r="I17" i="1"/>
  <c r="H17" i="1" s="1"/>
  <c r="I18" i="1"/>
  <c r="E18" i="1" s="1"/>
  <c r="I12" i="1"/>
  <c r="H12" i="1" s="1"/>
  <c r="I11" i="1"/>
  <c r="H11" i="1" s="1"/>
  <c r="I117" i="1"/>
  <c r="H117" i="1" s="1"/>
  <c r="I115" i="1"/>
  <c r="H115" i="1" s="1"/>
  <c r="I114" i="1"/>
  <c r="E114" i="1" s="1"/>
  <c r="I113" i="1"/>
  <c r="E113" i="1" s="1"/>
  <c r="I112" i="1"/>
  <c r="E112" i="1" s="1"/>
  <c r="I100" i="1"/>
  <c r="E100" i="1" s="1"/>
  <c r="E174" i="1" l="1"/>
  <c r="I19" i="1"/>
  <c r="H19" i="1" s="1"/>
  <c r="I134" i="1"/>
  <c r="H134" i="1" s="1"/>
  <c r="H97" i="1"/>
  <c r="H153" i="1"/>
  <c r="H57" i="1"/>
  <c r="H18" i="1"/>
  <c r="E13" i="1"/>
  <c r="E11" i="1"/>
  <c r="E117" i="1"/>
  <c r="E17" i="1"/>
  <c r="H112" i="1"/>
  <c r="H114" i="1"/>
  <c r="E12" i="1"/>
  <c r="H100" i="1"/>
  <c r="H113" i="1"/>
  <c r="E115" i="1"/>
  <c r="E19" i="1" l="1"/>
  <c r="E134" i="1"/>
  <c r="I8" i="1"/>
  <c r="H8" i="1" s="1"/>
  <c r="E8" i="1" l="1"/>
</calcChain>
</file>

<file path=xl/comments1.xml><?xml version="1.0" encoding="utf-8"?>
<comments xmlns="http://schemas.openxmlformats.org/spreadsheetml/2006/main">
  <authors>
    <author>Thomas K. Martin</author>
    <author>Tom Martin</author>
  </authors>
  <commentList>
    <comment ref="C9" authorId="0" shapeId="0">
      <text>
        <r>
          <rPr>
            <b/>
            <sz val="8"/>
            <color indexed="81"/>
            <rFont val="Tahoma"/>
            <family val="2"/>
          </rPr>
          <t>Thomas K. Martin:</t>
        </r>
        <r>
          <rPr>
            <sz val="8"/>
            <color indexed="81"/>
            <rFont val="Tahoma"/>
            <family val="2"/>
          </rPr>
          <t xml:space="preserve">
Dean Code = 21230</t>
        </r>
      </text>
    </comment>
    <comment ref="C10" authorId="1" shapeId="0">
      <text>
        <r>
          <rPr>
            <b/>
            <sz val="9"/>
            <color indexed="81"/>
            <rFont val="Tahoma"/>
            <family val="2"/>
          </rPr>
          <t>Tom Martin:</t>
        </r>
        <r>
          <rPr>
            <sz val="9"/>
            <color indexed="81"/>
            <rFont val="Tahoma"/>
            <family val="2"/>
          </rPr>
          <t xml:space="preserve">
Dean Code = 21270</t>
        </r>
      </text>
    </comment>
    <comment ref="C11" authorId="0" shapeId="0">
      <text>
        <r>
          <rPr>
            <b/>
            <sz val="8"/>
            <color indexed="81"/>
            <rFont val="Tahoma"/>
            <family val="2"/>
          </rPr>
          <t>Thomas K. Martin:</t>
        </r>
        <r>
          <rPr>
            <sz val="8"/>
            <color indexed="81"/>
            <rFont val="Tahoma"/>
            <family val="2"/>
          </rPr>
          <t xml:space="preserve">
Dean Code = 21225</t>
        </r>
      </text>
    </comment>
    <comment ref="C12" authorId="0" shapeId="0">
      <text>
        <r>
          <rPr>
            <b/>
            <sz val="8"/>
            <color indexed="81"/>
            <rFont val="Tahoma"/>
            <family val="2"/>
          </rPr>
          <t xml:space="preserve">Thomas K. Martin: </t>
        </r>
        <r>
          <rPr>
            <sz val="8"/>
            <color indexed="81"/>
            <rFont val="Tahoma"/>
            <family val="2"/>
          </rPr>
          <t>Dean Code = 21220</t>
        </r>
      </text>
    </comment>
    <comment ref="C13" authorId="0" shapeId="0">
      <text>
        <r>
          <rPr>
            <b/>
            <sz val="8"/>
            <color indexed="81"/>
            <rFont val="Tahoma"/>
            <family val="2"/>
          </rPr>
          <t>Thomas K. Martin:</t>
        </r>
        <r>
          <rPr>
            <sz val="8"/>
            <color indexed="81"/>
            <rFont val="Tahoma"/>
            <family val="2"/>
          </rPr>
          <t xml:space="preserve">
Dean Code = 21250</t>
        </r>
      </text>
    </comment>
    <comment ref="C14" authorId="1" shapeId="0">
      <text>
        <r>
          <rPr>
            <sz val="9"/>
            <color indexed="81"/>
            <rFont val="Tahoma"/>
            <family val="2"/>
          </rPr>
          <t>Dean Code = 21280</t>
        </r>
      </text>
    </comment>
    <comment ref="C15" authorId="0" shapeId="0">
      <text>
        <r>
          <rPr>
            <b/>
            <sz val="8"/>
            <color indexed="81"/>
            <rFont val="Tahoma"/>
            <family val="2"/>
          </rPr>
          <t>Thomas K. Martin:</t>
        </r>
        <r>
          <rPr>
            <sz val="8"/>
            <color indexed="81"/>
            <rFont val="Tahoma"/>
            <family val="2"/>
          </rPr>
          <t xml:space="preserve">
Dean Code = 21245</t>
        </r>
      </text>
    </comment>
    <comment ref="C16" authorId="0" shapeId="0">
      <text>
        <r>
          <rPr>
            <b/>
            <sz val="8"/>
            <color indexed="81"/>
            <rFont val="Tahoma"/>
            <family val="2"/>
          </rPr>
          <t>Thomas K. Martin:</t>
        </r>
        <r>
          <rPr>
            <sz val="8"/>
            <color indexed="81"/>
            <rFont val="Tahoma"/>
            <family val="2"/>
          </rPr>
          <t xml:space="preserve">
Dean Code = 21240</t>
        </r>
      </text>
    </comment>
    <comment ref="C17" authorId="0" shapeId="0">
      <text>
        <r>
          <rPr>
            <b/>
            <sz val="8"/>
            <color indexed="81"/>
            <rFont val="Tahoma"/>
            <family val="2"/>
          </rPr>
          <t>Thomas K. Martin:</t>
        </r>
        <r>
          <rPr>
            <sz val="8"/>
            <color indexed="81"/>
            <rFont val="Tahoma"/>
            <family val="2"/>
          </rPr>
          <t xml:space="preserve">
Dean Code = 21295</t>
        </r>
      </text>
    </comment>
    <comment ref="C18" authorId="0" shapeId="0">
      <text>
        <r>
          <rPr>
            <b/>
            <sz val="8"/>
            <color indexed="81"/>
            <rFont val="Tahoma"/>
            <family val="2"/>
          </rPr>
          <t>Thomas K. Martin</t>
        </r>
        <r>
          <rPr>
            <sz val="8"/>
            <color indexed="81"/>
            <rFont val="Tahoma"/>
            <family val="2"/>
          </rPr>
          <t xml:space="preserve">
Dean Code = 21290</t>
        </r>
      </text>
    </comment>
    <comment ref="C20" authorId="0" shapeId="0">
      <text>
        <r>
          <rPr>
            <b/>
            <sz val="8"/>
            <color indexed="81"/>
            <rFont val="Tahoma"/>
            <family val="2"/>
          </rPr>
          <t>Thomas K. Martin:</t>
        </r>
        <r>
          <rPr>
            <sz val="8"/>
            <color indexed="81"/>
            <rFont val="Tahoma"/>
            <family val="2"/>
          </rPr>
          <t xml:space="preserve">
RNSG</t>
        </r>
      </text>
    </comment>
    <comment ref="C23" authorId="0" shapeId="0">
      <text>
        <r>
          <rPr>
            <b/>
            <sz val="8"/>
            <color indexed="81"/>
            <rFont val="Tahoma"/>
            <family val="2"/>
          </rPr>
          <t>Thomas K. Martin:</t>
        </r>
        <r>
          <rPr>
            <sz val="8"/>
            <color indexed="81"/>
            <rFont val="Tahoma"/>
            <family val="2"/>
          </rPr>
          <t xml:space="preserve">
BIOL</t>
        </r>
      </text>
    </comment>
    <comment ref="C24" authorId="0" shapeId="0">
      <text>
        <r>
          <rPr>
            <b/>
            <sz val="8"/>
            <color indexed="81"/>
            <rFont val="Tahoma"/>
            <family val="2"/>
          </rPr>
          <t>Thomas K. Martin:</t>
        </r>
        <r>
          <rPr>
            <sz val="8"/>
            <color indexed="81"/>
            <rFont val="Tahoma"/>
            <family val="2"/>
          </rPr>
          <t xml:space="preserve">
CHEM</t>
        </r>
      </text>
    </comment>
    <comment ref="C25" authorId="1" shapeId="0">
      <text>
        <r>
          <rPr>
            <b/>
            <sz val="9"/>
            <color indexed="81"/>
            <rFont val="Tahoma"/>
            <family val="2"/>
          </rPr>
          <t>Tom Martin:</t>
        </r>
        <r>
          <rPr>
            <sz val="9"/>
            <color indexed="81"/>
            <rFont val="Tahoma"/>
            <family val="2"/>
          </rPr>
          <t xml:space="preserve">
ENVR</t>
        </r>
      </text>
    </comment>
    <comment ref="C26" authorId="0" shapeId="0">
      <text>
        <r>
          <rPr>
            <b/>
            <sz val="8"/>
            <color indexed="81"/>
            <rFont val="Tahoma"/>
            <family val="2"/>
          </rPr>
          <t>Thomas K. Martin:</t>
        </r>
        <r>
          <rPr>
            <sz val="8"/>
            <color indexed="81"/>
            <rFont val="Tahoma"/>
            <family val="2"/>
          </rPr>
          <t xml:space="preserve">
GEOG</t>
        </r>
      </text>
    </comment>
    <comment ref="C27" authorId="1" shapeId="0">
      <text>
        <r>
          <rPr>
            <b/>
            <sz val="9"/>
            <color indexed="81"/>
            <rFont val="Tahoma"/>
            <family val="2"/>
          </rPr>
          <t>Tom Martin:</t>
        </r>
        <r>
          <rPr>
            <sz val="9"/>
            <color indexed="81"/>
            <rFont val="Tahoma"/>
            <family val="2"/>
          </rPr>
          <t xml:space="preserve">
GEOL</t>
        </r>
      </text>
    </comment>
    <comment ref="C28" authorId="0" shapeId="0">
      <text>
        <r>
          <rPr>
            <b/>
            <sz val="8"/>
            <color indexed="81"/>
            <rFont val="Tahoma"/>
            <family val="2"/>
          </rPr>
          <t>Thomas K. Martin:</t>
        </r>
        <r>
          <rPr>
            <sz val="8"/>
            <color indexed="81"/>
            <rFont val="Tahoma"/>
            <family val="2"/>
          </rPr>
          <t xml:space="preserve">
PHED, KINE</t>
        </r>
      </text>
    </comment>
    <comment ref="C29" authorId="1" shapeId="0">
      <text>
        <r>
          <rPr>
            <b/>
            <sz val="9"/>
            <color indexed="81"/>
            <rFont val="Tahoma"/>
            <family val="2"/>
          </rPr>
          <t>Tom Martin:</t>
        </r>
        <r>
          <rPr>
            <sz val="9"/>
            <color indexed="81"/>
            <rFont val="Tahoma"/>
            <family val="2"/>
          </rPr>
          <t xml:space="preserve">
PHYS</t>
        </r>
      </text>
    </comment>
    <comment ref="C30" authorId="0" shapeId="0">
      <text>
        <r>
          <rPr>
            <b/>
            <sz val="8"/>
            <color indexed="81"/>
            <rFont val="Tahoma"/>
            <family val="2"/>
          </rPr>
          <t>Thomas K. Martin:</t>
        </r>
        <r>
          <rPr>
            <sz val="8"/>
            <color indexed="81"/>
            <rFont val="Tahoma"/>
            <family val="2"/>
          </rPr>
          <t xml:space="preserve">
GOVT</t>
        </r>
      </text>
    </comment>
    <comment ref="C33" authorId="0" shapeId="0">
      <text>
        <r>
          <rPr>
            <b/>
            <sz val="8"/>
            <color indexed="81"/>
            <rFont val="Tahoma"/>
            <family val="2"/>
          </rPr>
          <t>Thomas K. Martin:</t>
        </r>
        <r>
          <rPr>
            <sz val="8"/>
            <color indexed="81"/>
            <rFont val="Tahoma"/>
            <family val="2"/>
          </rPr>
          <t xml:space="preserve">
ANTH</t>
        </r>
      </text>
    </comment>
    <comment ref="C34" authorId="0" shapeId="0">
      <text>
        <r>
          <rPr>
            <b/>
            <sz val="8"/>
            <color indexed="81"/>
            <rFont val="Tahoma"/>
            <family val="2"/>
          </rPr>
          <t>Thomas K. Martin:</t>
        </r>
        <r>
          <rPr>
            <sz val="8"/>
            <color indexed="81"/>
            <rFont val="Tahoma"/>
            <family val="2"/>
          </rPr>
          <t xml:space="preserve">
COMM (excludes 1316, 1317, and 1319)</t>
        </r>
      </text>
    </comment>
    <comment ref="C35" authorId="0" shapeId="0">
      <text>
        <r>
          <rPr>
            <b/>
            <sz val="8"/>
            <color indexed="81"/>
            <rFont val="Tahoma"/>
            <family val="2"/>
          </rPr>
          <t>Thomas K. Martin:</t>
        </r>
        <r>
          <rPr>
            <sz val="8"/>
            <color indexed="81"/>
            <rFont val="Tahoma"/>
            <family val="2"/>
          </rPr>
          <t xml:space="preserve">
ENGL (1000 and higher)</t>
        </r>
      </text>
    </comment>
    <comment ref="C36" authorId="0" shapeId="0">
      <text>
        <r>
          <rPr>
            <b/>
            <sz val="8"/>
            <color indexed="81"/>
            <rFont val="Tahoma"/>
            <family val="2"/>
          </rPr>
          <t>Thomas K. Martin:</t>
        </r>
        <r>
          <rPr>
            <sz val="8"/>
            <color indexed="81"/>
            <rFont val="Tahoma"/>
            <family val="2"/>
          </rPr>
          <t xml:space="preserve">
ARAB, CHIN, FREN, GERM, ITAL, JAPN, RUSS, SPAN</t>
        </r>
      </text>
    </comment>
    <comment ref="C37" authorId="0" shapeId="0">
      <text>
        <r>
          <rPr>
            <b/>
            <sz val="8"/>
            <color indexed="81"/>
            <rFont val="Tahoma"/>
            <family val="2"/>
          </rPr>
          <t>Thomas K. Martin:</t>
        </r>
        <r>
          <rPr>
            <sz val="8"/>
            <color indexed="81"/>
            <rFont val="Tahoma"/>
            <family val="2"/>
          </rPr>
          <t xml:space="preserve">
HIST</t>
        </r>
      </text>
    </comment>
    <comment ref="C38" authorId="0" shapeId="0">
      <text>
        <r>
          <rPr>
            <b/>
            <sz val="8"/>
            <color indexed="81"/>
            <rFont val="Tahoma"/>
            <family val="2"/>
          </rPr>
          <t>Thomas K. Martin:</t>
        </r>
        <r>
          <rPr>
            <sz val="8"/>
            <color indexed="81"/>
            <rFont val="Tahoma"/>
            <family val="2"/>
          </rPr>
          <t xml:space="preserve">
HUMA</t>
        </r>
      </text>
    </comment>
    <comment ref="C39" authorId="0" shapeId="0">
      <text>
        <r>
          <rPr>
            <b/>
            <sz val="8"/>
            <color indexed="81"/>
            <rFont val="Tahoma"/>
            <family val="2"/>
          </rPr>
          <t>Thomas K. Martin:</t>
        </r>
        <r>
          <rPr>
            <sz val="8"/>
            <color indexed="81"/>
            <rFont val="Tahoma"/>
            <family val="2"/>
          </rPr>
          <t xml:space="preserve">
PHIL</t>
        </r>
      </text>
    </comment>
    <comment ref="C40" authorId="0" shapeId="0">
      <text>
        <r>
          <rPr>
            <b/>
            <sz val="8"/>
            <color indexed="81"/>
            <rFont val="Tahoma"/>
            <family val="2"/>
          </rPr>
          <t>Thomas K. Martin:</t>
        </r>
        <r>
          <rPr>
            <sz val="8"/>
            <color indexed="81"/>
            <rFont val="Tahoma"/>
            <family val="2"/>
          </rPr>
          <t xml:space="preserve">
ENGL (less than 1000-level), GRAM, INRW, READ</t>
        </r>
      </text>
    </comment>
    <comment ref="C41" authorId="0" shapeId="0">
      <text>
        <r>
          <rPr>
            <b/>
            <sz val="8"/>
            <color indexed="81"/>
            <rFont val="Tahoma"/>
            <family val="2"/>
          </rPr>
          <t>Thomas K. Martin:</t>
        </r>
        <r>
          <rPr>
            <sz val="8"/>
            <color indexed="81"/>
            <rFont val="Tahoma"/>
            <family val="2"/>
          </rPr>
          <t xml:space="preserve">
SPCH</t>
        </r>
      </text>
    </comment>
    <comment ref="C44" authorId="0" shapeId="0">
      <text>
        <r>
          <rPr>
            <b/>
            <sz val="8"/>
            <color indexed="81"/>
            <rFont val="Tahoma"/>
            <family val="2"/>
          </rPr>
          <t>Thomas K. Martin:</t>
        </r>
        <r>
          <rPr>
            <sz val="8"/>
            <color indexed="81"/>
            <rFont val="Tahoma"/>
            <family val="2"/>
          </rPr>
          <t xml:space="preserve">
ACCT</t>
        </r>
      </text>
    </comment>
    <comment ref="C45" authorId="0" shapeId="0">
      <text>
        <r>
          <rPr>
            <b/>
            <sz val="8"/>
            <color indexed="81"/>
            <rFont val="Tahoma"/>
            <family val="2"/>
          </rPr>
          <t>Thomas K. Martin:</t>
        </r>
        <r>
          <rPr>
            <sz val="8"/>
            <color indexed="81"/>
            <rFont val="Tahoma"/>
            <family val="2"/>
          </rPr>
          <t xml:space="preserve">
ARTS (excludes 1313, 1348, 1349, 2356 and 2357)</t>
        </r>
      </text>
    </comment>
    <comment ref="C46" authorId="0" shapeId="0">
      <text>
        <r>
          <rPr>
            <b/>
            <sz val="8"/>
            <color indexed="81"/>
            <rFont val="Tahoma"/>
            <family val="2"/>
          </rPr>
          <t>Thomas K. Martin</t>
        </r>
        <r>
          <rPr>
            <sz val="8"/>
            <color indexed="81"/>
            <rFont val="Tahoma"/>
            <family val="2"/>
          </rPr>
          <t xml:space="preserve">
BUSI1301, BUSI1307, HECO</t>
        </r>
      </text>
    </comment>
    <comment ref="C47" authorId="0" shapeId="0">
      <text>
        <r>
          <rPr>
            <b/>
            <sz val="8"/>
            <color indexed="81"/>
            <rFont val="Tahoma"/>
            <family val="2"/>
          </rPr>
          <t>Thomas K. Martin:</t>
        </r>
        <r>
          <rPr>
            <sz val="8"/>
            <color indexed="81"/>
            <rFont val="Tahoma"/>
            <family val="2"/>
          </rPr>
          <t xml:space="preserve">
DANC</t>
        </r>
      </text>
    </comment>
    <comment ref="C48" authorId="0" shapeId="0">
      <text>
        <r>
          <rPr>
            <b/>
            <sz val="8"/>
            <color indexed="81"/>
            <rFont val="Tahoma"/>
            <family val="2"/>
          </rPr>
          <t>Thomas K. Martin:</t>
        </r>
        <r>
          <rPr>
            <sz val="8"/>
            <color indexed="81"/>
            <rFont val="Tahoma"/>
            <family val="2"/>
          </rPr>
          <t xml:space="preserve">
MATH (less than 1000-level)</t>
        </r>
      </text>
    </comment>
    <comment ref="C49" authorId="0" shapeId="0">
      <text>
        <r>
          <rPr>
            <b/>
            <sz val="8"/>
            <color indexed="81"/>
            <rFont val="Tahoma"/>
            <family val="2"/>
          </rPr>
          <t>Thomas K. Martin:</t>
        </r>
        <r>
          <rPr>
            <sz val="8"/>
            <color indexed="81"/>
            <rFont val="Tahoma"/>
            <family val="2"/>
          </rPr>
          <t xml:space="preserve">
ECON</t>
        </r>
      </text>
    </comment>
    <comment ref="C50" authorId="0" shapeId="0">
      <text>
        <r>
          <rPr>
            <b/>
            <sz val="8"/>
            <color indexed="81"/>
            <rFont val="Tahoma"/>
            <family val="2"/>
          </rPr>
          <t>Thomas K. Martin:</t>
        </r>
        <r>
          <rPr>
            <sz val="8"/>
            <color indexed="81"/>
            <rFont val="Tahoma"/>
            <family val="2"/>
          </rPr>
          <t xml:space="preserve">
MATH (1000 and higher)</t>
        </r>
      </text>
    </comment>
    <comment ref="C51" authorId="0" shapeId="0">
      <text>
        <r>
          <rPr>
            <b/>
            <sz val="8"/>
            <color indexed="81"/>
            <rFont val="Tahoma"/>
            <family val="2"/>
          </rPr>
          <t>Thomas K. Martin:</t>
        </r>
        <r>
          <rPr>
            <sz val="8"/>
            <color indexed="81"/>
            <rFont val="Tahoma"/>
            <family val="2"/>
          </rPr>
          <t xml:space="preserve">
MUAP, MUEN, MUSI</t>
        </r>
      </text>
    </comment>
    <comment ref="C52" authorId="0" shapeId="0">
      <text>
        <r>
          <rPr>
            <b/>
            <sz val="8"/>
            <color indexed="81"/>
            <rFont val="Tahoma"/>
            <family val="2"/>
          </rPr>
          <t>Thomas K. Martin:</t>
        </r>
        <r>
          <rPr>
            <sz val="8"/>
            <color indexed="81"/>
            <rFont val="Tahoma"/>
            <family val="2"/>
          </rPr>
          <t xml:space="preserve">
ARTS1313, ARTS2348, ARTS2349, ARTS2356, ARTS2357, COMM1316, COMM1317, COMM1319, PHTC (The Art and Photography departments share ARTS2371 [Portfolio], but there is no way to distinguish between which contact hours belong to which program from information in the Banner Student System.  Few contact hours are generated in ARTS2371, and most of them are associated with Art  rather than Photography. Consistent with past practice, in a meeting on 8/23/2016, Dean Carter and Associate Dean Gainer agreed that ARTS2371 contact hours should be lumped into Art.)</t>
        </r>
      </text>
    </comment>
    <comment ref="C53" authorId="0" shapeId="0">
      <text>
        <r>
          <rPr>
            <b/>
            <sz val="8"/>
            <color indexed="81"/>
            <rFont val="Tahoma"/>
            <family val="2"/>
          </rPr>
          <t>Thomas K. Martin:</t>
        </r>
        <r>
          <rPr>
            <sz val="8"/>
            <color indexed="81"/>
            <rFont val="Tahoma"/>
            <family val="2"/>
          </rPr>
          <t xml:space="preserve">
PSYC1100 &amp; PSYC1300</t>
        </r>
      </text>
    </comment>
    <comment ref="C54" authorId="0" shapeId="0">
      <text>
        <r>
          <rPr>
            <b/>
            <sz val="8"/>
            <color indexed="81"/>
            <rFont val="Tahoma"/>
            <family val="2"/>
          </rPr>
          <t>Thomas K. Martin:</t>
        </r>
        <r>
          <rPr>
            <sz val="8"/>
            <color indexed="81"/>
            <rFont val="Tahoma"/>
            <family val="2"/>
          </rPr>
          <t xml:space="preserve">
PSYC (excludes PSYC1100 &amp; PSYC1300)</t>
        </r>
      </text>
    </comment>
    <comment ref="C55" authorId="0" shapeId="0">
      <text>
        <r>
          <rPr>
            <b/>
            <sz val="8"/>
            <color indexed="81"/>
            <rFont val="Tahoma"/>
            <family val="2"/>
          </rPr>
          <t>Thomas K. Martin:</t>
        </r>
        <r>
          <rPr>
            <sz val="8"/>
            <color indexed="81"/>
            <rFont val="Tahoma"/>
            <family val="2"/>
          </rPr>
          <t xml:space="preserve">
SOCI</t>
        </r>
      </text>
    </comment>
    <comment ref="C59" authorId="0" shapeId="0">
      <text>
        <r>
          <rPr>
            <b/>
            <sz val="8"/>
            <color indexed="81"/>
            <rFont val="Tahoma"/>
            <family val="2"/>
          </rPr>
          <t>Thomas K. Martin:</t>
        </r>
        <r>
          <rPr>
            <sz val="8"/>
            <color indexed="81"/>
            <rFont val="Tahoma"/>
            <family val="2"/>
          </rPr>
          <t xml:space="preserve">
ANTH</t>
        </r>
      </text>
    </comment>
    <comment ref="C60" authorId="0" shapeId="0">
      <text>
        <r>
          <rPr>
            <b/>
            <sz val="8"/>
            <color indexed="81"/>
            <rFont val="Tahoma"/>
            <family val="2"/>
          </rPr>
          <t>Thomas K. Martin:</t>
        </r>
        <r>
          <rPr>
            <sz val="8"/>
            <color indexed="81"/>
            <rFont val="Tahoma"/>
            <family val="2"/>
          </rPr>
          <t xml:space="preserve">
ARTS (excludes 1313, 1348, 1349, 2356 and 2357)</t>
        </r>
      </text>
    </comment>
    <comment ref="C61" authorId="0" shapeId="0">
      <text>
        <r>
          <rPr>
            <b/>
            <sz val="8"/>
            <color indexed="81"/>
            <rFont val="Tahoma"/>
            <family val="2"/>
          </rPr>
          <t>Thomas K. Martin:</t>
        </r>
        <r>
          <rPr>
            <sz val="8"/>
            <color indexed="81"/>
            <rFont val="Tahoma"/>
            <family val="2"/>
          </rPr>
          <t xml:space="preserve">
GEOG</t>
        </r>
      </text>
    </comment>
    <comment ref="C62" authorId="0" shapeId="0">
      <text>
        <r>
          <rPr>
            <b/>
            <sz val="8"/>
            <color indexed="81"/>
            <rFont val="Tahoma"/>
            <family val="2"/>
          </rPr>
          <t>Thomas K. Martin:</t>
        </r>
        <r>
          <rPr>
            <sz val="8"/>
            <color indexed="81"/>
            <rFont val="Tahoma"/>
            <family val="2"/>
          </rPr>
          <t xml:space="preserve">
HIST</t>
        </r>
      </text>
    </comment>
    <comment ref="C63" authorId="0" shapeId="0">
      <text>
        <r>
          <rPr>
            <b/>
            <sz val="8"/>
            <color indexed="81"/>
            <rFont val="Tahoma"/>
            <family val="2"/>
          </rPr>
          <t>Thomas K. Martin:</t>
        </r>
        <r>
          <rPr>
            <sz val="8"/>
            <color indexed="81"/>
            <rFont val="Tahoma"/>
            <family val="2"/>
          </rPr>
          <t xml:space="preserve">
GOVT</t>
        </r>
      </text>
    </comment>
    <comment ref="C64" authorId="0" shapeId="0">
      <text>
        <r>
          <rPr>
            <b/>
            <sz val="8"/>
            <color indexed="81"/>
            <rFont val="Tahoma"/>
            <family val="2"/>
          </rPr>
          <t>Thomas K. Martin:</t>
        </r>
        <r>
          <rPr>
            <sz val="8"/>
            <color indexed="81"/>
            <rFont val="Tahoma"/>
            <family val="2"/>
          </rPr>
          <t xml:space="preserve">
PSYC1100 &amp; PSYC1300</t>
        </r>
      </text>
    </comment>
    <comment ref="C65" authorId="0" shapeId="0">
      <text>
        <r>
          <rPr>
            <b/>
            <sz val="8"/>
            <color indexed="81"/>
            <rFont val="Tahoma"/>
            <family val="2"/>
          </rPr>
          <t>Thomas K. Martin:</t>
        </r>
        <r>
          <rPr>
            <sz val="8"/>
            <color indexed="81"/>
            <rFont val="Tahoma"/>
            <family val="2"/>
          </rPr>
          <t xml:space="preserve">
PSYC (excludes PSYC1100 &amp; PSYC1300)</t>
        </r>
      </text>
    </comment>
    <comment ref="C66" authorId="0" shapeId="0">
      <text>
        <r>
          <rPr>
            <b/>
            <sz val="8"/>
            <color indexed="81"/>
            <rFont val="Tahoma"/>
            <family val="2"/>
          </rPr>
          <t>Thomas K. Martin:</t>
        </r>
        <r>
          <rPr>
            <sz val="8"/>
            <color indexed="81"/>
            <rFont val="Tahoma"/>
            <family val="2"/>
          </rPr>
          <t xml:space="preserve">
SOCI, SOCW</t>
        </r>
      </text>
    </comment>
    <comment ref="C69" authorId="1" shapeId="0">
      <text>
        <r>
          <rPr>
            <b/>
            <sz val="9"/>
            <color indexed="81"/>
            <rFont val="Tahoma"/>
            <family val="2"/>
          </rPr>
          <t>Tom Martin:</t>
        </r>
        <r>
          <rPr>
            <sz val="9"/>
            <color indexed="81"/>
            <rFont val="Tahoma"/>
            <family val="2"/>
          </rPr>
          <t xml:space="preserve">
DANC</t>
        </r>
      </text>
    </comment>
    <comment ref="C70" authorId="0" shapeId="0">
      <text>
        <r>
          <rPr>
            <b/>
            <sz val="8"/>
            <color indexed="81"/>
            <rFont val="Tahoma"/>
            <family val="2"/>
          </rPr>
          <t>Thomas K. Martin:</t>
        </r>
        <r>
          <rPr>
            <sz val="8"/>
            <color indexed="81"/>
            <rFont val="Tahoma"/>
            <family val="2"/>
          </rPr>
          <t xml:space="preserve">
ENGL (1000 and higher)</t>
        </r>
      </text>
    </comment>
    <comment ref="C71" authorId="0" shapeId="0">
      <text>
        <r>
          <rPr>
            <b/>
            <sz val="8"/>
            <color indexed="81"/>
            <rFont val="Tahoma"/>
            <family val="2"/>
          </rPr>
          <t>Thomas K. Martin:</t>
        </r>
        <r>
          <rPr>
            <sz val="8"/>
            <color indexed="81"/>
            <rFont val="Tahoma"/>
            <family val="2"/>
          </rPr>
          <t xml:space="preserve">
ARAB, CHIN, FREN, GERM, ITAL, JAPN, RUSS, SPAN</t>
        </r>
      </text>
    </comment>
    <comment ref="C72" authorId="0" shapeId="0">
      <text>
        <r>
          <rPr>
            <b/>
            <sz val="8"/>
            <color indexed="81"/>
            <rFont val="Tahoma"/>
            <family val="2"/>
          </rPr>
          <t>Thomas K. Martin:</t>
        </r>
        <r>
          <rPr>
            <sz val="8"/>
            <color indexed="81"/>
            <rFont val="Tahoma"/>
            <family val="2"/>
          </rPr>
          <t xml:space="preserve">
HUMA</t>
        </r>
      </text>
    </comment>
    <comment ref="C73" authorId="0" shapeId="0">
      <text>
        <r>
          <rPr>
            <b/>
            <sz val="8"/>
            <color indexed="81"/>
            <rFont val="Tahoma"/>
            <family val="2"/>
          </rPr>
          <t>Thomas K. Martin:</t>
        </r>
        <r>
          <rPr>
            <sz val="8"/>
            <color indexed="81"/>
            <rFont val="Tahoma"/>
            <family val="2"/>
          </rPr>
          <t xml:space="preserve">
MUAP, MUEN, MUSI</t>
        </r>
      </text>
    </comment>
    <comment ref="C74" authorId="0" shapeId="0">
      <text>
        <r>
          <rPr>
            <b/>
            <sz val="8"/>
            <color indexed="81"/>
            <rFont val="Tahoma"/>
            <family val="2"/>
          </rPr>
          <t>Thomas K. Martin:</t>
        </r>
        <r>
          <rPr>
            <sz val="8"/>
            <color indexed="81"/>
            <rFont val="Tahoma"/>
            <family val="2"/>
          </rPr>
          <t xml:space="preserve">
PHIL</t>
        </r>
      </text>
    </comment>
    <comment ref="C75" authorId="0" shapeId="0">
      <text>
        <r>
          <rPr>
            <b/>
            <sz val="8"/>
            <color indexed="81"/>
            <rFont val="Tahoma"/>
            <family val="2"/>
          </rPr>
          <t>Thomas K. Martin:</t>
        </r>
        <r>
          <rPr>
            <sz val="8"/>
            <color indexed="81"/>
            <rFont val="Tahoma"/>
            <family val="2"/>
          </rPr>
          <t xml:space="preserve">
ARTS1313, ARTS2348, ARTS2349, ARTS2356, ARTS2357, COMM1316, COMM1317, COMM1319, PHTC (The Art and Photography departments share ARTS2371 [Portfolio], but there is no way to distinguish between which contact hours belong to which program from information in the Banner Student System.  Few contact hours are generated in ARTS2371, and most of them are associated with Art  rather than Photography. Consistent with past practice, in a meeting on 8/23/2016, Dean Carter and Associate Dean Gainer agreed that ARTS2371 contact hours should be lumped into Art.)</t>
        </r>
      </text>
    </comment>
    <comment ref="C76" authorId="0" shapeId="0">
      <text>
        <r>
          <rPr>
            <b/>
            <sz val="8"/>
            <color indexed="81"/>
            <rFont val="Tahoma"/>
            <family val="2"/>
          </rPr>
          <t>Thomas K. Martin:</t>
        </r>
        <r>
          <rPr>
            <sz val="8"/>
            <color indexed="81"/>
            <rFont val="Tahoma"/>
            <family val="2"/>
          </rPr>
          <t xml:space="preserve">
ENGL (less than 1000-level), GRAM, INRW, READ</t>
        </r>
      </text>
    </comment>
    <comment ref="C77" authorId="0" shapeId="0">
      <text>
        <r>
          <rPr>
            <b/>
            <sz val="8"/>
            <color indexed="81"/>
            <rFont val="Tahoma"/>
            <family val="2"/>
          </rPr>
          <t>Thomas K. Martin:</t>
        </r>
        <r>
          <rPr>
            <sz val="8"/>
            <color indexed="81"/>
            <rFont val="Tahoma"/>
            <family val="2"/>
          </rPr>
          <t xml:space="preserve">
COMM (excludes 1316, 1317, and 1319), SPCH</t>
        </r>
      </text>
    </comment>
    <comment ref="C80" authorId="0" shapeId="0">
      <text>
        <r>
          <rPr>
            <b/>
            <sz val="8"/>
            <color indexed="81"/>
            <rFont val="Tahoma"/>
            <family val="2"/>
          </rPr>
          <t>Thomas K. Martin:</t>
        </r>
        <r>
          <rPr>
            <sz val="8"/>
            <color indexed="81"/>
            <rFont val="Tahoma"/>
            <family val="2"/>
          </rPr>
          <t xml:space="preserve">
ACCT</t>
        </r>
      </text>
    </comment>
    <comment ref="C81" authorId="0" shapeId="0">
      <text>
        <r>
          <rPr>
            <b/>
            <sz val="8"/>
            <color indexed="81"/>
            <rFont val="Tahoma"/>
            <family val="2"/>
          </rPr>
          <t>Thomas K. Martin</t>
        </r>
        <r>
          <rPr>
            <sz val="8"/>
            <color indexed="81"/>
            <rFont val="Tahoma"/>
            <family val="2"/>
          </rPr>
          <t xml:space="preserve">
BUSI1301, BUSI1307, HECO</t>
        </r>
      </text>
    </comment>
    <comment ref="C82" authorId="0" shapeId="0">
      <text>
        <r>
          <rPr>
            <b/>
            <sz val="8"/>
            <color indexed="81"/>
            <rFont val="Tahoma"/>
            <family val="2"/>
          </rPr>
          <t>Thomas K. Martin:</t>
        </r>
        <r>
          <rPr>
            <sz val="8"/>
            <color indexed="81"/>
            <rFont val="Tahoma"/>
            <family val="2"/>
          </rPr>
          <t xml:space="preserve">
MATH (less than 1000-level)</t>
        </r>
      </text>
    </comment>
    <comment ref="C83" authorId="0" shapeId="0">
      <text>
        <r>
          <rPr>
            <b/>
            <sz val="8"/>
            <color indexed="81"/>
            <rFont val="Tahoma"/>
            <family val="2"/>
          </rPr>
          <t>Thomas K. Martin:</t>
        </r>
        <r>
          <rPr>
            <sz val="8"/>
            <color indexed="81"/>
            <rFont val="Tahoma"/>
            <family val="2"/>
          </rPr>
          <t xml:space="preserve">
ECON</t>
        </r>
      </text>
    </comment>
    <comment ref="C84" authorId="0" shapeId="0">
      <text>
        <r>
          <rPr>
            <b/>
            <sz val="8"/>
            <color indexed="81"/>
            <rFont val="Tahoma"/>
            <family val="2"/>
          </rPr>
          <t>Thomas K. Martin:</t>
        </r>
        <r>
          <rPr>
            <sz val="8"/>
            <color indexed="81"/>
            <rFont val="Tahoma"/>
            <family val="2"/>
          </rPr>
          <t xml:space="preserve">
MATH (1000 and higher)</t>
        </r>
      </text>
    </comment>
    <comment ref="C87" authorId="1" shapeId="0">
      <text>
        <r>
          <rPr>
            <b/>
            <sz val="9"/>
            <color indexed="81"/>
            <rFont val="Tahoma"/>
            <family val="2"/>
          </rPr>
          <t>Tom Martin:</t>
        </r>
        <r>
          <rPr>
            <sz val="9"/>
            <color indexed="81"/>
            <rFont val="Tahoma"/>
            <family val="2"/>
          </rPr>
          <t xml:space="preserve">
BIOL2401, BIOL2402, BIOL2404</t>
        </r>
      </text>
    </comment>
    <comment ref="C88" authorId="1" shapeId="0">
      <text>
        <r>
          <rPr>
            <b/>
            <sz val="9"/>
            <color indexed="81"/>
            <rFont val="Tahoma"/>
            <family val="2"/>
          </rPr>
          <t>Tom Martin:</t>
        </r>
        <r>
          <rPr>
            <sz val="9"/>
            <color indexed="81"/>
            <rFont val="Tahoma"/>
            <family val="2"/>
          </rPr>
          <t xml:space="preserve">
PHYS 1403 and 1404</t>
        </r>
      </text>
    </comment>
    <comment ref="C89" authorId="0" shapeId="0">
      <text>
        <r>
          <rPr>
            <b/>
            <sz val="8"/>
            <color indexed="81"/>
            <rFont val="Tahoma"/>
            <family val="2"/>
          </rPr>
          <t>Thomas K. Martin:</t>
        </r>
        <r>
          <rPr>
            <sz val="8"/>
            <color indexed="81"/>
            <rFont val="Tahoma"/>
            <family val="2"/>
          </rPr>
          <t xml:space="preserve">
BIOL (excludes 1322 and 1323)</t>
        </r>
      </text>
    </comment>
    <comment ref="C90" authorId="0" shapeId="0">
      <text>
        <r>
          <rPr>
            <b/>
            <sz val="8"/>
            <color indexed="81"/>
            <rFont val="Tahoma"/>
            <family val="2"/>
          </rPr>
          <t>Thomas K. Martin:</t>
        </r>
        <r>
          <rPr>
            <sz val="8"/>
            <color indexed="81"/>
            <rFont val="Tahoma"/>
            <family val="2"/>
          </rPr>
          <t xml:space="preserve">
CHEM</t>
        </r>
      </text>
    </comment>
    <comment ref="C91" authorId="0" shapeId="0">
      <text>
        <r>
          <rPr>
            <b/>
            <sz val="8"/>
            <color indexed="81"/>
            <rFont val="Tahoma"/>
            <family val="2"/>
          </rPr>
          <t>Thomas K. Martin:</t>
        </r>
        <r>
          <rPr>
            <sz val="8"/>
            <color indexed="81"/>
            <rFont val="Tahoma"/>
            <family val="2"/>
          </rPr>
          <t xml:space="preserve">
ENVR</t>
        </r>
      </text>
    </comment>
    <comment ref="C92" authorId="0" shapeId="0">
      <text>
        <r>
          <rPr>
            <b/>
            <sz val="8"/>
            <color indexed="81"/>
            <rFont val="Tahoma"/>
            <family val="2"/>
          </rPr>
          <t>Thomas K. Martin:</t>
        </r>
        <r>
          <rPr>
            <sz val="8"/>
            <color indexed="81"/>
            <rFont val="Tahoma"/>
            <family val="2"/>
          </rPr>
          <t xml:space="preserve">
GEOL</t>
        </r>
      </text>
    </comment>
    <comment ref="C93" authorId="0" shapeId="0">
      <text>
        <r>
          <rPr>
            <b/>
            <sz val="8"/>
            <color indexed="81"/>
            <rFont val="Tahoma"/>
            <family val="2"/>
          </rPr>
          <t>Thomas K. Martin:</t>
        </r>
        <r>
          <rPr>
            <sz val="8"/>
            <color indexed="81"/>
            <rFont val="Tahoma"/>
            <family val="2"/>
          </rPr>
          <t xml:space="preserve">
PHED, KINE</t>
        </r>
      </text>
    </comment>
    <comment ref="C94" authorId="1" shapeId="0">
      <text>
        <r>
          <rPr>
            <b/>
            <sz val="9"/>
            <color indexed="81"/>
            <rFont val="Tahoma"/>
            <family val="2"/>
          </rPr>
          <t>Tom Martin:</t>
        </r>
        <r>
          <rPr>
            <sz val="9"/>
            <color indexed="81"/>
            <rFont val="Tahoma"/>
            <family val="2"/>
          </rPr>
          <t xml:space="preserve">
BIOL 1322 and 1323</t>
        </r>
      </text>
    </comment>
    <comment ref="C95" authorId="0" shapeId="0">
      <text>
        <r>
          <rPr>
            <b/>
            <sz val="8"/>
            <color indexed="81"/>
            <rFont val="Tahoma"/>
            <family val="2"/>
          </rPr>
          <t>Thomas K. Martin:</t>
        </r>
        <r>
          <rPr>
            <sz val="8"/>
            <color indexed="81"/>
            <rFont val="Tahoma"/>
            <family val="2"/>
          </rPr>
          <t xml:space="preserve">
PHYS (excludes 1403 and 1404)</t>
        </r>
      </text>
    </comment>
    <comment ref="C99" authorId="0" shapeId="0">
      <text>
        <r>
          <rPr>
            <b/>
            <sz val="8"/>
            <color indexed="81"/>
            <rFont val="Tahoma"/>
            <family val="2"/>
          </rPr>
          <t>Thomas K. Martin:</t>
        </r>
        <r>
          <rPr>
            <sz val="8"/>
            <color indexed="81"/>
            <rFont val="Tahoma"/>
            <family val="2"/>
          </rPr>
          <t xml:space="preserve">
ARCE, CADD, DFTG</t>
        </r>
      </text>
    </comment>
    <comment ref="C100" authorId="0" shapeId="0">
      <text>
        <r>
          <rPr>
            <b/>
            <sz val="8"/>
            <color indexed="81"/>
            <rFont val="Tahoma"/>
            <family val="2"/>
          </rPr>
          <t>Thomas K. Martin:</t>
        </r>
        <r>
          <rPr>
            <sz val="8"/>
            <color indexed="81"/>
            <rFont val="Tahoma"/>
            <family val="2"/>
          </rPr>
          <t xml:space="preserve">
BCIS, BUSG1310, COSC, GAME2342, GAME2344 (see FA for other GAME), GISC, GRPH1359 (see FA for other GRPH), IMED (excluding 1316, 2301, 2313, and 2315 [see FA for other IMED]), INEW, ITSC1305, ITSC1364, ITSC2339, ITSC2380 (see OST and PRC STEM for other ITSC), ITSE, ITSW</t>
        </r>
      </text>
    </comment>
    <comment ref="C101" authorId="1" shapeId="0">
      <text>
        <r>
          <rPr>
            <b/>
            <sz val="9"/>
            <color indexed="81"/>
            <rFont val="Tahoma"/>
            <family val="2"/>
          </rPr>
          <t>Tom Martin:</t>
        </r>
        <r>
          <rPr>
            <sz val="9"/>
            <color indexed="81"/>
            <rFont val="Tahoma"/>
            <family val="2"/>
          </rPr>
          <t xml:space="preserve">
CNBT, OSHT</t>
        </r>
      </text>
    </comment>
    <comment ref="C102" authorId="0" shapeId="0">
      <text>
        <r>
          <rPr>
            <b/>
            <sz val="8"/>
            <color indexed="81"/>
            <rFont val="Tahoma"/>
            <family val="2"/>
          </rPr>
          <t>Thomas K. Martin:</t>
        </r>
        <r>
          <rPr>
            <sz val="8"/>
            <color indexed="81"/>
            <rFont val="Tahoma"/>
            <family val="2"/>
          </rPr>
          <t xml:space="preserve">
 EECT (except 1348/1448)</t>
        </r>
      </text>
    </comment>
    <comment ref="C103" authorId="0" shapeId="0">
      <text>
        <r>
          <rPr>
            <b/>
            <sz val="8"/>
            <color indexed="81"/>
            <rFont val="Tahoma"/>
            <family val="2"/>
          </rPr>
          <t>Thomas K. Martin:</t>
        </r>
        <r>
          <rPr>
            <sz val="8"/>
            <color indexed="81"/>
            <rFont val="Tahoma"/>
            <family val="2"/>
          </rPr>
          <t xml:space="preserve">
BIOM, CETT, CPMT2302, CPMT2371,  EECT1348/1448, ELMT, ENTC, HART1375, HART2372, INMT, INTC, LOTT, NANO, RBTC, SMFT, TECM</t>
        </r>
      </text>
    </comment>
    <comment ref="C104" authorId="0" shapeId="0">
      <text>
        <r>
          <rPr>
            <b/>
            <sz val="8"/>
            <color indexed="81"/>
            <rFont val="Tahoma"/>
            <family val="2"/>
          </rPr>
          <t>Thomas K. Martin:</t>
        </r>
        <r>
          <rPr>
            <sz val="8"/>
            <color indexed="81"/>
            <rFont val="Tahoma"/>
            <family val="2"/>
          </rPr>
          <t xml:space="preserve">
ENGR, ENGT</t>
        </r>
      </text>
    </comment>
    <comment ref="C105" authorId="1" shapeId="0">
      <text>
        <r>
          <rPr>
            <sz val="9"/>
            <color indexed="81"/>
            <rFont val="Tahoma"/>
            <family val="2"/>
          </rPr>
          <t>All HART except HART1375 and HART2372 (See Electronics)</t>
        </r>
      </text>
    </comment>
    <comment ref="C106" authorId="0" shapeId="0">
      <text>
        <r>
          <rPr>
            <b/>
            <sz val="8"/>
            <color indexed="81"/>
            <rFont val="Tahoma"/>
            <family val="2"/>
          </rPr>
          <t xml:space="preserve">Thomas K. Martin: </t>
        </r>
        <r>
          <rPr>
            <sz val="8"/>
            <color indexed="81"/>
            <rFont val="Tahoma"/>
            <family val="2"/>
          </rPr>
          <t>INDS</t>
        </r>
      </text>
    </comment>
    <comment ref="C107" authorId="0" shapeId="0">
      <text>
        <r>
          <rPr>
            <b/>
            <sz val="8"/>
            <color indexed="81"/>
            <rFont val="Tahoma"/>
            <family val="2"/>
          </rPr>
          <t>Thomas K. Martin:</t>
        </r>
        <r>
          <rPr>
            <sz val="8"/>
            <color indexed="81"/>
            <rFont val="Tahoma"/>
            <family val="2"/>
          </rPr>
          <t xml:space="preserve">
CPMT1305/1405, ITCC, ITMC, ITMT, ITNW, ITSC1316 (see B&amp;SC for other ITSC), ITSY</t>
        </r>
      </text>
    </comment>
    <comment ref="C110" authorId="1" shapeId="0">
      <text>
        <r>
          <rPr>
            <b/>
            <sz val="9"/>
            <color indexed="81"/>
            <rFont val="Tahoma"/>
            <family val="2"/>
          </rPr>
          <t>Tom Martin:</t>
        </r>
        <r>
          <rPr>
            <sz val="9"/>
            <color indexed="81"/>
            <rFont val="Tahoma"/>
            <family val="2"/>
          </rPr>
          <t xml:space="preserve">
CRIJ</t>
        </r>
      </text>
    </comment>
    <comment ref="C111" authorId="0" shapeId="0">
      <text>
        <r>
          <rPr>
            <b/>
            <sz val="8"/>
            <color indexed="81"/>
            <rFont val="Tahoma"/>
            <family val="2"/>
          </rPr>
          <t>Thomas K. Martin:</t>
        </r>
        <r>
          <rPr>
            <sz val="8"/>
            <color indexed="81"/>
            <rFont val="Tahoma"/>
            <family val="2"/>
          </rPr>
          <t xml:space="preserve">
CHEF, IFWA, RSTO1304</t>
        </r>
      </text>
    </comment>
    <comment ref="C112" authorId="0" shapeId="0">
      <text>
        <r>
          <rPr>
            <b/>
            <sz val="8"/>
            <color indexed="81"/>
            <rFont val="Tahoma"/>
            <family val="2"/>
          </rPr>
          <t>Thomas K. Martin:</t>
        </r>
        <r>
          <rPr>
            <sz val="8"/>
            <color indexed="81"/>
            <rFont val="Tahoma"/>
            <family val="2"/>
          </rPr>
          <t xml:space="preserve">
HAMG, RSTO (except 1304), TRVM</t>
        </r>
      </text>
    </comment>
    <comment ref="C113" authorId="0" shapeId="0">
      <text>
        <r>
          <rPr>
            <b/>
            <sz val="8"/>
            <color indexed="81"/>
            <rFont val="Tahoma"/>
            <family val="2"/>
          </rPr>
          <t>Thomas K. Martin:</t>
        </r>
        <r>
          <rPr>
            <sz val="8"/>
            <color indexed="81"/>
            <rFont val="Tahoma"/>
            <family val="2"/>
          </rPr>
          <t xml:space="preserve">
BUSI2301, LGLA</t>
        </r>
      </text>
    </comment>
    <comment ref="C114" authorId="0" shapeId="0">
      <text>
        <r>
          <rPr>
            <b/>
            <sz val="8"/>
            <color indexed="81"/>
            <rFont val="Tahoma"/>
            <family val="2"/>
          </rPr>
          <t>Thomas K. Martin:</t>
        </r>
        <r>
          <rPr>
            <sz val="8"/>
            <color indexed="81"/>
            <rFont val="Tahoma"/>
            <family val="2"/>
          </rPr>
          <t xml:space="preserve">
BMGT, BUSG2307, BUSG2309, BUSG2371, HRPO, IBUS, LMGT, MRKG, QCTC</t>
        </r>
      </text>
    </comment>
    <comment ref="C115" authorId="0" shapeId="0">
      <text>
        <r>
          <rPr>
            <b/>
            <sz val="8"/>
            <color indexed="81"/>
            <rFont val="Tahoma"/>
            <family val="2"/>
          </rPr>
          <t>Thomas K. Martin:</t>
        </r>
        <r>
          <rPr>
            <sz val="8"/>
            <color indexed="81"/>
            <rFont val="Tahoma"/>
            <family val="2"/>
          </rPr>
          <t xml:space="preserve">
ACNT, ITSC1309 (see Computer Systems and PRC STEM for other ITSC), POFI, POFL, POFT</t>
        </r>
      </text>
    </comment>
    <comment ref="C116" authorId="1" shapeId="0">
      <text>
        <r>
          <rPr>
            <b/>
            <sz val="9"/>
            <color indexed="81"/>
            <rFont val="Tahoma"/>
            <family val="2"/>
          </rPr>
          <t>Tom Martin:</t>
        </r>
        <r>
          <rPr>
            <sz val="9"/>
            <color indexed="81"/>
            <rFont val="Tahoma"/>
            <family val="2"/>
          </rPr>
          <t xml:space="preserve">
PSTR</t>
        </r>
      </text>
    </comment>
    <comment ref="C117" authorId="0" shapeId="0">
      <text>
        <r>
          <rPr>
            <b/>
            <sz val="8"/>
            <color indexed="81"/>
            <rFont val="Tahoma"/>
            <family val="2"/>
          </rPr>
          <t>Thomas K. Martin:</t>
        </r>
        <r>
          <rPr>
            <sz val="8"/>
            <color indexed="81"/>
            <rFont val="Tahoma"/>
            <family val="2"/>
          </rPr>
          <t xml:space="preserve">
RELE</t>
        </r>
      </text>
    </comment>
    <comment ref="C121" authorId="0" shapeId="0">
      <text>
        <r>
          <rPr>
            <b/>
            <sz val="8"/>
            <color indexed="81"/>
            <rFont val="Tahoma"/>
            <family val="2"/>
          </rPr>
          <t>Thomas K. Martin:</t>
        </r>
        <r>
          <rPr>
            <sz val="8"/>
            <color indexed="81"/>
            <rFont val="Tahoma"/>
            <family val="2"/>
          </rPr>
          <t xml:space="preserve">
ARTS (excludes 1313, 1348, 1349, 2356 and 2357)</t>
        </r>
      </text>
    </comment>
    <comment ref="C122" authorId="1" shapeId="0">
      <text>
        <r>
          <rPr>
            <b/>
            <sz val="9"/>
            <color indexed="81"/>
            <rFont val="Tahoma"/>
            <family val="2"/>
          </rPr>
          <t>Tom Martin:</t>
        </r>
        <r>
          <rPr>
            <sz val="9"/>
            <color indexed="81"/>
            <rFont val="Tahoma"/>
            <family val="2"/>
          </rPr>
          <t xml:space="preserve">
EDUC1300</t>
        </r>
      </text>
    </comment>
    <comment ref="C123" authorId="0" shapeId="0">
      <text>
        <r>
          <rPr>
            <b/>
            <sz val="8"/>
            <color indexed="81"/>
            <rFont val="Tahoma"/>
            <family val="2"/>
          </rPr>
          <t>Thomas K. Martin:</t>
        </r>
        <r>
          <rPr>
            <sz val="8"/>
            <color indexed="81"/>
            <rFont val="Tahoma"/>
            <family val="2"/>
          </rPr>
          <t xml:space="preserve">
CDEC, EDUC (except EDUC1300), TECA</t>
        </r>
      </text>
    </comment>
    <comment ref="C124" authorId="0" shapeId="0">
      <text>
        <r>
          <rPr>
            <b/>
            <sz val="8"/>
            <color indexed="81"/>
            <rFont val="Tahoma"/>
            <family val="2"/>
          </rPr>
          <t>Thomas K. Martin:</t>
        </r>
        <r>
          <rPr>
            <sz val="8"/>
            <color indexed="81"/>
            <rFont val="Tahoma"/>
            <family val="2"/>
          </rPr>
          <t xml:space="preserve">
ARTS1313, ARTS2348, ARTS2349, ARTS2356, ARTS2357, COMM1316, COMM1317, COMM1319, PHTC (The Art and Photography departments share ARTS2371 [Portfolio], but there is no way to distinguish between which contact hours belong to which program from information in the Banner Student System.  Few contact hours are generated in ARTS2371, and most of them are associated with Art  rather than Photography. Consistent with past practice, in a meeting on 8/23/2016, Dean Carter and Associate Dean Gainer agreed that ARTS2371 contact hours should be lumped into Art.)</t>
        </r>
      </text>
    </comment>
    <comment ref="C125" authorId="0" shapeId="0">
      <text>
        <r>
          <rPr>
            <b/>
            <sz val="8"/>
            <color indexed="81"/>
            <rFont val="Tahoma"/>
            <family val="2"/>
          </rPr>
          <t>Thomas K. Martin:</t>
        </r>
        <r>
          <rPr>
            <sz val="8"/>
            <color indexed="81"/>
            <rFont val="Tahoma"/>
            <family val="2"/>
          </rPr>
          <t xml:space="preserve">
WLDG</t>
        </r>
      </text>
    </comment>
    <comment ref="C128" authorId="0" shapeId="0">
      <text>
        <r>
          <rPr>
            <b/>
            <sz val="8"/>
            <color indexed="81"/>
            <rFont val="Tahoma"/>
            <family val="2"/>
          </rPr>
          <t>Thomas K. Martin:</t>
        </r>
        <r>
          <rPr>
            <sz val="8"/>
            <color indexed="81"/>
            <rFont val="Tahoma"/>
            <family val="2"/>
          </rPr>
          <t xml:space="preserve">
MUSB, MUSC, MUSP</t>
        </r>
      </text>
    </comment>
    <comment ref="C129" authorId="0" shapeId="0">
      <text>
        <r>
          <rPr>
            <b/>
            <sz val="8"/>
            <color indexed="81"/>
            <rFont val="Tahoma"/>
            <family val="2"/>
          </rPr>
          <t>Thomas K. Martin:</t>
        </r>
        <r>
          <rPr>
            <sz val="8"/>
            <color indexed="81"/>
            <rFont val="Tahoma"/>
            <family val="2"/>
          </rPr>
          <t xml:space="preserve">
ARTC, ARTV, FLMC, GAME1303, GAME1304, GAME2359, GAME2386 (see B&amp;SC for other GAME), GRPH1380 (see B&amp;SC for other GRPH), IMED1316, IMED2301, IMED2313, IMED2315 (see B&amp;SC for other IMED), RTVB</t>
        </r>
      </text>
    </comment>
    <comment ref="C130" authorId="0" shapeId="0">
      <text>
        <r>
          <rPr>
            <b/>
            <sz val="8"/>
            <color indexed="81"/>
            <rFont val="Tahoma"/>
            <family val="2"/>
          </rPr>
          <t>Thomas K. Martin:</t>
        </r>
        <r>
          <rPr>
            <sz val="8"/>
            <color indexed="81"/>
            <rFont val="Tahoma"/>
            <family val="2"/>
          </rPr>
          <t xml:space="preserve">
DANC</t>
        </r>
      </text>
    </comment>
    <comment ref="C131" authorId="0" shapeId="0">
      <text>
        <r>
          <rPr>
            <b/>
            <sz val="8"/>
            <color indexed="81"/>
            <rFont val="Tahoma"/>
            <family val="2"/>
          </rPr>
          <t>Thomas K. Martin:</t>
        </r>
        <r>
          <rPr>
            <sz val="8"/>
            <color indexed="81"/>
            <rFont val="Tahoma"/>
            <family val="2"/>
          </rPr>
          <t xml:space="preserve">
MUAP, MUEN, MUSI</t>
        </r>
      </text>
    </comment>
    <comment ref="C132" authorId="0" shapeId="0">
      <text>
        <r>
          <rPr>
            <b/>
            <sz val="8"/>
            <color indexed="81"/>
            <rFont val="Tahoma"/>
            <family val="2"/>
          </rPr>
          <t>Thomas K. Martin:</t>
        </r>
        <r>
          <rPr>
            <sz val="8"/>
            <color indexed="81"/>
            <rFont val="Tahoma"/>
            <family val="2"/>
          </rPr>
          <t xml:space="preserve">
DRAM</t>
        </r>
      </text>
    </comment>
    <comment ref="C136" authorId="0" shapeId="0">
      <text>
        <r>
          <rPr>
            <b/>
            <sz val="8"/>
            <color indexed="81"/>
            <rFont val="Tahoma"/>
            <family val="2"/>
          </rPr>
          <t>Thomas K. Martin:</t>
        </r>
        <r>
          <rPr>
            <sz val="8"/>
            <color indexed="81"/>
            <rFont val="Tahoma"/>
            <family val="2"/>
          </rPr>
          <t xml:space="preserve">
ENGL (1000 and higher)</t>
        </r>
      </text>
    </comment>
    <comment ref="C137" authorId="0" shapeId="0">
      <text>
        <r>
          <rPr>
            <b/>
            <sz val="8"/>
            <color indexed="81"/>
            <rFont val="Tahoma"/>
            <family val="2"/>
          </rPr>
          <t>Thomas K. Martin:</t>
        </r>
        <r>
          <rPr>
            <sz val="8"/>
            <color indexed="81"/>
            <rFont val="Tahoma"/>
            <family val="2"/>
          </rPr>
          <t xml:space="preserve">
PHIL</t>
        </r>
      </text>
    </comment>
    <comment ref="C140" authorId="0" shapeId="0">
      <text>
        <r>
          <rPr>
            <b/>
            <sz val="8"/>
            <color indexed="81"/>
            <rFont val="Tahoma"/>
            <family val="2"/>
          </rPr>
          <t>Thomas K. Martin:</t>
        </r>
        <r>
          <rPr>
            <sz val="8"/>
            <color indexed="81"/>
            <rFont val="Tahoma"/>
            <family val="2"/>
          </rPr>
          <t xml:space="preserve">
SGNL, SNLG</t>
        </r>
      </text>
    </comment>
    <comment ref="C141" authorId="0" shapeId="0">
      <text>
        <r>
          <rPr>
            <b/>
            <sz val="8"/>
            <color indexed="81"/>
            <rFont val="Tahoma"/>
            <family val="2"/>
          </rPr>
          <t>Thomas K. Martin:</t>
        </r>
        <r>
          <rPr>
            <sz val="8"/>
            <color indexed="81"/>
            <rFont val="Tahoma"/>
            <family val="2"/>
          </rPr>
          <t xml:space="preserve">
MATH (less than 1000-level)</t>
        </r>
      </text>
    </comment>
    <comment ref="C142" authorId="0" shapeId="0">
      <text>
        <r>
          <rPr>
            <b/>
            <sz val="8"/>
            <color indexed="81"/>
            <rFont val="Tahoma"/>
            <family val="2"/>
          </rPr>
          <t>Thomas K. Martin:</t>
        </r>
        <r>
          <rPr>
            <sz val="8"/>
            <color indexed="81"/>
            <rFont val="Tahoma"/>
            <family val="2"/>
          </rPr>
          <t xml:space="preserve">
ELSC, ESLG, ESLR, ESLS, ESLV, ESLW</t>
        </r>
      </text>
    </comment>
    <comment ref="C143" authorId="0" shapeId="0">
      <text>
        <r>
          <rPr>
            <b/>
            <sz val="8"/>
            <color indexed="81"/>
            <rFont val="Tahoma"/>
            <family val="2"/>
          </rPr>
          <t>Thomas K. Martin:</t>
        </r>
        <r>
          <rPr>
            <sz val="8"/>
            <color indexed="81"/>
            <rFont val="Tahoma"/>
            <family val="2"/>
          </rPr>
          <t xml:space="preserve">
ENGL (less than 1000-level), GRAM, INRW, READ</t>
        </r>
      </text>
    </comment>
    <comment ref="C146" authorId="0" shapeId="0">
      <text>
        <r>
          <rPr>
            <b/>
            <sz val="8"/>
            <color indexed="81"/>
            <rFont val="Tahoma"/>
            <family val="2"/>
          </rPr>
          <t>Thomas K. Martin:</t>
        </r>
        <r>
          <rPr>
            <sz val="8"/>
            <color indexed="81"/>
            <rFont val="Tahoma"/>
            <family val="2"/>
          </rPr>
          <t xml:space="preserve">
ACCT</t>
        </r>
      </text>
    </comment>
    <comment ref="C147" authorId="0" shapeId="0">
      <text>
        <r>
          <rPr>
            <b/>
            <sz val="8"/>
            <color indexed="81"/>
            <rFont val="Tahoma"/>
            <family val="2"/>
          </rPr>
          <t>Thomas K. Martin</t>
        </r>
        <r>
          <rPr>
            <sz val="8"/>
            <color indexed="81"/>
            <rFont val="Tahoma"/>
            <family val="2"/>
          </rPr>
          <t xml:space="preserve">
BUSI1301, BUSI1307, HECO</t>
        </r>
      </text>
    </comment>
    <comment ref="C148" authorId="0" shapeId="0">
      <text>
        <r>
          <rPr>
            <b/>
            <sz val="8"/>
            <color indexed="81"/>
            <rFont val="Tahoma"/>
            <family val="2"/>
          </rPr>
          <t>Thomas K. Martin:</t>
        </r>
        <r>
          <rPr>
            <sz val="8"/>
            <color indexed="81"/>
            <rFont val="Tahoma"/>
            <family val="2"/>
          </rPr>
          <t xml:space="preserve">
ECON</t>
        </r>
      </text>
    </comment>
    <comment ref="C149" authorId="0" shapeId="0">
      <text>
        <r>
          <rPr>
            <b/>
            <sz val="8"/>
            <color indexed="81"/>
            <rFont val="Tahoma"/>
            <family val="2"/>
          </rPr>
          <t>Thomas K. Martin:</t>
        </r>
        <r>
          <rPr>
            <sz val="8"/>
            <color indexed="81"/>
            <rFont val="Tahoma"/>
            <family val="2"/>
          </rPr>
          <t xml:space="preserve">
ARAB, CHIN, FREN, GERM, ITAL, JAPN, RUSS, SPAN</t>
        </r>
      </text>
    </comment>
    <comment ref="C150" authorId="0" shapeId="0">
      <text>
        <r>
          <rPr>
            <b/>
            <sz val="8"/>
            <color indexed="81"/>
            <rFont val="Tahoma"/>
            <family val="2"/>
          </rPr>
          <t>Thomas K. Martin:</t>
        </r>
        <r>
          <rPr>
            <sz val="8"/>
            <color indexed="81"/>
            <rFont val="Tahoma"/>
            <family val="2"/>
          </rPr>
          <t xml:space="preserve">
HUMA</t>
        </r>
      </text>
    </comment>
    <comment ref="C151" authorId="0" shapeId="0">
      <text>
        <r>
          <rPr>
            <b/>
            <sz val="8"/>
            <color indexed="81"/>
            <rFont val="Tahoma"/>
            <family val="2"/>
          </rPr>
          <t>Thomas K. Martin:</t>
        </r>
        <r>
          <rPr>
            <sz val="8"/>
            <color indexed="81"/>
            <rFont val="Tahoma"/>
            <family val="2"/>
          </rPr>
          <t xml:space="preserve">
COMM (excludes 1316, 1317, and 1319), SPCH</t>
        </r>
      </text>
    </comment>
    <comment ref="C155" authorId="0" shapeId="0">
      <text>
        <r>
          <rPr>
            <b/>
            <sz val="8"/>
            <color indexed="81"/>
            <rFont val="Tahoma"/>
            <family val="2"/>
          </rPr>
          <t>Thomas K. Martin:</t>
        </r>
        <r>
          <rPr>
            <sz val="8"/>
            <color indexed="81"/>
            <rFont val="Tahoma"/>
            <family val="2"/>
          </rPr>
          <t xml:space="preserve">
ANTH</t>
        </r>
      </text>
    </comment>
    <comment ref="C156" authorId="0" shapeId="0">
      <text>
        <r>
          <rPr>
            <b/>
            <sz val="8"/>
            <color indexed="81"/>
            <rFont val="Tahoma"/>
            <family val="2"/>
          </rPr>
          <t>Thomas K. Martin:</t>
        </r>
        <r>
          <rPr>
            <sz val="8"/>
            <color indexed="81"/>
            <rFont val="Tahoma"/>
            <family val="2"/>
          </rPr>
          <t xml:space="preserve">
BIOL, BITC</t>
        </r>
      </text>
    </comment>
    <comment ref="C157" authorId="0" shapeId="0">
      <text>
        <r>
          <rPr>
            <b/>
            <sz val="8"/>
            <color indexed="81"/>
            <rFont val="Tahoma"/>
            <family val="2"/>
          </rPr>
          <t>Thomas K. Martin:</t>
        </r>
        <r>
          <rPr>
            <sz val="8"/>
            <color indexed="81"/>
            <rFont val="Tahoma"/>
            <family val="2"/>
          </rPr>
          <t xml:space="preserve">
CHEM</t>
        </r>
      </text>
    </comment>
    <comment ref="C158" authorId="0" shapeId="0">
      <text>
        <r>
          <rPr>
            <b/>
            <sz val="8"/>
            <color indexed="81"/>
            <rFont val="Tahoma"/>
            <family val="2"/>
          </rPr>
          <t>Thomas K. Martin:</t>
        </r>
        <r>
          <rPr>
            <sz val="8"/>
            <color indexed="81"/>
            <rFont val="Tahoma"/>
            <family val="2"/>
          </rPr>
          <t xml:space="preserve">
GEOG</t>
        </r>
      </text>
    </comment>
    <comment ref="C159" authorId="0" shapeId="0">
      <text>
        <r>
          <rPr>
            <b/>
            <sz val="8"/>
            <color indexed="81"/>
            <rFont val="Tahoma"/>
            <family val="2"/>
          </rPr>
          <t>Thomas K. Martin:</t>
        </r>
        <r>
          <rPr>
            <sz val="8"/>
            <color indexed="81"/>
            <rFont val="Tahoma"/>
            <family val="2"/>
          </rPr>
          <t xml:space="preserve">
PHED, KINE</t>
        </r>
      </text>
    </comment>
    <comment ref="C160" authorId="0" shapeId="0">
      <text>
        <r>
          <rPr>
            <b/>
            <sz val="8"/>
            <color indexed="81"/>
            <rFont val="Tahoma"/>
            <family val="2"/>
          </rPr>
          <t>Thomas K. Martin:</t>
        </r>
        <r>
          <rPr>
            <sz val="8"/>
            <color indexed="81"/>
            <rFont val="Tahoma"/>
            <family val="2"/>
          </rPr>
          <t xml:space="preserve">
SOCI, SOCW</t>
        </r>
      </text>
    </comment>
    <comment ref="C163" authorId="0" shapeId="0">
      <text>
        <r>
          <rPr>
            <b/>
            <sz val="8"/>
            <color indexed="81"/>
            <rFont val="Tahoma"/>
            <family val="2"/>
          </rPr>
          <t>Thomas K. Martin:</t>
        </r>
        <r>
          <rPr>
            <sz val="8"/>
            <color indexed="81"/>
            <rFont val="Tahoma"/>
            <family val="2"/>
          </rPr>
          <t xml:space="preserve">
ENVR</t>
        </r>
      </text>
    </comment>
    <comment ref="C164" authorId="0" shapeId="0">
      <text>
        <r>
          <rPr>
            <b/>
            <sz val="8"/>
            <color indexed="81"/>
            <rFont val="Tahoma"/>
            <family val="2"/>
          </rPr>
          <t>Thomas K. Martin:</t>
        </r>
        <r>
          <rPr>
            <sz val="8"/>
            <color indexed="81"/>
            <rFont val="Tahoma"/>
            <family val="2"/>
          </rPr>
          <t xml:space="preserve">
GEOL</t>
        </r>
      </text>
    </comment>
    <comment ref="C165" authorId="0" shapeId="0">
      <text>
        <r>
          <rPr>
            <b/>
            <sz val="8"/>
            <color indexed="81"/>
            <rFont val="Tahoma"/>
            <family val="2"/>
          </rPr>
          <t>Thomas K. Martin:</t>
        </r>
        <r>
          <rPr>
            <sz val="8"/>
            <color indexed="81"/>
            <rFont val="Tahoma"/>
            <family val="2"/>
          </rPr>
          <t xml:space="preserve">
MATH (1000 and higher)</t>
        </r>
      </text>
    </comment>
    <comment ref="C166" authorId="0" shapeId="0">
      <text>
        <r>
          <rPr>
            <b/>
            <sz val="8"/>
            <color indexed="81"/>
            <rFont val="Tahoma"/>
            <family val="2"/>
          </rPr>
          <t>Thomas K. Martin:</t>
        </r>
        <r>
          <rPr>
            <sz val="8"/>
            <color indexed="81"/>
            <rFont val="Tahoma"/>
            <family val="2"/>
          </rPr>
          <t xml:space="preserve">
PHYS</t>
        </r>
      </text>
    </comment>
    <comment ref="C169" authorId="0" shapeId="0">
      <text>
        <r>
          <rPr>
            <b/>
            <sz val="8"/>
            <color indexed="81"/>
            <rFont val="Tahoma"/>
            <family val="2"/>
          </rPr>
          <t>Thomas K. Martin:</t>
        </r>
        <r>
          <rPr>
            <sz val="8"/>
            <color indexed="81"/>
            <rFont val="Tahoma"/>
            <family val="2"/>
          </rPr>
          <t xml:space="preserve">
HIST</t>
        </r>
      </text>
    </comment>
    <comment ref="C170" authorId="0" shapeId="0">
      <text>
        <r>
          <rPr>
            <b/>
            <sz val="8"/>
            <color indexed="81"/>
            <rFont val="Tahoma"/>
            <family val="2"/>
          </rPr>
          <t>Thomas K. Martin:</t>
        </r>
        <r>
          <rPr>
            <sz val="8"/>
            <color indexed="81"/>
            <rFont val="Tahoma"/>
            <family val="2"/>
          </rPr>
          <t xml:space="preserve">
GOVT</t>
        </r>
      </text>
    </comment>
    <comment ref="C171" authorId="0" shapeId="0">
      <text>
        <r>
          <rPr>
            <b/>
            <sz val="8"/>
            <color indexed="81"/>
            <rFont val="Tahoma"/>
            <family val="2"/>
          </rPr>
          <t>Thomas K. Martin:</t>
        </r>
        <r>
          <rPr>
            <sz val="8"/>
            <color indexed="81"/>
            <rFont val="Tahoma"/>
            <family val="2"/>
          </rPr>
          <t xml:space="preserve">
PSYC1100 &amp; PSYC1300</t>
        </r>
      </text>
    </comment>
    <comment ref="C172" authorId="0" shapeId="0">
      <text>
        <r>
          <rPr>
            <b/>
            <sz val="8"/>
            <color indexed="81"/>
            <rFont val="Tahoma"/>
            <family val="2"/>
          </rPr>
          <t>Thomas K. Martin:</t>
        </r>
        <r>
          <rPr>
            <sz val="8"/>
            <color indexed="81"/>
            <rFont val="Tahoma"/>
            <family val="2"/>
          </rPr>
          <t xml:space="preserve">
PSYC (excludes PSYC1100 &amp; PSYC1300)</t>
        </r>
      </text>
    </comment>
  </commentList>
</comments>
</file>

<file path=xl/comments2.xml><?xml version="1.0" encoding="utf-8"?>
<comments xmlns="http://schemas.openxmlformats.org/spreadsheetml/2006/main">
  <authors>
    <author>Tom Martin</author>
  </authors>
  <commentList>
    <comment ref="D46" authorId="0" shapeId="0">
      <text>
        <r>
          <rPr>
            <b/>
            <sz val="9"/>
            <color indexed="81"/>
            <rFont val="Tahoma"/>
            <family val="2"/>
          </rPr>
          <t>Tom Martin:</t>
        </r>
        <r>
          <rPr>
            <sz val="9"/>
            <color indexed="81"/>
            <rFont val="Tahoma"/>
            <family val="2"/>
          </rPr>
          <t xml:space="preserve">
(Note:  The Art and Photography departments share ARTS2371 [Portfolio], but there is no way to distinguish between which contact hours belong to which program from information in the Banner Student System.  Few contact hours are generated in ARTS2371, and most of them are associated with Art  rather than Photography.  Consistent with past practice, in a meeting on 8/15/2016, Dean Gunderson and Associate Dean Greene agreed that ARTS2371 contact hours should be lumped into Art.)</t>
        </r>
      </text>
    </comment>
    <comment ref="D66" authorId="0" shapeId="0">
      <text>
        <r>
          <rPr>
            <b/>
            <sz val="9"/>
            <color indexed="81"/>
            <rFont val="Tahoma"/>
            <family val="2"/>
          </rPr>
          <t>Tom Martin:</t>
        </r>
        <r>
          <rPr>
            <sz val="9"/>
            <color indexed="81"/>
            <rFont val="Tahoma"/>
            <family val="2"/>
          </rPr>
          <t xml:space="preserve">
(Note:  The Art and Photography departments share ARTS2371 [Portfolio], but there is no way to distinguish between which contact hours belong to which program from information in the Banner Student System.  Few contact hours are generated in ARTS2371, and most of them are associated with Art  rather than Photography.  Consistent with past practice, in a meeting on 8/15/2016, Dean Gunderson and Associate Dean Greene agreed that ARTS2371 contact hours should be lumped into Art.)</t>
        </r>
      </text>
    </comment>
    <comment ref="D108" authorId="0" shapeId="0">
      <text>
        <r>
          <rPr>
            <b/>
            <sz val="9"/>
            <color indexed="81"/>
            <rFont val="Tahoma"/>
            <family val="2"/>
          </rPr>
          <t>Tom Martin:</t>
        </r>
        <r>
          <rPr>
            <sz val="9"/>
            <color indexed="81"/>
            <rFont val="Tahoma"/>
            <family val="2"/>
          </rPr>
          <t xml:space="preserve">
(Note:  The Art and Photography departments share ARTS2371 [Portfolio], but there is no way to distinguish between which contact hours belong to which program from information in the Banner Student System.  Few contact hours are generated in ARTS2371, and most of them are associated with Art  rather than Photography.  Consistent with past practice, in a meeting on 8/15/2016, Dean Gunderson and Associate Dean Greene agreed that ARTS2371 contact hours should be lumped into Art.)</t>
        </r>
      </text>
    </comment>
  </commentList>
</comments>
</file>

<file path=xl/sharedStrings.xml><?xml version="1.0" encoding="utf-8"?>
<sst xmlns="http://schemas.openxmlformats.org/spreadsheetml/2006/main" count="3752" uniqueCount="418">
  <si>
    <t>Business</t>
  </si>
  <si>
    <t>Hospitality Management</t>
  </si>
  <si>
    <t>Legal Assistant</t>
  </si>
  <si>
    <t>Management &amp; Marketing</t>
  </si>
  <si>
    <t>Office Systems Technology</t>
  </si>
  <si>
    <t>Real Estate</t>
  </si>
  <si>
    <t>English</t>
  </si>
  <si>
    <t>Foreign Languages</t>
  </si>
  <si>
    <t>Humanities</t>
  </si>
  <si>
    <t>Philosophy</t>
  </si>
  <si>
    <t>Speech</t>
  </si>
  <si>
    <t>Mathematics</t>
  </si>
  <si>
    <t>Networking</t>
  </si>
  <si>
    <t>Art</t>
  </si>
  <si>
    <t>Commercial Music</t>
  </si>
  <si>
    <t>Dance</t>
  </si>
  <si>
    <t>Music</t>
  </si>
  <si>
    <t>Photography</t>
  </si>
  <si>
    <t>Theater</t>
  </si>
  <si>
    <t>Dental Hygiene</t>
  </si>
  <si>
    <t>EMS</t>
  </si>
  <si>
    <t>Fire Science</t>
  </si>
  <si>
    <t>Nursing</t>
  </si>
  <si>
    <t>Respiratory Care</t>
  </si>
  <si>
    <t>Biology</t>
  </si>
  <si>
    <t>Chemistry</t>
  </si>
  <si>
    <t>Environmental Science</t>
  </si>
  <si>
    <t>Geology</t>
  </si>
  <si>
    <t>Physics</t>
  </si>
  <si>
    <t>Anthropology</t>
  </si>
  <si>
    <t>Criminal Justice</t>
  </si>
  <si>
    <t>Geography</t>
  </si>
  <si>
    <t>History</t>
  </si>
  <si>
    <t>Political Science</t>
  </si>
  <si>
    <t>Psychology</t>
  </si>
  <si>
    <t>Sociology</t>
  </si>
  <si>
    <t>Division Total</t>
  </si>
  <si>
    <t>Part-Time Faculty</t>
  </si>
  <si>
    <t>Division</t>
  </si>
  <si>
    <t>Department</t>
  </si>
  <si>
    <t>Number</t>
  </si>
  <si>
    <t>%</t>
  </si>
  <si>
    <t>Total</t>
  </si>
  <si>
    <t>Distance Learning</t>
  </si>
  <si>
    <t>CADD</t>
  </si>
  <si>
    <t>Electronics</t>
  </si>
  <si>
    <t>Engineering</t>
  </si>
  <si>
    <t>Interior Design</t>
  </si>
  <si>
    <t>District-Wide Totals</t>
  </si>
  <si>
    <t>Developmental Mathematics</t>
  </si>
  <si>
    <t>Convergence Technology</t>
  </si>
  <si>
    <t>ESL</t>
  </si>
  <si>
    <t>Weekdays</t>
  </si>
  <si>
    <t>Campus Total</t>
  </si>
  <si>
    <t>Other Sites Total</t>
  </si>
  <si>
    <t>Weekday Total</t>
  </si>
  <si>
    <t>Surgical Technology</t>
  </si>
  <si>
    <t>Weekend Total</t>
  </si>
  <si>
    <t>Accounting</t>
  </si>
  <si>
    <t>Economics</t>
  </si>
  <si>
    <t>Weekends (Friday 5:00 p.m. through Sunday)</t>
  </si>
  <si>
    <t>Monday through Thursday Evenings</t>
  </si>
  <si>
    <t>Culinary Arts</t>
  </si>
  <si>
    <t>Full-Time
Faculty Overload
Contact Hours</t>
  </si>
  <si>
    <t>Overload % of
Total Full-Time
Contact Hours</t>
  </si>
  <si>
    <r>
      <t>Full-Time Faculty</t>
    </r>
    <r>
      <rPr>
        <vertAlign val="superscript"/>
        <sz val="10"/>
        <rFont val="Arial"/>
        <family val="2"/>
      </rPr>
      <t>1</t>
    </r>
  </si>
  <si>
    <t>Collin College</t>
  </si>
  <si>
    <t>Allen Center</t>
  </si>
  <si>
    <t>Rockwall Center</t>
  </si>
  <si>
    <t>Site Total</t>
  </si>
  <si>
    <t>Distance Learning Total</t>
  </si>
  <si>
    <t>Institutional Total</t>
  </si>
  <si>
    <t>Computer Systems</t>
  </si>
  <si>
    <t>Polysomnographic Technology</t>
  </si>
  <si>
    <t>Face-to-Face Instruction</t>
  </si>
  <si>
    <t>Face-to-Face Total</t>
  </si>
  <si>
    <t>Full-Time Faculty</t>
  </si>
  <si>
    <t>Total
Full-Time Faculty
Contact Hours</t>
  </si>
  <si>
    <t>Reading &amp; Writing</t>
  </si>
  <si>
    <t>Communication Design</t>
  </si>
  <si>
    <t>Health Information Management</t>
  </si>
  <si>
    <t>ACCT</t>
  </si>
  <si>
    <t>ECON</t>
  </si>
  <si>
    <t>HAMG, RSTO (except 1304), TRVM</t>
  </si>
  <si>
    <t>RELE</t>
  </si>
  <si>
    <t>MUSB, MUSC, MUSP</t>
  </si>
  <si>
    <t>DANC</t>
  </si>
  <si>
    <t>MUAP, MUEN, MUSI</t>
  </si>
  <si>
    <t>DRAM</t>
  </si>
  <si>
    <t>DHYG</t>
  </si>
  <si>
    <t>RNSG</t>
  </si>
  <si>
    <t>ENGL (1000 and higher)</t>
  </si>
  <si>
    <t>ENVR</t>
  </si>
  <si>
    <t>CHEM</t>
  </si>
  <si>
    <t>BIOL</t>
  </si>
  <si>
    <t>ARAB, CHIN, FREN, GERM, ITAL, JAPN, RUSS, SPAN</t>
  </si>
  <si>
    <t>GEOL</t>
  </si>
  <si>
    <t>HIST</t>
  </si>
  <si>
    <t>HUMA</t>
  </si>
  <si>
    <t>MATH (1000 and higher)</t>
  </si>
  <si>
    <t>PHIL</t>
  </si>
  <si>
    <t>PHYS</t>
  </si>
  <si>
    <t>GOVT</t>
  </si>
  <si>
    <t>PSYC</t>
  </si>
  <si>
    <t>SOCI, SOCW</t>
  </si>
  <si>
    <t>SOCI</t>
  </si>
  <si>
    <t>COMM (excludes 1316, 1317, and 1319), SPCH</t>
  </si>
  <si>
    <t>ARCE, CADD, DFTG</t>
  </si>
  <si>
    <t>ENGR, ENGT</t>
  </si>
  <si>
    <t>ANTH</t>
  </si>
  <si>
    <t>GEOG</t>
  </si>
  <si>
    <t>Courses</t>
  </si>
  <si>
    <t>High School Dual Credit Instruction</t>
  </si>
  <si>
    <t>ASL Interpreter Education</t>
  </si>
  <si>
    <t>CRIJ</t>
  </si>
  <si>
    <t>ENGL</t>
  </si>
  <si>
    <t>Contact Hours Taught by Department by Faculty Employment Status</t>
  </si>
  <si>
    <t>BIOL (1322 and 1323)</t>
  </si>
  <si>
    <t>PHYS (1403 and 1404)</t>
  </si>
  <si>
    <t>ENGL (less than 1000-level), GRAM, INRW, NCBI, NCBR, NCBW, READ</t>
  </si>
  <si>
    <t>MATH (less than 1000-level), NCBM</t>
  </si>
  <si>
    <t>Martin</t>
  </si>
  <si>
    <t>Richardson</t>
  </si>
  <si>
    <t>Wang</t>
  </si>
  <si>
    <t>BIOL, BITC</t>
  </si>
  <si>
    <t>PHYS (excludes 1403 and 1404)</t>
  </si>
  <si>
    <t>SGNL, SLNG</t>
  </si>
  <si>
    <t>Subtotal</t>
  </si>
  <si>
    <t>Powell</t>
  </si>
  <si>
    <t>COMM (excludes 1316, 1317, and 1319)</t>
  </si>
  <si>
    <t>Nursing (DW)</t>
  </si>
  <si>
    <t>Criminal Justice (DW)</t>
  </si>
  <si>
    <t>Commercial Music (DW)</t>
  </si>
  <si>
    <t>Communication Design (DW)</t>
  </si>
  <si>
    <t>Education/Child Development (DW)</t>
  </si>
  <si>
    <t>Theater (DW)</t>
  </si>
  <si>
    <t>American Sign Language/IPPD (DW)</t>
  </si>
  <si>
    <t>ESL (DW)</t>
  </si>
  <si>
    <t>Note:  The abbreviations "(DW)" signifies that a dean and associate dean has District-wide responsibility for the associated discipline or disciplines.  For disciplines not so identified, the dean and associate dean have responsibility only for courses taught at their campus or at off-campus instructional sites assigned to their campus.</t>
  </si>
  <si>
    <t>CHEF, IFWA, RSTO1304</t>
  </si>
  <si>
    <t>PSTR</t>
  </si>
  <si>
    <t>EECT (except 1348 and 1448)</t>
  </si>
  <si>
    <t>LGLA</t>
  </si>
  <si>
    <t>CADD (DW)</t>
  </si>
  <si>
    <t>Computer Systems (DW)</t>
  </si>
  <si>
    <t>Convergence Technology (DW)</t>
  </si>
  <si>
    <t>Electronics (DW)</t>
  </si>
  <si>
    <t>Engineering (DW)</t>
  </si>
  <si>
    <t>Interior Design (DW)</t>
  </si>
  <si>
    <t>Networking (DW)</t>
  </si>
  <si>
    <t>Culinary Arts (DW)</t>
  </si>
  <si>
    <t>Hospitality Management (DW)</t>
  </si>
  <si>
    <t>Legal Assistant (DW)</t>
  </si>
  <si>
    <t>Management &amp; Marketing (DW)</t>
  </si>
  <si>
    <t>Office Systems Technology (DW)</t>
  </si>
  <si>
    <t>Pastry (DW)</t>
  </si>
  <si>
    <t>Real Estate (DW)</t>
  </si>
  <si>
    <t>Dental Hygiene (DW)</t>
  </si>
  <si>
    <t>EMS (DW)</t>
  </si>
  <si>
    <t>Fire Science (DW)</t>
  </si>
  <si>
    <t>Respiratory Care (DW)</t>
  </si>
  <si>
    <t>Surgical Technology (DW)</t>
  </si>
  <si>
    <t>Health Sciences &amp; Emergency Services</t>
  </si>
  <si>
    <t>Health Information Management (DW)</t>
  </si>
  <si>
    <t>Polysomnographic Technology (DW)</t>
  </si>
  <si>
    <t>Note 3:  The abbreviations "(DW)" signifies that a dean and associate dean has District-wide responsibility for the associated discipline or disciplines.  For disciplines not so identified, the dean and associate dean have responsibility only for courses taught at their campus or at off-campus instructional sites assigned to their campus.</t>
  </si>
  <si>
    <t>Dual Credit Total</t>
  </si>
  <si>
    <t>Evening Total</t>
  </si>
  <si>
    <t>Site Group Designation</t>
  </si>
  <si>
    <t>CPMT1305, CPMT1405, ITCC, ITMC, ITMT, ITNW, ITSC1316 (see Computer Systems and OST for other ITSC), ITSY</t>
  </si>
  <si>
    <t>SPCH</t>
  </si>
  <si>
    <t>ARTS (excludes 1313, 2348, 2349, 2356 and 2357)</t>
  </si>
  <si>
    <t>Health Professions</t>
  </si>
  <si>
    <t>Health Professions (DW)</t>
  </si>
  <si>
    <t>Pastry</t>
  </si>
  <si>
    <t>HS &amp; ES</t>
  </si>
  <si>
    <t>Class Sections with No Designated Meeting Time</t>
  </si>
  <si>
    <t xml:space="preserve">Note 2:  To facilitate payment of salaries, the FLAC data occasionally include multiple instances of a single section when that section is taught by more than one faculty member.  This occurs in learning communities, a number of lab and clinical sections in Health Sciences and Emergency Services, and a few sections in other divisions.  However, for purposes of this report, counting contact hours associated with multiple instances of a single section would inappropriately inflate contact hour totals by counting the same contact hours more than once. To avoid over-counting contact hours, multiple instances of the same section were either collapsed into a single instance (learning communities and instances when only one faculty member received remuneration for the section) or enrollment numbers were distributed across the instances to more accurately reflect the actual total enrollment generated.  </t>
  </si>
  <si>
    <t>BIOL (2401, 2402, 2404)</t>
  </si>
  <si>
    <t>EDUC1300</t>
  </si>
  <si>
    <t>CDEC, EDUC (except EDUC1300), TECA</t>
  </si>
  <si>
    <t>Andrews</t>
  </si>
  <si>
    <t>Tinnen</t>
  </si>
  <si>
    <t>WLDG</t>
  </si>
  <si>
    <t>Welding (DW)</t>
  </si>
  <si>
    <t>Welding</t>
  </si>
  <si>
    <t>HVAC (DW)</t>
  </si>
  <si>
    <t>HVAC</t>
  </si>
  <si>
    <t>HART except HART1375 and HART2372 (See Electronics)</t>
  </si>
  <si>
    <t>Contact Hours Taught by Subject Rubric by Faculty Employment Status</t>
  </si>
  <si>
    <t>Plano Campus</t>
  </si>
  <si>
    <t>Frisco Campus</t>
  </si>
  <si>
    <t>McKinney Campus</t>
  </si>
  <si>
    <t>McKinney Academic Affairs</t>
  </si>
  <si>
    <t>Frisco
Academic Affairs</t>
  </si>
  <si>
    <t>Frisco Workforce Education</t>
  </si>
  <si>
    <t>Plano Fine Arts &amp; Education</t>
  </si>
  <si>
    <t>Plano Humanities &amp; Business</t>
  </si>
  <si>
    <t>Plano Mathematics &amp; Sciences</t>
  </si>
  <si>
    <t>Public Safety Training Center</t>
  </si>
  <si>
    <t>Instructional Sites Other than Campuses, Centers, and Distance Learning</t>
  </si>
  <si>
    <t>McAuliff</t>
  </si>
  <si>
    <t>Frisco Academic Affairs</t>
  </si>
  <si>
    <t>Plano Mathematics &amp;  Sciences</t>
  </si>
  <si>
    <t>BIOL (excludes 1322, 1323, 2401, 2402, 2404)</t>
  </si>
  <si>
    <t>Kinesiology</t>
  </si>
  <si>
    <t>KINE</t>
  </si>
  <si>
    <t>ARTS1313, ARTS2348, ARTS2349, ARTS2356, ARTS2357, COMM1316, COMM1317, COMM1319, PHTC</t>
  </si>
  <si>
    <t>Nutrition-Frisco</t>
  </si>
  <si>
    <t>Astronomy-Frisco</t>
  </si>
  <si>
    <t>Anatomy &amp; Physiology-Frisco</t>
  </si>
  <si>
    <t>Communication-McKinney</t>
  </si>
  <si>
    <t>Martin (22110)</t>
  </si>
  <si>
    <t>Tinnen (22120)</t>
  </si>
  <si>
    <t>Richardson (22130)</t>
  </si>
  <si>
    <t>Yates (22140)</t>
  </si>
  <si>
    <t>Powell (21110)</t>
  </si>
  <si>
    <t>Fair (21130)</t>
  </si>
  <si>
    <t>Venuto (23110)</t>
  </si>
  <si>
    <t>Hughes (23210)</t>
  </si>
  <si>
    <t>Andrews (23230)</t>
  </si>
  <si>
    <t>Ramsey (23320)</t>
  </si>
  <si>
    <t>Streater (23330)</t>
  </si>
  <si>
    <t>Nursing (21300) (DW)</t>
  </si>
  <si>
    <t>Associate Dean</t>
  </si>
  <si>
    <t>Fair</t>
  </si>
  <si>
    <t>McClellan</t>
  </si>
  <si>
    <t>Solis</t>
  </si>
  <si>
    <t>Millen</t>
  </si>
  <si>
    <t>Donaldson</t>
  </si>
  <si>
    <t>Chambers</t>
  </si>
  <si>
    <t>Westcott</t>
  </si>
  <si>
    <t>Glapion</t>
  </si>
  <si>
    <t>Yates</t>
  </si>
  <si>
    <t>Hughes</t>
  </si>
  <si>
    <t>Ramsey</t>
  </si>
  <si>
    <t>Streater</t>
  </si>
  <si>
    <t>Venuto</t>
  </si>
  <si>
    <t>Associate Dean Code</t>
  </si>
  <si>
    <t>Education/Child Development</t>
  </si>
  <si>
    <t>Diagnostic Medical Sonography</t>
  </si>
  <si>
    <t>Dental Hygiene (DW) (21230)</t>
  </si>
  <si>
    <t>EMS (DW) (21225)</t>
  </si>
  <si>
    <t>Fire Science (DW) (21220)</t>
  </si>
  <si>
    <t>HIM (DW) (21250)</t>
  </si>
  <si>
    <t>Health Professions (DW) (21280)</t>
  </si>
  <si>
    <t>Polysomnographic Tech (DW) (21245)</t>
  </si>
  <si>
    <t>Respiratory Care (DW) (21240)</t>
  </si>
  <si>
    <t>Surgical Technology (DW) (21290)</t>
  </si>
  <si>
    <t>Nursing (DW) (21300)</t>
  </si>
  <si>
    <t>Diag Medical Sonog (DW) (21270)</t>
  </si>
  <si>
    <t>BIOM, CETT, CPMT2302, CPMT2371,  EECT1348, EECT1448, ELMT, ENTC, HART1375, HART2372, INMT, INTC, LOTT, NANO, RBTC, SMFT, TECM</t>
  </si>
  <si>
    <t>na</t>
  </si>
  <si>
    <t>ACNT</t>
  </si>
  <si>
    <t>ARAB</t>
  </si>
  <si>
    <t>ARTC</t>
  </si>
  <si>
    <t>ARTS</t>
  </si>
  <si>
    <t>ARTV</t>
  </si>
  <si>
    <t>BCIS</t>
  </si>
  <si>
    <t>BMGT</t>
  </si>
  <si>
    <t>BUSG</t>
  </si>
  <si>
    <t>BUSI</t>
  </si>
  <si>
    <t>CDEC</t>
  </si>
  <si>
    <t>CETT</t>
  </si>
  <si>
    <t>CHEF</t>
  </si>
  <si>
    <t>CHIN</t>
  </si>
  <si>
    <t>CNBT</t>
  </si>
  <si>
    <t>COMM</t>
  </si>
  <si>
    <t>COSC</t>
  </si>
  <si>
    <t>CPMT</t>
  </si>
  <si>
    <t>CSFA</t>
  </si>
  <si>
    <t>DFTG</t>
  </si>
  <si>
    <t>DSAE</t>
  </si>
  <si>
    <t>EDUC</t>
  </si>
  <si>
    <t>EMSP</t>
  </si>
  <si>
    <t>ENGR</t>
  </si>
  <si>
    <t>ESLC</t>
  </si>
  <si>
    <t>ESLG</t>
  </si>
  <si>
    <t>ESLR</t>
  </si>
  <si>
    <t>ESLW</t>
  </si>
  <si>
    <t>FIRS</t>
  </si>
  <si>
    <t>FIRT</t>
  </si>
  <si>
    <t>FLMC</t>
  </si>
  <si>
    <t>FREN</t>
  </si>
  <si>
    <t>GAME</t>
  </si>
  <si>
    <t>GERM</t>
  </si>
  <si>
    <t>GISC</t>
  </si>
  <si>
    <t>HAMG</t>
  </si>
  <si>
    <t>HART</t>
  </si>
  <si>
    <t>HITT</t>
  </si>
  <si>
    <t>HPRS</t>
  </si>
  <si>
    <t>HRPO</t>
  </si>
  <si>
    <t>IBUS</t>
  </si>
  <si>
    <t>IFWA</t>
  </si>
  <si>
    <t>IMED</t>
  </si>
  <si>
    <t>INDS</t>
  </si>
  <si>
    <t>INEW</t>
  </si>
  <si>
    <t>INRW</t>
  </si>
  <si>
    <t>INTC</t>
  </si>
  <si>
    <t>ITCC</t>
  </si>
  <si>
    <t>ITMT</t>
  </si>
  <si>
    <t>ITNW</t>
  </si>
  <si>
    <t>ITSC</t>
  </si>
  <si>
    <t>ITSE</t>
  </si>
  <si>
    <t>ITSW</t>
  </si>
  <si>
    <t>ITSY</t>
  </si>
  <si>
    <t>JAPN</t>
  </si>
  <si>
    <t>LMGT</t>
  </si>
  <si>
    <t>MATH</t>
  </si>
  <si>
    <t>MRKG</t>
  </si>
  <si>
    <t>MUAP</t>
  </si>
  <si>
    <t>MUEN</t>
  </si>
  <si>
    <t>MUSB</t>
  </si>
  <si>
    <t>MUSC</t>
  </si>
  <si>
    <t>MUSI</t>
  </si>
  <si>
    <t>MUSP</t>
  </si>
  <si>
    <t>NCBM</t>
  </si>
  <si>
    <t>NURA</t>
  </si>
  <si>
    <t>PHTC</t>
  </si>
  <si>
    <t>POFI</t>
  </si>
  <si>
    <t>POFT</t>
  </si>
  <si>
    <t>PSGT</t>
  </si>
  <si>
    <t>RBTC</t>
  </si>
  <si>
    <t>RSPT</t>
  </si>
  <si>
    <t>RTVB</t>
  </si>
  <si>
    <t>RUSS</t>
  </si>
  <si>
    <t>SGNL</t>
  </si>
  <si>
    <t>SLNG</t>
  </si>
  <si>
    <t>SOCW</t>
  </si>
  <si>
    <t>SPAN</t>
  </si>
  <si>
    <t>SRGT</t>
  </si>
  <si>
    <t>TECA</t>
  </si>
  <si>
    <t>TECM</t>
  </si>
  <si>
    <t>TRVM</t>
  </si>
  <si>
    <t>nan</t>
  </si>
  <si>
    <t>Barnes-Tilley</t>
  </si>
  <si>
    <t>Carter</t>
  </si>
  <si>
    <t>Gunderson</t>
  </si>
  <si>
    <t>Musa</t>
  </si>
  <si>
    <t>Evans</t>
  </si>
  <si>
    <t>Dean</t>
  </si>
  <si>
    <t>Campus Code</t>
  </si>
  <si>
    <t>Dean Code</t>
  </si>
  <si>
    <t>American Sigh Language/IPPD (DW)</t>
  </si>
  <si>
    <t>Note:  In this report, full-time faculty members are counted only once in the department associated with their primary teaching assignment.  Part-time faculty members are counted for each teaching assignment.</t>
  </si>
  <si>
    <t>Diagnostic Medical Sonography (DW)</t>
  </si>
  <si>
    <t>Fall 2019</t>
  </si>
  <si>
    <t>Source:  Collin College faculty workload data for fall 2019 (202010) and corresponding faculty job codes, both generated by Administrative Programming Services.</t>
  </si>
  <si>
    <r>
      <t>1</t>
    </r>
    <r>
      <rPr>
        <sz val="10"/>
        <rFont val="Arial"/>
        <family val="2"/>
      </rPr>
      <t>For purposes of this report, full-time faculty members are defined as anyone teaching a course section that appears in the fall 2019 FLAC System who either has a Banner contract type of FT and a Banner PRTPICT code of "FC" or "FN.".  All other faculty members are defined as part-time.</t>
    </r>
  </si>
  <si>
    <t>Note 1:  Statistics include information from the fall 2019 FLAC System as of 9/?1/2019.  Noncredit students are not reflected in this report.</t>
  </si>
  <si>
    <t>Note 1:  Statistics include information from the fall 2019 FLAC System as of 9/?/2019.  Noncredit students are not reflected in this report.</t>
  </si>
  <si>
    <r>
      <rPr>
        <vertAlign val="superscript"/>
        <sz val="10"/>
        <rFont val="Arial"/>
        <family val="2"/>
      </rPr>
      <t>1</t>
    </r>
    <r>
      <rPr>
        <sz val="10"/>
        <rFont val="Arial"/>
        <family val="2"/>
      </rPr>
      <t>For purposes of this report, full-time faculty members are defined as anyone teaching a course section that appears in the fall 2019 FLAC System who either has a Banner contract type of FT and a Banner PRTPICT code of "FC" or "FN.".  All other faculty members are defined as part-time.</t>
    </r>
  </si>
  <si>
    <t>Educ Learning Frameworks (DW)</t>
  </si>
  <si>
    <t>Psyc Learning Frameworks</t>
  </si>
  <si>
    <t>Educ Learning Frameworks</t>
  </si>
  <si>
    <t>PSYC1100 &amp; PSYC1300</t>
  </si>
  <si>
    <t>PSYC (excludes PSYC1100 &amp; PSYC1300)</t>
  </si>
  <si>
    <t>Leach</t>
  </si>
  <si>
    <t>Newman</t>
  </si>
  <si>
    <t>Fischer</t>
  </si>
  <si>
    <t>Buggs</t>
  </si>
  <si>
    <t>Danton</t>
  </si>
  <si>
    <t>Mock</t>
  </si>
  <si>
    <t>Allen</t>
  </si>
  <si>
    <t>Smith, D</t>
  </si>
  <si>
    <t>Cox</t>
  </si>
  <si>
    <t>Lococo</t>
  </si>
  <si>
    <t>Lopes</t>
  </si>
  <si>
    <t>Veasy</t>
  </si>
  <si>
    <t>Cade</t>
  </si>
  <si>
    <t>COSU, ELSC, ESLG, ESLR, ESLS, ESLV, ESLW, ESLX</t>
  </si>
  <si>
    <t>Vacant</t>
  </si>
  <si>
    <t>Newman (22210)</t>
  </si>
  <si>
    <t>Cade (23120)</t>
  </si>
  <si>
    <t>Fischer (23220)</t>
  </si>
  <si>
    <t>Vacant (23310)</t>
  </si>
  <si>
    <t>Buggs (21120)</t>
  </si>
  <si>
    <t>Associate Dean Code = 21290</t>
  </si>
  <si>
    <t>Associate Dean Code = 21240</t>
  </si>
  <si>
    <t>Associate Dean Code = 21295</t>
  </si>
  <si>
    <t>Associate Dean Code = 21245</t>
  </si>
  <si>
    <t>Associate Dean Code = 21280</t>
  </si>
  <si>
    <t>Associate Dean Code = 21250</t>
  </si>
  <si>
    <t>Associate Dean Code = 21220</t>
  </si>
  <si>
    <t>Associate Dean Code = 21225</t>
  </si>
  <si>
    <t>Associate Dean Code = 21270</t>
  </si>
  <si>
    <t>Associate Dean Code = 21230</t>
  </si>
  <si>
    <t>Health Information Mgt. (DW)</t>
  </si>
  <si>
    <t>Polysomnographic Tech. (DW)</t>
  </si>
  <si>
    <t>Surgical Assistant (DW)</t>
  </si>
  <si>
    <t>BMGT, BUSG2307, BUSG2309, BUSG2371, HRPO, IBUS, LMGT, MRKG, QCTC</t>
  </si>
  <si>
    <t>Construction Management (DW)</t>
  </si>
  <si>
    <t>CNBT, OSHT</t>
  </si>
  <si>
    <t>Surgical Assistant (DW) (21295)</t>
  </si>
  <si>
    <t>OSHT</t>
  </si>
  <si>
    <t>Construction Management</t>
  </si>
  <si>
    <t>Surgical Assistant</t>
  </si>
  <si>
    <t>DMSO</t>
  </si>
  <si>
    <t>BITC</t>
  </si>
  <si>
    <t>DSVT</t>
  </si>
  <si>
    <t>ESLX</t>
  </si>
  <si>
    <t>PLAB</t>
  </si>
  <si>
    <t>RSTO</t>
  </si>
  <si>
    <t>Contact Hours Taught by Division, Associate Dean, and Department by Faculty Employment Status</t>
  </si>
  <si>
    <t>Contact Hours Taught by Division, Director, and Department by Faculty Employment Status</t>
  </si>
  <si>
    <t>Overload Contact Hours Taught by Full-Time Faculty Members by Division, Associate Dean, &amp; Department</t>
  </si>
  <si>
    <t>Number of Faculty Members by Division, Associate Dean, and Department by Faculty Employment Status</t>
  </si>
  <si>
    <t>Course Designations for Determining Division, Associate Dean, and Departmental Affiliation of Contact Hours</t>
  </si>
  <si>
    <t>Campus, Dean, and Associate Dean Codes for Determining Division and Departmental</t>
  </si>
  <si>
    <t>Contact Hour Allocation</t>
  </si>
  <si>
    <t>Note:  This table includes all contact hours taught on the McKinney Campus plus all contact hours overseen by a McKinney Campus dean, but taught at other locations.  (See "DeanCodeDefinitions" tab.)</t>
  </si>
  <si>
    <t>Note:  This table includes all contact hours taught on the Frisco Campus plus all contact hours overseen by a Frisco Campus dean, but taught at other locations.  (See "DeanCodeDefinitions" tab.)</t>
  </si>
  <si>
    <t>Note:  This table includes all contact hours taught on the Plano Campus plus all contact hours overseen by a Plano Campus dean, but taught at other locations.  (See "DeanCodeDefinitions" tab.)</t>
  </si>
  <si>
    <t>Szlachtowski</t>
  </si>
  <si>
    <t>Szlachtowski (22220)</t>
  </si>
  <si>
    <t>ARTC, ARTV, FLMC, GAME1303, GAME1304, GAME2309, GAME2325, GAME2341, GAME2359, GAME2386 (see Computer Systems for additional GAME), GRPH1380 (see Computer Systems for additional GRPH), IMED1316, IMED2301, IMED2313, IMED2315 (see Computer Systems for additional IMED), RTVB</t>
  </si>
  <si>
    <t>ACNT, ITSC1309 (see Computer Systems and Networking for additional ITSC), POFI, POFL, POFT</t>
  </si>
  <si>
    <t>BCIS, BUSG1310, COSC, GAME2342, GAME2344 (see Communication Design for additional GAME), GISC, GRPH1359 (see Communication Design for additional GRPH), IMED (excluding 1316, 2301, 2313, and 2315 [see Communication Design for additional IMED]), INEW, ITSC1305, ITSC1342, ITSC1364, ITSC2339, ITSC2380 (see Office Systems Technology and Networking for additional ITSC), ITSE, ITSW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</si>
</sst>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2"/>
      <name val="Arial"/>
    </font>
    <font>
      <sz val="8"/>
      <name val="Arial"/>
      <family val="2"/>
    </font>
    <font>
      <sz val="10"/>
      <name val="Arial"/>
      <family val="2"/>
    </font>
    <font>
      <b/>
      <sz val="10"/>
      <name val="Arial"/>
      <family val="2"/>
    </font>
    <font>
      <b/>
      <sz val="8"/>
      <color indexed="81"/>
      <name val="Tahoma"/>
      <family val="2"/>
    </font>
    <font>
      <sz val="8"/>
      <color indexed="81"/>
      <name val="Tahoma"/>
      <family val="2"/>
    </font>
    <font>
      <vertAlign val="superscript"/>
      <sz val="10"/>
      <name val="Arial"/>
      <family val="2"/>
    </font>
    <font>
      <sz val="12"/>
      <name val="Arial"/>
      <family val="2"/>
    </font>
    <font>
      <sz val="9"/>
      <color indexed="81"/>
      <name val="Tahoma"/>
      <family val="2"/>
    </font>
    <font>
      <b/>
      <sz val="9"/>
      <color indexed="81"/>
      <name val="Tahoma"/>
      <family val="2"/>
    </font>
    <font>
      <sz val="10"/>
      <color rgb="FF996633"/>
      <name val="Arial"/>
      <family val="2"/>
    </font>
    <font>
      <i/>
      <sz val="10"/>
      <name val="Arial"/>
      <family val="2"/>
    </font>
    <font>
      <b/>
      <i/>
      <sz val="10"/>
      <name val="Arial"/>
      <family val="2"/>
    </font>
    <font>
      <b/>
      <i/>
      <sz val="10"/>
      <color rgb="FFFF6600"/>
      <name val="Arial"/>
      <family val="2"/>
    </font>
    <font>
      <b/>
      <i/>
      <sz val="10"/>
      <color rgb="FF4D4D4D"/>
      <name val="Arial"/>
      <family val="2"/>
    </font>
    <font>
      <b/>
      <i/>
      <sz val="10"/>
      <color rgb="FFCC9900"/>
      <name val="Arial"/>
      <family val="2"/>
    </font>
    <font>
      <b/>
      <i/>
      <sz val="10"/>
      <color rgb="FF003300"/>
      <name val="Arial"/>
      <family val="2"/>
    </font>
    <font>
      <b/>
      <i/>
      <sz val="10"/>
      <color rgb="FF990033"/>
      <name val="Arial"/>
      <family val="2"/>
    </font>
    <font>
      <b/>
      <i/>
      <sz val="10"/>
      <color rgb="FF996633"/>
      <name val="Arial"/>
      <family val="2"/>
    </font>
    <font>
      <b/>
      <i/>
      <sz val="10"/>
      <color rgb="FF009999"/>
      <name val="Arial"/>
      <family val="2"/>
    </font>
    <font>
      <b/>
      <i/>
      <sz val="10"/>
      <color rgb="FF0000FF"/>
      <name val="Arial"/>
      <family val="2"/>
    </font>
    <font>
      <b/>
      <i/>
      <sz val="10"/>
      <color rgb="FFCC0066"/>
      <name val="Arial"/>
      <family val="2"/>
    </font>
    <font>
      <b/>
      <i/>
      <sz val="10"/>
      <color theme="8" tint="-0.499984740745262"/>
      <name val="Arial"/>
      <family val="2"/>
    </font>
    <font>
      <b/>
      <i/>
      <sz val="10"/>
      <color theme="9" tint="-0.499984740745262"/>
      <name val="Arial"/>
      <family val="2"/>
    </font>
    <font>
      <b/>
      <i/>
      <sz val="10"/>
      <color rgb="FFC00000"/>
      <name val="Arial"/>
      <family val="2"/>
    </font>
    <font>
      <b/>
      <i/>
      <sz val="10"/>
      <color rgb="FF7030A0"/>
      <name val="Arial"/>
      <family val="2"/>
    </font>
    <font>
      <b/>
      <i/>
      <sz val="10"/>
      <color rgb="FF00CC00"/>
      <name val="Arial"/>
      <family val="2"/>
    </font>
    <font>
      <sz val="10"/>
      <name val="Arial"/>
      <family val="2"/>
    </font>
    <font>
      <sz val="10"/>
      <color indexed="8"/>
      <name val="Arial"/>
      <family val="2"/>
    </font>
    <font>
      <b/>
      <i/>
      <sz val="10"/>
      <color rgb="FF008000"/>
      <name val="Arial"/>
      <family val="2"/>
    </font>
    <font>
      <b/>
      <sz val="10"/>
      <color rgb="FFFF0000"/>
      <name val="Arial"/>
      <family val="2"/>
    </font>
    <font>
      <sz val="10"/>
      <name val="Arial"/>
      <family val="2"/>
    </font>
    <font>
      <sz val="10"/>
      <color indexed="8"/>
      <name val="Arial"/>
      <family val="2"/>
    </font>
  </fonts>
  <fills count="19">
    <fill>
      <patternFill patternType="none"/>
    </fill>
    <fill>
      <patternFill patternType="gray125"/>
    </fill>
    <fill>
      <patternFill patternType="solid">
        <fgColor indexed="2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DE9D9"/>
        <bgColor indexed="64"/>
      </patternFill>
    </fill>
    <fill>
      <patternFill patternType="solid">
        <fgColor theme="0" tint="-0.249977111117893"/>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s>
  <cellStyleXfs count="9">
    <xf numFmtId="0" fontId="0" fillId="0" borderId="0"/>
    <xf numFmtId="0" fontId="2" fillId="0" borderId="0"/>
    <xf numFmtId="0" fontId="7" fillId="0" borderId="0"/>
    <xf numFmtId="0" fontId="27" fillId="0" borderId="0"/>
    <xf numFmtId="0" fontId="2" fillId="0" borderId="0"/>
    <xf numFmtId="0" fontId="2" fillId="0" borderId="0"/>
    <xf numFmtId="0" fontId="2" fillId="0" borderId="0"/>
    <xf numFmtId="0" fontId="31" fillId="0" borderId="0"/>
    <xf numFmtId="0" fontId="31" fillId="0" borderId="0"/>
  </cellStyleXfs>
  <cellXfs count="251">
    <xf numFmtId="0" fontId="0" fillId="0" borderId="0" xfId="0"/>
    <xf numFmtId="3" fontId="2" fillId="0" borderId="0" xfId="0" applyNumberFormat="1" applyFont="1" applyAlignment="1">
      <alignment horizontal="right"/>
    </xf>
    <xf numFmtId="0" fontId="2" fillId="0" borderId="0" xfId="0" applyNumberFormat="1" applyFont="1" applyAlignment="1">
      <alignment horizontal="right"/>
    </xf>
    <xf numFmtId="0" fontId="2" fillId="0" borderId="0" xfId="0"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right"/>
    </xf>
    <xf numFmtId="3" fontId="2" fillId="2" borderId="2" xfId="0" applyNumberFormat="1" applyFont="1" applyFill="1" applyBorder="1"/>
    <xf numFmtId="0" fontId="2" fillId="0" borderId="2" xfId="0" applyFont="1" applyBorder="1" applyAlignment="1"/>
    <xf numFmtId="3" fontId="2" fillId="0" borderId="2" xfId="0" applyNumberFormat="1" applyFont="1" applyFill="1" applyBorder="1" applyAlignment="1">
      <alignment horizontal="right"/>
    </xf>
    <xf numFmtId="0" fontId="2" fillId="0" borderId="0" xfId="0" applyFont="1" applyFill="1"/>
    <xf numFmtId="0" fontId="2" fillId="0" borderId="0" xfId="0" applyFont="1"/>
    <xf numFmtId="0" fontId="2" fillId="0" borderId="2" xfId="0" applyFont="1" applyBorder="1" applyAlignment="1">
      <alignment wrapText="1"/>
    </xf>
    <xf numFmtId="3" fontId="2" fillId="0" borderId="2" xfId="0" applyNumberFormat="1" applyFont="1" applyBorder="1" applyAlignment="1">
      <alignment horizontal="right"/>
    </xf>
    <xf numFmtId="9" fontId="2" fillId="0" borderId="2" xfId="0" applyNumberFormat="1" applyFont="1" applyBorder="1" applyAlignment="1">
      <alignment horizontal="right"/>
    </xf>
    <xf numFmtId="3" fontId="2" fillId="2" borderId="2" xfId="0" applyNumberFormat="1" applyFont="1" applyFill="1" applyBorder="1" applyAlignment="1">
      <alignment horizontal="right"/>
    </xf>
    <xf numFmtId="0" fontId="2" fillId="0" borderId="2" xfId="0" applyNumberFormat="1" applyFont="1" applyBorder="1" applyAlignment="1">
      <alignment horizontal="right"/>
    </xf>
    <xf numFmtId="9" fontId="2" fillId="2" borderId="2" xfId="0" applyNumberFormat="1" applyFont="1" applyFill="1" applyBorder="1" applyAlignment="1">
      <alignment horizontal="right"/>
    </xf>
    <xf numFmtId="3" fontId="2" fillId="0" borderId="0" xfId="0" applyNumberFormat="1" applyFont="1"/>
    <xf numFmtId="3" fontId="2" fillId="0" borderId="2" xfId="0" applyNumberFormat="1" applyFont="1" applyBorder="1"/>
    <xf numFmtId="0" fontId="2" fillId="0" borderId="2" xfId="0" applyFont="1" applyFill="1" applyBorder="1" applyAlignment="1">
      <alignment wrapText="1"/>
    </xf>
    <xf numFmtId="3" fontId="2" fillId="0" borderId="1" xfId="0" applyNumberFormat="1" applyFont="1" applyBorder="1" applyAlignment="1">
      <alignment horizontal="right"/>
    </xf>
    <xf numFmtId="9" fontId="2" fillId="0" borderId="1" xfId="0" applyNumberFormat="1" applyFont="1" applyBorder="1" applyAlignment="1">
      <alignment horizontal="right"/>
    </xf>
    <xf numFmtId="0" fontId="2" fillId="0" borderId="1" xfId="0" applyFont="1" applyBorder="1" applyAlignment="1">
      <alignment horizontal="right" wrapText="1"/>
    </xf>
    <xf numFmtId="0" fontId="10" fillId="0" borderId="0" xfId="0" applyFont="1"/>
    <xf numFmtId="0" fontId="3" fillId="0" borderId="0" xfId="0" applyFont="1" applyAlignment="1">
      <alignment horizontal="center"/>
    </xf>
    <xf numFmtId="0" fontId="3" fillId="0" borderId="0" xfId="1" applyFont="1" applyAlignment="1"/>
    <xf numFmtId="0" fontId="2" fillId="0" borderId="0" xfId="0" applyFont="1" applyAlignment="1"/>
    <xf numFmtId="0" fontId="12" fillId="0" borderId="0" xfId="0" applyFont="1" applyAlignment="1"/>
    <xf numFmtId="0" fontId="11" fillId="0" borderId="0" xfId="0" applyFont="1" applyAlignment="1"/>
    <xf numFmtId="0" fontId="13" fillId="0" borderId="0" xfId="0" applyFont="1" applyAlignment="1"/>
    <xf numFmtId="0" fontId="14" fillId="0" borderId="0" xfId="0" applyFont="1" applyAlignment="1"/>
    <xf numFmtId="0" fontId="15" fillId="0" borderId="0" xfId="0" applyFont="1" applyAlignment="1"/>
    <xf numFmtId="0" fontId="16" fillId="0" borderId="0" xfId="0" applyFont="1" applyAlignment="1"/>
    <xf numFmtId="0" fontId="17" fillId="0" borderId="0" xfId="0" applyFont="1" applyAlignment="1"/>
    <xf numFmtId="0" fontId="18" fillId="0" borderId="0" xfId="0" applyFont="1" applyAlignment="1"/>
    <xf numFmtId="0" fontId="19" fillId="0" borderId="0" xfId="0" applyFont="1" applyAlignment="1"/>
    <xf numFmtId="0" fontId="20" fillId="0" borderId="0" xfId="0" applyFont="1" applyAlignment="1"/>
    <xf numFmtId="0" fontId="21" fillId="0" borderId="0" xfId="0" applyFont="1" applyAlignment="1"/>
    <xf numFmtId="0" fontId="22" fillId="0" borderId="0" xfId="0" applyFont="1" applyAlignment="1"/>
    <xf numFmtId="0" fontId="23" fillId="0" borderId="0" xfId="0" applyFont="1" applyAlignment="1"/>
    <xf numFmtId="0" fontId="24" fillId="0" borderId="0" xfId="0" applyFont="1" applyAlignment="1"/>
    <xf numFmtId="0" fontId="25" fillId="0" borderId="0" xfId="0" applyFont="1" applyAlignment="1"/>
    <xf numFmtId="0" fontId="12" fillId="0" borderId="0" xfId="0" applyFont="1"/>
    <xf numFmtId="0" fontId="26" fillId="0" borderId="0" xfId="0" applyFont="1" applyAlignment="1"/>
    <xf numFmtId="0" fontId="2" fillId="3" borderId="1" xfId="0" applyFont="1" applyFill="1" applyBorder="1" applyAlignment="1">
      <alignment wrapText="1"/>
    </xf>
    <xf numFmtId="0" fontId="2" fillId="3" borderId="1" xfId="0" applyFont="1" applyFill="1" applyBorder="1" applyAlignment="1"/>
    <xf numFmtId="0" fontId="2" fillId="3" borderId="2" xfId="0" applyFont="1" applyFill="1" applyBorder="1" applyAlignment="1">
      <alignment wrapText="1"/>
    </xf>
    <xf numFmtId="0" fontId="2" fillId="3" borderId="2" xfId="0" applyFont="1" applyFill="1" applyBorder="1" applyAlignment="1"/>
    <xf numFmtId="0" fontId="2" fillId="4" borderId="1" xfId="0" applyFont="1" applyFill="1" applyBorder="1" applyAlignment="1">
      <alignment wrapText="1"/>
    </xf>
    <xf numFmtId="0" fontId="2" fillId="4" borderId="1" xfId="0" applyFont="1" applyFill="1" applyBorder="1" applyAlignment="1"/>
    <xf numFmtId="0" fontId="2" fillId="4" borderId="2" xfId="0" applyFont="1" applyFill="1" applyBorder="1" applyAlignment="1">
      <alignment wrapText="1"/>
    </xf>
    <xf numFmtId="0" fontId="2" fillId="4" borderId="2" xfId="0" applyFont="1" applyFill="1" applyBorder="1" applyAlignment="1"/>
    <xf numFmtId="0" fontId="2" fillId="5" borderId="2" xfId="0" applyFont="1" applyFill="1" applyBorder="1" applyAlignment="1">
      <alignment wrapText="1"/>
    </xf>
    <xf numFmtId="0" fontId="2" fillId="5" borderId="2" xfId="0" applyFont="1" applyFill="1" applyBorder="1" applyAlignment="1"/>
    <xf numFmtId="0" fontId="2" fillId="7" borderId="2" xfId="0" applyFont="1" applyFill="1" applyBorder="1" applyAlignment="1">
      <alignment wrapText="1"/>
    </xf>
    <xf numFmtId="0" fontId="2" fillId="7" borderId="2" xfId="0" applyFont="1" applyFill="1" applyBorder="1" applyAlignment="1"/>
    <xf numFmtId="0" fontId="2" fillId="8" borderId="2" xfId="0" applyFont="1" applyFill="1" applyBorder="1" applyAlignment="1">
      <alignment wrapText="1"/>
    </xf>
    <xf numFmtId="0" fontId="2" fillId="8" borderId="2" xfId="0" applyFont="1" applyFill="1" applyBorder="1" applyAlignment="1"/>
    <xf numFmtId="0" fontId="2" fillId="6" borderId="2" xfId="0" applyFont="1" applyFill="1" applyBorder="1" applyAlignment="1">
      <alignment wrapText="1"/>
    </xf>
    <xf numFmtId="0" fontId="2" fillId="6" borderId="2" xfId="0" applyFont="1" applyFill="1" applyBorder="1" applyAlignment="1"/>
    <xf numFmtId="3" fontId="2" fillId="0" borderId="0" xfId="0" applyNumberFormat="1" applyFont="1" applyBorder="1" applyAlignment="1">
      <alignment horizontal="right"/>
    </xf>
    <xf numFmtId="3" fontId="2" fillId="0" borderId="0" xfId="0" applyNumberFormat="1" applyFont="1" applyBorder="1"/>
    <xf numFmtId="0" fontId="2" fillId="8" borderId="1" xfId="0" applyFont="1" applyFill="1" applyBorder="1" applyAlignment="1">
      <alignment wrapText="1"/>
    </xf>
    <xf numFmtId="0" fontId="2" fillId="8" borderId="1" xfId="0" applyFont="1" applyFill="1" applyBorder="1" applyAlignment="1"/>
    <xf numFmtId="3" fontId="2" fillId="14" borderId="2" xfId="0" applyNumberFormat="1" applyFont="1" applyFill="1" applyBorder="1" applyAlignment="1">
      <alignment horizontal="right"/>
    </xf>
    <xf numFmtId="9" fontId="2" fillId="14" borderId="2" xfId="0" applyNumberFormat="1" applyFont="1" applyFill="1" applyBorder="1" applyAlignment="1">
      <alignment horizontal="right"/>
    </xf>
    <xf numFmtId="0" fontId="2" fillId="14" borderId="2" xfId="0" applyFont="1" applyFill="1" applyBorder="1" applyAlignment="1">
      <alignment horizontal="right" wrapText="1"/>
    </xf>
    <xf numFmtId="0" fontId="2" fillId="14" borderId="0" xfId="0" applyFont="1" applyFill="1"/>
    <xf numFmtId="3" fontId="2" fillId="14" borderId="0" xfId="0" applyNumberFormat="1" applyFont="1" applyFill="1"/>
    <xf numFmtId="3" fontId="2" fillId="14" borderId="2" xfId="0" applyNumberFormat="1" applyFont="1" applyFill="1" applyBorder="1"/>
    <xf numFmtId="0" fontId="2" fillId="14" borderId="2" xfId="0" applyFont="1" applyFill="1" applyBorder="1" applyAlignment="1">
      <alignment horizontal="right"/>
    </xf>
    <xf numFmtId="0" fontId="2" fillId="14" borderId="2" xfId="0" applyFont="1" applyFill="1" applyBorder="1"/>
    <xf numFmtId="0" fontId="2" fillId="14" borderId="0" xfId="0" applyFont="1" applyFill="1" applyAlignment="1">
      <alignment horizontal="right"/>
    </xf>
    <xf numFmtId="0" fontId="3" fillId="0" borderId="0" xfId="0" applyFont="1"/>
    <xf numFmtId="0" fontId="2" fillId="7" borderId="2" xfId="0" applyFont="1" applyFill="1" applyBorder="1"/>
    <xf numFmtId="0" fontId="2" fillId="6" borderId="4" xfId="0" applyFont="1" applyFill="1" applyBorder="1" applyAlignment="1">
      <alignment wrapText="1"/>
    </xf>
    <xf numFmtId="0" fontId="2" fillId="6" borderId="4" xfId="0" applyFont="1" applyFill="1" applyBorder="1" applyAlignment="1"/>
    <xf numFmtId="0" fontId="2" fillId="5" borderId="7" xfId="0" applyFont="1" applyFill="1" applyBorder="1" applyAlignment="1">
      <alignment wrapText="1"/>
    </xf>
    <xf numFmtId="0" fontId="2" fillId="5" borderId="7" xfId="0" applyFont="1" applyFill="1" applyBorder="1" applyAlignment="1"/>
    <xf numFmtId="0" fontId="2" fillId="5" borderId="4" xfId="0" applyFont="1" applyFill="1" applyBorder="1" applyAlignment="1">
      <alignment wrapText="1"/>
    </xf>
    <xf numFmtId="0" fontId="2" fillId="8" borderId="4" xfId="0" applyFont="1" applyFill="1" applyBorder="1" applyAlignment="1">
      <alignment wrapText="1"/>
    </xf>
    <xf numFmtId="0" fontId="2" fillId="8" borderId="4" xfId="0" applyFont="1" applyFill="1" applyBorder="1" applyAlignment="1"/>
    <xf numFmtId="0" fontId="2" fillId="4" borderId="4" xfId="0" applyFont="1" applyFill="1" applyBorder="1" applyAlignment="1">
      <alignment wrapText="1"/>
    </xf>
    <xf numFmtId="0" fontId="2" fillId="4" borderId="4" xfId="0" applyFont="1" applyFill="1" applyBorder="1" applyAlignment="1"/>
    <xf numFmtId="0" fontId="2" fillId="6" borderId="0" xfId="0" applyFont="1" applyFill="1" applyBorder="1"/>
    <xf numFmtId="0" fontId="2" fillId="6" borderId="0" xfId="0" applyFont="1" applyFill="1" applyBorder="1" applyAlignment="1">
      <alignment wrapText="1"/>
    </xf>
    <xf numFmtId="0" fontId="2" fillId="6" borderId="5" xfId="0" applyFont="1" applyFill="1" applyBorder="1"/>
    <xf numFmtId="0" fontId="2" fillId="6" borderId="2" xfId="0" applyFont="1" applyFill="1" applyBorder="1"/>
    <xf numFmtId="0" fontId="3" fillId="0" borderId="1" xfId="0" applyFont="1" applyBorder="1" applyAlignment="1">
      <alignment wrapText="1"/>
    </xf>
    <xf numFmtId="0" fontId="3" fillId="0" borderId="1" xfId="0" applyFont="1" applyBorder="1"/>
    <xf numFmtId="0" fontId="3" fillId="6" borderId="4" xfId="0" applyFont="1" applyFill="1" applyBorder="1" applyAlignment="1">
      <alignment wrapText="1"/>
    </xf>
    <xf numFmtId="9" fontId="2" fillId="14" borderId="0" xfId="0" applyNumberFormat="1" applyFont="1" applyFill="1"/>
    <xf numFmtId="0" fontId="2" fillId="14" borderId="3" xfId="0" applyFont="1" applyFill="1" applyBorder="1"/>
    <xf numFmtId="3" fontId="2" fillId="14" borderId="3" xfId="0" applyNumberFormat="1" applyFont="1" applyFill="1" applyBorder="1" applyAlignment="1">
      <alignment horizontal="right"/>
    </xf>
    <xf numFmtId="9" fontId="2" fillId="14" borderId="3" xfId="0" applyNumberFormat="1" applyFont="1" applyFill="1" applyBorder="1" applyAlignment="1">
      <alignment horizontal="right"/>
    </xf>
    <xf numFmtId="0" fontId="2" fillId="0" borderId="1" xfId="0" applyFont="1" applyBorder="1" applyAlignment="1">
      <alignment wrapText="1"/>
    </xf>
    <xf numFmtId="3" fontId="2" fillId="0" borderId="1" xfId="0" applyNumberFormat="1" applyFont="1" applyBorder="1"/>
    <xf numFmtId="3" fontId="2" fillId="14" borderId="3" xfId="0" applyNumberFormat="1" applyFont="1" applyFill="1" applyBorder="1"/>
    <xf numFmtId="0" fontId="2" fillId="0" borderId="1" xfId="0" applyNumberFormat="1" applyFont="1" applyBorder="1" applyAlignment="1">
      <alignment horizontal="right"/>
    </xf>
    <xf numFmtId="0" fontId="2" fillId="14" borderId="3" xfId="0" applyNumberFormat="1" applyFont="1" applyFill="1" applyBorder="1" applyAlignment="1">
      <alignment horizontal="right"/>
    </xf>
    <xf numFmtId="3" fontId="2" fillId="0" borderId="1" xfId="0" applyNumberFormat="1" applyFont="1" applyFill="1" applyBorder="1" applyAlignment="1">
      <alignment horizontal="right"/>
    </xf>
    <xf numFmtId="9" fontId="2" fillId="14" borderId="1" xfId="0" applyNumberFormat="1" applyFont="1" applyFill="1" applyBorder="1" applyAlignment="1">
      <alignment horizontal="right"/>
    </xf>
    <xf numFmtId="3" fontId="2" fillId="14" borderId="1" xfId="0" applyNumberFormat="1" applyFont="1" applyFill="1" applyBorder="1" applyAlignment="1">
      <alignment horizontal="right"/>
    </xf>
    <xf numFmtId="0" fontId="28" fillId="0" borderId="0" xfId="3" applyFont="1" applyBorder="1" applyAlignment="1">
      <alignment horizontal="left" vertical="top" wrapText="1"/>
    </xf>
    <xf numFmtId="3" fontId="28" fillId="0" borderId="0" xfId="3" applyNumberFormat="1" applyFont="1" applyBorder="1" applyAlignment="1">
      <alignment horizontal="right" vertical="top"/>
    </xf>
    <xf numFmtId="0" fontId="2" fillId="0" borderId="0" xfId="0" applyFont="1" applyBorder="1"/>
    <xf numFmtId="0" fontId="29" fillId="0" borderId="0" xfId="0" applyFont="1" applyAlignment="1"/>
    <xf numFmtId="0" fontId="2" fillId="8" borderId="3" xfId="0" applyFont="1" applyFill="1" applyBorder="1" applyAlignment="1">
      <alignment wrapText="1"/>
    </xf>
    <xf numFmtId="0" fontId="2" fillId="4" borderId="3" xfId="0" applyFont="1" applyFill="1" applyBorder="1" applyAlignment="1">
      <alignment wrapText="1"/>
    </xf>
    <xf numFmtId="0" fontId="2" fillId="4" borderId="3" xfId="0" applyFont="1" applyFill="1" applyBorder="1" applyAlignment="1"/>
    <xf numFmtId="0" fontId="3" fillId="15" borderId="1" xfId="0" applyFont="1" applyFill="1" applyBorder="1" applyAlignment="1">
      <alignment horizontal="left" wrapText="1"/>
    </xf>
    <xf numFmtId="0" fontId="2" fillId="15" borderId="1" xfId="0" applyFont="1" applyFill="1" applyBorder="1" applyAlignment="1"/>
    <xf numFmtId="0" fontId="3" fillId="13" borderId="1" xfId="0" applyFont="1" applyFill="1" applyBorder="1" applyAlignment="1">
      <alignment wrapText="1"/>
    </xf>
    <xf numFmtId="0" fontId="2" fillId="13" borderId="1" xfId="0" applyFont="1" applyFill="1" applyBorder="1" applyAlignment="1"/>
    <xf numFmtId="0" fontId="2" fillId="17" borderId="2" xfId="0" applyFont="1" applyFill="1" applyBorder="1" applyAlignment="1">
      <alignment wrapText="1"/>
    </xf>
    <xf numFmtId="0" fontId="2" fillId="17" borderId="2" xfId="0" applyFont="1" applyFill="1" applyBorder="1" applyAlignment="1"/>
    <xf numFmtId="0" fontId="2" fillId="0" borderId="0" xfId="0" applyFont="1" applyAlignment="1">
      <alignment wrapText="1"/>
    </xf>
    <xf numFmtId="0" fontId="2" fillId="0" borderId="1" xfId="0" applyFont="1" applyBorder="1" applyAlignment="1">
      <alignment horizontal="center"/>
    </xf>
    <xf numFmtId="0" fontId="2" fillId="2" borderId="2" xfId="0" applyFont="1" applyFill="1" applyBorder="1" applyAlignment="1">
      <alignment wrapText="1"/>
    </xf>
    <xf numFmtId="0" fontId="2" fillId="15" borderId="3" xfId="0" applyFont="1" applyFill="1" applyBorder="1" applyAlignment="1">
      <alignment vertical="top" wrapText="1"/>
    </xf>
    <xf numFmtId="0" fontId="2" fillId="15" borderId="0" xfId="0" applyFont="1" applyFill="1" applyBorder="1" applyAlignment="1">
      <alignment vertical="top" wrapText="1"/>
    </xf>
    <xf numFmtId="0" fontId="2" fillId="9" borderId="3" xfId="0" applyFont="1" applyFill="1" applyBorder="1" applyAlignment="1">
      <alignment vertical="top" wrapText="1"/>
    </xf>
    <xf numFmtId="0" fontId="2" fillId="11" borderId="0" xfId="0" applyFont="1" applyFill="1" applyBorder="1" applyAlignment="1">
      <alignment vertical="top" wrapText="1"/>
    </xf>
    <xf numFmtId="0" fontId="2" fillId="9" borderId="0" xfId="0" applyFont="1" applyFill="1" applyBorder="1" applyAlignment="1">
      <alignment vertical="top" wrapText="1"/>
    </xf>
    <xf numFmtId="0" fontId="3" fillId="0" borderId="1" xfId="0" applyFont="1" applyBorder="1" applyAlignment="1">
      <alignment horizontal="right" wrapText="1"/>
    </xf>
    <xf numFmtId="0" fontId="2" fillId="11" borderId="0" xfId="0" applyFont="1" applyFill="1" applyBorder="1" applyAlignment="1">
      <alignment horizontal="right" vertical="top" wrapText="1"/>
    </xf>
    <xf numFmtId="0" fontId="2" fillId="15" borderId="0" xfId="0" applyFont="1" applyFill="1" applyBorder="1" applyAlignment="1">
      <alignment horizontal="right" vertical="top" wrapText="1"/>
    </xf>
    <xf numFmtId="0" fontId="2" fillId="9" borderId="0" xfId="0" applyFont="1" applyFill="1" applyBorder="1" applyAlignment="1">
      <alignment horizontal="right" vertical="top" wrapText="1"/>
    </xf>
    <xf numFmtId="0" fontId="2" fillId="11" borderId="0" xfId="0" applyFont="1" applyFill="1" applyAlignment="1">
      <alignment vertical="top" wrapText="1"/>
    </xf>
    <xf numFmtId="0" fontId="2" fillId="11" borderId="0" xfId="0" applyFont="1" applyFill="1" applyAlignment="1">
      <alignment horizontal="right" vertical="top" wrapText="1"/>
    </xf>
    <xf numFmtId="0" fontId="2" fillId="11" borderId="1" xfId="0" applyFont="1" applyFill="1" applyBorder="1" applyAlignment="1">
      <alignment vertical="top" wrapText="1"/>
    </xf>
    <xf numFmtId="0" fontId="2" fillId="11" borderId="1" xfId="0" applyFont="1" applyFill="1" applyBorder="1" applyAlignment="1">
      <alignment horizontal="right" vertical="top" wrapText="1"/>
    </xf>
    <xf numFmtId="0" fontId="2" fillId="15" borderId="1" xfId="0" applyFont="1" applyFill="1" applyBorder="1" applyAlignment="1">
      <alignment vertical="top" wrapText="1"/>
    </xf>
    <xf numFmtId="0" fontId="2" fillId="15" borderId="1" xfId="0" applyFont="1" applyFill="1" applyBorder="1" applyAlignment="1">
      <alignment horizontal="right" vertical="top" wrapText="1"/>
    </xf>
    <xf numFmtId="0" fontId="2" fillId="9" borderId="1" xfId="0" applyFont="1" applyFill="1" applyBorder="1" applyAlignment="1">
      <alignment vertical="top" wrapText="1"/>
    </xf>
    <xf numFmtId="0" fontId="2" fillId="9" borderId="1" xfId="0" applyFont="1" applyFill="1" applyBorder="1" applyAlignment="1">
      <alignment horizontal="right" vertical="top" wrapText="1"/>
    </xf>
    <xf numFmtId="0" fontId="2" fillId="15" borderId="3" xfId="0" applyFont="1" applyFill="1" applyBorder="1" applyAlignment="1">
      <alignment horizontal="right" vertical="top" wrapText="1"/>
    </xf>
    <xf numFmtId="0" fontId="2" fillId="9" borderId="3" xfId="0" applyFont="1" applyFill="1" applyBorder="1" applyAlignment="1">
      <alignment horizontal="right" vertical="top" wrapText="1"/>
    </xf>
    <xf numFmtId="0" fontId="2" fillId="7" borderId="4" xfId="0" applyFont="1" applyFill="1" applyBorder="1"/>
    <xf numFmtId="0" fontId="2" fillId="5" borderId="4" xfId="0" applyFont="1" applyFill="1" applyBorder="1" applyAlignment="1"/>
    <xf numFmtId="0" fontId="2" fillId="3" borderId="4" xfId="0" applyFont="1" applyFill="1" applyBorder="1" applyAlignment="1">
      <alignment wrapText="1"/>
    </xf>
    <xf numFmtId="0" fontId="2" fillId="3" borderId="4" xfId="0" applyFont="1" applyFill="1" applyBorder="1" applyAlignment="1"/>
    <xf numFmtId="0" fontId="3" fillId="16" borderId="3" xfId="0" applyFont="1" applyFill="1" applyBorder="1" applyAlignment="1">
      <alignment wrapText="1"/>
    </xf>
    <xf numFmtId="0" fontId="3" fillId="0" borderId="3" xfId="0" applyFont="1" applyBorder="1"/>
    <xf numFmtId="0" fontId="3" fillId="0" borderId="3" xfId="0" applyFont="1" applyBorder="1" applyAlignment="1">
      <alignment wrapText="1"/>
    </xf>
    <xf numFmtId="0" fontId="3" fillId="0" borderId="3" xfId="0" applyFont="1" applyFill="1" applyBorder="1" applyAlignment="1">
      <alignment horizontal="left" wrapText="1"/>
    </xf>
    <xf numFmtId="9" fontId="2" fillId="14" borderId="0" xfId="0" applyNumberFormat="1" applyFont="1" applyFill="1" applyAlignment="1">
      <alignment horizontal="right"/>
    </xf>
    <xf numFmtId="3" fontId="2" fillId="0" borderId="0" xfId="3" applyNumberFormat="1" applyFont="1" applyBorder="1"/>
    <xf numFmtId="0" fontId="2" fillId="0" borderId="0" xfId="4"/>
    <xf numFmtId="3" fontId="2" fillId="0" borderId="0" xfId="0" applyNumberFormat="1" applyFont="1" applyFill="1"/>
    <xf numFmtId="0" fontId="2" fillId="0" borderId="1" xfId="0" applyFont="1" applyBorder="1" applyAlignment="1">
      <alignment wrapText="1"/>
    </xf>
    <xf numFmtId="3" fontId="2" fillId="14" borderId="0" xfId="0" applyNumberFormat="1" applyFont="1" applyFill="1" applyBorder="1" applyAlignment="1">
      <alignment horizontal="right"/>
    </xf>
    <xf numFmtId="9" fontId="2" fillId="14" borderId="0" xfId="0" applyNumberFormat="1" applyFont="1" applyFill="1" applyBorder="1" applyAlignment="1">
      <alignment horizontal="right"/>
    </xf>
    <xf numFmtId="0" fontId="2" fillId="18" borderId="2" xfId="0" applyFont="1" applyFill="1" applyBorder="1" applyAlignment="1">
      <alignment wrapText="1"/>
    </xf>
    <xf numFmtId="3" fontId="2" fillId="18" borderId="2" xfId="0" applyNumberFormat="1" applyFont="1" applyFill="1" applyBorder="1" applyAlignment="1">
      <alignment horizontal="right"/>
    </xf>
    <xf numFmtId="9" fontId="2" fillId="18" borderId="2" xfId="0" applyNumberFormat="1" applyFont="1" applyFill="1" applyBorder="1" applyAlignment="1">
      <alignment horizontal="right"/>
    </xf>
    <xf numFmtId="0" fontId="12" fillId="0" borderId="0" xfId="0" applyFont="1" applyAlignment="1">
      <alignment horizontal="left"/>
    </xf>
    <xf numFmtId="0" fontId="3" fillId="0" borderId="1" xfId="0" applyFont="1" applyBorder="1" applyAlignment="1">
      <alignment horizontal="left" wrapText="1"/>
    </xf>
    <xf numFmtId="0" fontId="2" fillId="11" borderId="0" xfId="0" applyFont="1" applyFill="1" applyAlignment="1">
      <alignment horizontal="left" vertical="top" wrapText="1"/>
    </xf>
    <xf numFmtId="0" fontId="2" fillId="0" borderId="0" xfId="0" applyFont="1" applyAlignment="1">
      <alignment horizontal="left"/>
    </xf>
    <xf numFmtId="9" fontId="2" fillId="0" borderId="2" xfId="0" applyNumberFormat="1" applyFont="1" applyFill="1" applyBorder="1" applyAlignment="1">
      <alignment horizontal="right"/>
    </xf>
    <xf numFmtId="0" fontId="30" fillId="0" borderId="0" xfId="0" applyFont="1"/>
    <xf numFmtId="0" fontId="30" fillId="0" borderId="0" xfId="0" applyFont="1" applyAlignment="1">
      <alignment horizontal="left"/>
    </xf>
    <xf numFmtId="0" fontId="2" fillId="11" borderId="3" xfId="0" applyFont="1" applyFill="1" applyBorder="1" applyAlignment="1">
      <alignment vertical="top" wrapText="1"/>
    </xf>
    <xf numFmtId="0" fontId="2" fillId="11" borderId="0" xfId="0" applyFont="1" applyFill="1" applyAlignment="1">
      <alignment vertical="top" wrapText="1"/>
    </xf>
    <xf numFmtId="0" fontId="2" fillId="11" borderId="1" xfId="0" applyFont="1" applyFill="1" applyBorder="1" applyAlignment="1">
      <alignment vertical="top" wrapText="1"/>
    </xf>
    <xf numFmtId="0" fontId="2" fillId="0" borderId="0" xfId="0" applyFont="1" applyBorder="1" applyAlignment="1">
      <alignment vertical="top"/>
    </xf>
    <xf numFmtId="0" fontId="2" fillId="0" borderId="1" xfId="0" applyFont="1" applyBorder="1" applyAlignment="1">
      <alignment vertical="top"/>
    </xf>
    <xf numFmtId="0" fontId="0" fillId="11" borderId="0" xfId="0" applyFill="1" applyBorder="1" applyAlignment="1">
      <alignment vertical="top" wrapText="1"/>
    </xf>
    <xf numFmtId="0" fontId="0" fillId="11" borderId="0" xfId="0" applyFill="1" applyBorder="1" applyAlignment="1">
      <alignment horizontal="left" vertical="top" wrapText="1"/>
    </xf>
    <xf numFmtId="0" fontId="0" fillId="11" borderId="1" xfId="0" applyFill="1" applyBorder="1" applyAlignment="1">
      <alignment vertical="top" wrapText="1"/>
    </xf>
    <xf numFmtId="0" fontId="0" fillId="11" borderId="1" xfId="0" applyFill="1" applyBorder="1" applyAlignment="1">
      <alignment horizontal="left" vertical="top" wrapText="1"/>
    </xf>
    <xf numFmtId="0" fontId="2" fillId="11" borderId="3" xfId="0" applyFont="1" applyFill="1" applyBorder="1" applyAlignment="1">
      <alignment horizontal="right" vertical="top" wrapText="1"/>
    </xf>
    <xf numFmtId="0" fontId="2" fillId="5" borderId="3" xfId="0" applyFont="1" applyFill="1" applyBorder="1" applyAlignment="1">
      <alignment wrapText="1"/>
    </xf>
    <xf numFmtId="0" fontId="2" fillId="0" borderId="1" xfId="0" applyFont="1" applyBorder="1" applyAlignment="1">
      <alignment wrapText="1"/>
    </xf>
    <xf numFmtId="0" fontId="28" fillId="0" borderId="0" xfId="5" applyFont="1" applyBorder="1" applyAlignment="1">
      <alignment horizontal="left" vertical="top" wrapText="1"/>
    </xf>
    <xf numFmtId="0" fontId="2" fillId="0" borderId="0" xfId="5"/>
    <xf numFmtId="3" fontId="28" fillId="0" borderId="0" xfId="5" applyNumberFormat="1" applyFont="1" applyBorder="1" applyAlignment="1">
      <alignment horizontal="right" vertical="top"/>
    </xf>
    <xf numFmtId="0" fontId="0" fillId="0" borderId="0" xfId="0" applyFill="1"/>
    <xf numFmtId="0" fontId="28" fillId="0" borderId="0" xfId="6" applyFont="1" applyBorder="1" applyAlignment="1">
      <alignment horizontal="left" vertical="top" wrapText="1"/>
    </xf>
    <xf numFmtId="3" fontId="28" fillId="0" borderId="0" xfId="6" applyNumberFormat="1" applyFont="1" applyBorder="1" applyAlignment="1">
      <alignment horizontal="right" vertical="top"/>
    </xf>
    <xf numFmtId="0" fontId="2" fillId="0" borderId="0" xfId="6"/>
    <xf numFmtId="0" fontId="31" fillId="0" borderId="0" xfId="7"/>
    <xf numFmtId="0" fontId="32" fillId="0" borderId="0" xfId="8" applyFont="1" applyBorder="1" applyAlignment="1">
      <alignment horizontal="left" vertical="top" wrapText="1"/>
    </xf>
    <xf numFmtId="0" fontId="31" fillId="0" borderId="0" xfId="8"/>
    <xf numFmtId="3" fontId="32" fillId="0" borderId="0" xfId="8" applyNumberFormat="1" applyFont="1" applyBorder="1" applyAlignment="1">
      <alignment horizontal="left" vertical="top" wrapText="1"/>
    </xf>
    <xf numFmtId="3" fontId="32" fillId="0" borderId="0" xfId="8" applyNumberFormat="1" applyFont="1" applyBorder="1" applyAlignment="1">
      <alignment horizontal="right" vertical="top"/>
    </xf>
    <xf numFmtId="0" fontId="3" fillId="12" borderId="7" xfId="0" applyFont="1" applyFill="1" applyBorder="1" applyAlignment="1">
      <alignment wrapText="1"/>
    </xf>
    <xf numFmtId="0" fontId="2" fillId="0" borderId="0" xfId="0" applyFont="1" applyAlignment="1">
      <alignment wrapText="1"/>
    </xf>
    <xf numFmtId="0" fontId="2" fillId="0" borderId="1" xfId="0" applyFont="1" applyBorder="1" applyAlignment="1">
      <alignment horizontal="center"/>
    </xf>
    <xf numFmtId="0" fontId="2" fillId="0" borderId="0" xfId="0" applyNumberFormat="1" applyFont="1" applyAlignment="1">
      <alignment wrapText="1"/>
    </xf>
    <xf numFmtId="0" fontId="6" fillId="0" borderId="0" xfId="0" applyFont="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2" borderId="2" xfId="0" applyFont="1" applyFill="1" applyBorder="1" applyAlignment="1">
      <alignment wrapText="1"/>
    </xf>
    <xf numFmtId="0" fontId="0" fillId="0" borderId="0" xfId="0" applyAlignment="1">
      <alignment vertical="top" wrapText="1"/>
    </xf>
    <xf numFmtId="0" fontId="0" fillId="0" borderId="1" xfId="0" applyBorder="1" applyAlignment="1">
      <alignment vertical="top" wrapText="1"/>
    </xf>
    <xf numFmtId="0" fontId="0" fillId="0" borderId="0" xfId="0" applyAlignment="1">
      <alignment wrapText="1"/>
    </xf>
    <xf numFmtId="0" fontId="0" fillId="0" borderId="1" xfId="0" applyBorder="1" applyAlignment="1">
      <alignment wrapText="1"/>
    </xf>
    <xf numFmtId="0" fontId="2" fillId="0" borderId="0" xfId="0" applyFont="1" applyAlignment="1">
      <alignment vertical="top" wrapText="1"/>
    </xf>
    <xf numFmtId="0" fontId="2" fillId="0" borderId="1" xfId="0" applyFont="1" applyBorder="1" applyAlignment="1">
      <alignment wrapText="1"/>
    </xf>
    <xf numFmtId="0" fontId="3" fillId="5" borderId="6" xfId="0" applyFont="1" applyFill="1" applyBorder="1" applyAlignment="1">
      <alignment horizontal="left" vertical="center" textRotation="90" wrapText="1"/>
    </xf>
    <xf numFmtId="0" fontId="3" fillId="5" borderId="0" xfId="0" applyFont="1" applyFill="1" applyBorder="1" applyAlignment="1">
      <alignment horizontal="left" vertical="center" textRotation="90" wrapText="1"/>
    </xf>
    <xf numFmtId="0" fontId="3" fillId="5" borderId="5" xfId="0" applyFont="1" applyFill="1" applyBorder="1" applyAlignment="1">
      <alignment horizontal="left" vertical="center" textRotation="90" wrapText="1"/>
    </xf>
    <xf numFmtId="0" fontId="3" fillId="9" borderId="6" xfId="0" applyFont="1" applyFill="1" applyBorder="1" applyAlignment="1">
      <alignment horizontal="left" vertical="center" textRotation="90" wrapText="1"/>
    </xf>
    <xf numFmtId="0" fontId="3" fillId="9" borderId="0" xfId="0" applyFont="1" applyFill="1" applyBorder="1" applyAlignment="1">
      <alignment horizontal="left" vertical="center" textRotation="90" wrapText="1"/>
    </xf>
    <xf numFmtId="0" fontId="3" fillId="9" borderId="5" xfId="0" applyFont="1" applyFill="1" applyBorder="1" applyAlignment="1">
      <alignment horizontal="left" vertical="center" textRotation="90" wrapText="1"/>
    </xf>
    <xf numFmtId="0" fontId="3" fillId="9" borderId="7" xfId="0" applyFont="1" applyFill="1" applyBorder="1" applyAlignment="1">
      <alignment wrapText="1"/>
    </xf>
    <xf numFmtId="0" fontId="3" fillId="9" borderId="1" xfId="0" applyFont="1" applyFill="1" applyBorder="1" applyAlignment="1">
      <alignment wrapText="1"/>
    </xf>
    <xf numFmtId="0" fontId="2" fillId="9" borderId="1" xfId="0" applyFont="1" applyFill="1" applyBorder="1" applyAlignment="1">
      <alignment wrapText="1"/>
    </xf>
    <xf numFmtId="0" fontId="3" fillId="12" borderId="1" xfId="0" applyFont="1" applyFill="1" applyBorder="1" applyAlignment="1">
      <alignment wrapText="1"/>
    </xf>
    <xf numFmtId="0" fontId="3" fillId="12" borderId="6" xfId="0" applyFont="1" applyFill="1" applyBorder="1" applyAlignment="1">
      <alignment horizontal="left" vertical="center" textRotation="90" wrapText="1"/>
    </xf>
    <xf numFmtId="0" fontId="2" fillId="0" borderId="0" xfId="0" applyFont="1" applyBorder="1" applyAlignment="1">
      <alignment horizontal="left" vertical="center" textRotation="90" wrapText="1"/>
    </xf>
    <xf numFmtId="0" fontId="2" fillId="0" borderId="5" xfId="0" applyFont="1" applyBorder="1" applyAlignment="1">
      <alignment horizontal="left" vertical="center" textRotation="90" wrapText="1"/>
    </xf>
    <xf numFmtId="0" fontId="3" fillId="11" borderId="1" xfId="0" applyFont="1" applyFill="1" applyBorder="1" applyAlignment="1">
      <alignment wrapText="1"/>
    </xf>
    <xf numFmtId="0" fontId="3" fillId="0" borderId="1" xfId="0" applyFont="1" applyBorder="1" applyAlignment="1">
      <alignment wrapText="1"/>
    </xf>
    <xf numFmtId="0" fontId="3" fillId="13" borderId="7" xfId="0" applyFont="1" applyFill="1" applyBorder="1" applyAlignment="1">
      <alignment wrapText="1"/>
    </xf>
    <xf numFmtId="0" fontId="3" fillId="15" borderId="6" xfId="0" applyFont="1" applyFill="1" applyBorder="1" applyAlignment="1">
      <alignment horizontal="left" vertical="center" textRotation="90" wrapText="1"/>
    </xf>
    <xf numFmtId="0" fontId="3" fillId="15" borderId="0" xfId="0" applyFont="1" applyFill="1" applyBorder="1" applyAlignment="1">
      <alignment horizontal="left" vertical="center" textRotation="90" wrapText="1"/>
    </xf>
    <xf numFmtId="0" fontId="3" fillId="15" borderId="5" xfId="0" applyFont="1" applyFill="1" applyBorder="1" applyAlignment="1">
      <alignment horizontal="left" vertical="center" textRotation="90" wrapText="1"/>
    </xf>
    <xf numFmtId="0" fontId="3" fillId="10" borderId="6" xfId="0" applyFont="1" applyFill="1" applyBorder="1" applyAlignment="1">
      <alignment horizontal="left" vertical="center" textRotation="90" wrapText="1"/>
    </xf>
    <xf numFmtId="0" fontId="3" fillId="10" borderId="0" xfId="0" applyFont="1" applyFill="1" applyBorder="1" applyAlignment="1">
      <alignment horizontal="left" vertical="center" textRotation="90" wrapText="1"/>
    </xf>
    <xf numFmtId="0" fontId="3" fillId="10" borderId="5" xfId="0" applyFont="1" applyFill="1" applyBorder="1" applyAlignment="1">
      <alignment horizontal="left" vertical="center" textRotation="90" wrapText="1"/>
    </xf>
    <xf numFmtId="0" fontId="3" fillId="13" borderId="6" xfId="0" applyFont="1" applyFill="1" applyBorder="1" applyAlignment="1">
      <alignment horizontal="left" vertical="center" textRotation="90" wrapText="1"/>
    </xf>
    <xf numFmtId="0" fontId="3" fillId="13" borderId="0" xfId="0" applyFont="1" applyFill="1" applyBorder="1" applyAlignment="1">
      <alignment horizontal="left" vertical="center" textRotation="90" wrapText="1"/>
    </xf>
    <xf numFmtId="0" fontId="3" fillId="13" borderId="5" xfId="0" applyFont="1" applyFill="1" applyBorder="1" applyAlignment="1">
      <alignment horizontal="left" vertical="center" textRotation="90" wrapText="1"/>
    </xf>
    <xf numFmtId="0" fontId="3" fillId="10" borderId="7" xfId="0" applyFont="1" applyFill="1" applyBorder="1" applyAlignment="1">
      <alignment wrapText="1"/>
    </xf>
    <xf numFmtId="0" fontId="2" fillId="0" borderId="7" xfId="0" applyFont="1" applyBorder="1" applyAlignment="1">
      <alignment wrapText="1"/>
    </xf>
    <xf numFmtId="0" fontId="3" fillId="10" borderId="1" xfId="0" applyFont="1" applyFill="1" applyBorder="1" applyAlignment="1">
      <alignment wrapText="1"/>
    </xf>
    <xf numFmtId="0" fontId="3" fillId="15" borderId="7" xfId="0" applyFont="1" applyFill="1" applyBorder="1" applyAlignment="1">
      <alignment wrapText="1"/>
    </xf>
    <xf numFmtId="0" fontId="3" fillId="11" borderId="6" xfId="0" applyFont="1" applyFill="1" applyBorder="1" applyAlignment="1">
      <alignment horizontal="left" vertical="center" textRotation="90" wrapText="1"/>
    </xf>
    <xf numFmtId="0" fontId="3" fillId="11" borderId="0" xfId="0" applyFont="1" applyFill="1" applyBorder="1" applyAlignment="1">
      <alignment horizontal="left" vertical="center" textRotation="90" wrapText="1"/>
    </xf>
    <xf numFmtId="0" fontId="3" fillId="11" borderId="5" xfId="0" applyFont="1" applyFill="1" applyBorder="1" applyAlignment="1">
      <alignment horizontal="left" vertical="center" textRotation="90" wrapText="1"/>
    </xf>
    <xf numFmtId="0" fontId="3" fillId="11" borderId="7" xfId="0" applyFont="1" applyFill="1" applyBorder="1" applyAlignment="1">
      <alignment wrapText="1"/>
    </xf>
    <xf numFmtId="0" fontId="2" fillId="11" borderId="3"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2" fillId="9" borderId="3" xfId="0" applyFont="1" applyFill="1" applyBorder="1" applyAlignment="1">
      <alignment horizontal="left" vertical="top" wrapText="1"/>
    </xf>
    <xf numFmtId="0" fontId="2" fillId="15" borderId="3" xfId="0" applyFont="1" applyFill="1" applyBorder="1" applyAlignment="1">
      <alignment horizontal="left" vertical="top" wrapText="1"/>
    </xf>
    <xf numFmtId="0" fontId="2" fillId="11" borderId="3" xfId="0" applyFont="1" applyFill="1" applyBorder="1" applyAlignment="1">
      <alignment vertical="top" wrapText="1"/>
    </xf>
    <xf numFmtId="0" fontId="2" fillId="11" borderId="0" xfId="0" applyFont="1" applyFill="1" applyAlignment="1">
      <alignment vertical="top" wrapText="1"/>
    </xf>
    <xf numFmtId="0" fontId="2" fillId="15" borderId="3" xfId="0" applyFont="1" applyFill="1" applyBorder="1" applyAlignment="1">
      <alignment vertical="top" wrapText="1"/>
    </xf>
    <xf numFmtId="0" fontId="2" fillId="15" borderId="0" xfId="0" applyFont="1" applyFill="1" applyBorder="1" applyAlignment="1">
      <alignment vertical="top" wrapText="1"/>
    </xf>
    <xf numFmtId="0" fontId="2" fillId="15" borderId="1" xfId="0" applyFont="1" applyFill="1" applyBorder="1" applyAlignment="1">
      <alignment vertical="top" wrapText="1"/>
    </xf>
    <xf numFmtId="0" fontId="2" fillId="9" borderId="3" xfId="0" applyFont="1" applyFill="1" applyBorder="1" applyAlignment="1">
      <alignment vertical="top" wrapText="1"/>
    </xf>
    <xf numFmtId="0" fontId="2" fillId="9" borderId="0" xfId="0" applyFont="1" applyFill="1" applyBorder="1" applyAlignment="1">
      <alignment vertical="top" wrapText="1"/>
    </xf>
    <xf numFmtId="0" fontId="2" fillId="9" borderId="1" xfId="0" applyFont="1" applyFill="1" applyBorder="1" applyAlignment="1">
      <alignment vertical="top" wrapText="1"/>
    </xf>
    <xf numFmtId="0" fontId="0" fillId="0" borderId="0" xfId="0" applyBorder="1" applyAlignment="1">
      <alignment vertical="top" wrapText="1"/>
    </xf>
    <xf numFmtId="0" fontId="0" fillId="11" borderId="0" xfId="0" applyFill="1" applyBorder="1" applyAlignment="1">
      <alignment horizontal="left" vertical="top" wrapText="1"/>
    </xf>
  </cellXfs>
  <cellStyles count="9">
    <cellStyle name="Normal" xfId="0" builtinId="0"/>
    <cellStyle name="Normal 2" xfId="2"/>
    <cellStyle name="Normal_DistrictbyRubric" xfId="4"/>
    <cellStyle name="Normal_DistrictxDiv-Dept" xfId="5"/>
    <cellStyle name="Normal_Evenings" xfId="3"/>
    <cellStyle name="Normal_Fall 2005" xfId="1"/>
    <cellStyle name="Normal_OtherSites" xfId="8"/>
    <cellStyle name="Normal_Plano" xfId="6"/>
    <cellStyle name="Normal_PSTC" xfId="7"/>
  </cellStyles>
  <dxfs count="0"/>
  <tableStyles count="0" defaultTableStyle="TableStyleMedium9" defaultPivotStyle="PivotStyleLight16"/>
  <colors>
    <mruColors>
      <color rgb="FFFDE9D9"/>
      <color rgb="FF00CC00"/>
      <color rgb="FF008000"/>
      <color rgb="FF00FF00"/>
      <color rgb="FF4D4D4D"/>
      <color rgb="FFFF6600"/>
      <color rgb="FF5F5F5F"/>
      <color rgb="FFCC9900"/>
      <color rgb="FF003300"/>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78"/>
  <sheetViews>
    <sheetView tabSelected="1" zoomScaleNormal="100" workbookViewId="0">
      <pane ySplit="7" topLeftCell="A8" activePane="bottomLeft" state="frozen"/>
      <selection activeCell="A7" sqref="A7"/>
      <selection pane="bottomLeft" activeCell="A8" sqref="A8"/>
    </sheetView>
  </sheetViews>
  <sheetFormatPr defaultColWidth="8.88671875" defaultRowHeight="12.75" x14ac:dyDescent="0.2"/>
  <cols>
    <col min="1" max="1" width="1.77734375" style="10" customWidth="1"/>
    <col min="2" max="2" width="25.77734375" style="10" customWidth="1"/>
    <col min="3" max="3" width="8.77734375" style="10" customWidth="1"/>
    <col min="4" max="4" width="6.77734375" style="10" customWidth="1"/>
    <col min="5" max="5" width="1.77734375" style="10" customWidth="1"/>
    <col min="6" max="6" width="8.77734375" style="10" customWidth="1"/>
    <col min="7" max="7" width="6.77734375" style="10" customWidth="1"/>
    <col min="8" max="8" width="8.77734375" style="10" customWidth="1"/>
    <col min="9" max="11" width="1.77734375" style="10" customWidth="1"/>
    <col min="12" max="12" width="26.33203125" style="10" bestFit="1" customWidth="1"/>
    <col min="13" max="15" width="8.77734375" style="10" customWidth="1"/>
    <col min="16" max="16" width="1.77734375" style="10" customWidth="1"/>
    <col min="17" max="17" width="24.77734375" style="10" bestFit="1" customWidth="1"/>
    <col min="18" max="18" width="8.77734375" style="10" customWidth="1"/>
    <col min="19" max="16384" width="8.88671875" style="10"/>
  </cols>
  <sheetData>
    <row r="1" spans="2:20" ht="12.75" customHeight="1" x14ac:dyDescent="0.2">
      <c r="B1" s="27" t="s">
        <v>116</v>
      </c>
      <c r="C1" s="27"/>
      <c r="D1" s="27"/>
      <c r="E1" s="27"/>
      <c r="F1" s="27"/>
      <c r="G1" s="27"/>
      <c r="H1" s="27"/>
      <c r="I1" s="25"/>
      <c r="J1" s="25"/>
    </row>
    <row r="2" spans="2:20" ht="12.75" customHeight="1" x14ac:dyDescent="0.2">
      <c r="B2" s="27" t="s">
        <v>48</v>
      </c>
      <c r="C2" s="27"/>
      <c r="D2" s="27"/>
      <c r="E2" s="27"/>
      <c r="F2" s="27"/>
      <c r="G2" s="27"/>
      <c r="H2" s="27"/>
      <c r="I2" s="25"/>
      <c r="J2" s="25"/>
    </row>
    <row r="3" spans="2:20" ht="12.75" customHeight="1" x14ac:dyDescent="0.2">
      <c r="B3" s="27" t="s">
        <v>66</v>
      </c>
      <c r="C3" s="27"/>
      <c r="D3" s="27"/>
      <c r="E3" s="27"/>
      <c r="F3" s="27"/>
      <c r="G3" s="27"/>
      <c r="H3" s="27"/>
      <c r="I3" s="25"/>
      <c r="J3" s="25"/>
    </row>
    <row r="4" spans="2:20" ht="12.75" customHeight="1" x14ac:dyDescent="0.2">
      <c r="B4" s="27" t="s">
        <v>346</v>
      </c>
      <c r="C4" s="27"/>
      <c r="D4" s="27"/>
      <c r="E4" s="27"/>
      <c r="F4" s="27"/>
      <c r="G4" s="27"/>
      <c r="H4" s="27"/>
    </row>
    <row r="5" spans="2:20" ht="12.75" customHeight="1" x14ac:dyDescent="0.2">
      <c r="B5" s="161"/>
    </row>
    <row r="6" spans="2:20" ht="12.75" customHeight="1" x14ac:dyDescent="0.2">
      <c r="C6" s="189" t="s">
        <v>65</v>
      </c>
      <c r="D6" s="189"/>
      <c r="E6" s="3"/>
      <c r="F6" s="189" t="s">
        <v>37</v>
      </c>
      <c r="G6" s="189"/>
      <c r="H6" s="3"/>
    </row>
    <row r="7" spans="2:20" ht="12.75" customHeight="1" x14ac:dyDescent="0.2">
      <c r="B7" s="4" t="s">
        <v>39</v>
      </c>
      <c r="C7" s="5" t="s">
        <v>40</v>
      </c>
      <c r="D7" s="117" t="s">
        <v>41</v>
      </c>
      <c r="E7" s="5"/>
      <c r="F7" s="5" t="s">
        <v>40</v>
      </c>
      <c r="G7" s="117" t="s">
        <v>41</v>
      </c>
      <c r="H7" s="5" t="s">
        <v>42</v>
      </c>
    </row>
    <row r="8" spans="2:20" ht="12.75" customHeight="1" x14ac:dyDescent="0.2">
      <c r="B8" s="118" t="s">
        <v>71</v>
      </c>
      <c r="C8" s="14">
        <f>SUM(C9:C72)</f>
        <v>3142000</v>
      </c>
      <c r="D8" s="16">
        <f>C8/$H8</f>
        <v>0.57240087736557144</v>
      </c>
      <c r="E8" s="6"/>
      <c r="F8" s="14">
        <f>SUM(F9:F72)</f>
        <v>2347160</v>
      </c>
      <c r="G8" s="16">
        <f>F8/$H8</f>
        <v>0.42759912263442856</v>
      </c>
      <c r="H8" s="14">
        <f t="shared" ref="H8" si="0">+C8+F8</f>
        <v>5489160</v>
      </c>
      <c r="M8" s="17"/>
      <c r="N8" s="17"/>
      <c r="O8" s="17"/>
    </row>
    <row r="9" spans="2:20" ht="12.75" customHeight="1" x14ac:dyDescent="0.2">
      <c r="B9" s="11" t="s">
        <v>58</v>
      </c>
      <c r="C9" s="17">
        <v>33024</v>
      </c>
      <c r="D9" s="13">
        <f t="shared" ref="D9:D19" si="1">+C9/$H9</f>
        <v>0.46486486486486489</v>
      </c>
      <c r="E9" s="12"/>
      <c r="F9" s="17">
        <v>38016</v>
      </c>
      <c r="G9" s="13">
        <f t="shared" ref="G9:G19" si="2">+F9/$H9</f>
        <v>0.53513513513513511</v>
      </c>
      <c r="H9" s="12">
        <f t="shared" ref="H9:H41" si="3">+C9+F9</f>
        <v>71040</v>
      </c>
      <c r="M9" s="17"/>
      <c r="N9" s="17"/>
      <c r="O9" s="17"/>
    </row>
    <row r="10" spans="2:20" ht="12.75" customHeight="1" x14ac:dyDescent="0.2">
      <c r="B10" s="11" t="s">
        <v>29</v>
      </c>
      <c r="C10" s="12">
        <v>5136</v>
      </c>
      <c r="D10" s="13">
        <f t="shared" si="1"/>
        <v>0.54040404040404044</v>
      </c>
      <c r="E10" s="15"/>
      <c r="F10" s="12">
        <v>4368</v>
      </c>
      <c r="G10" s="13">
        <f t="shared" si="2"/>
        <v>0.45959595959595961</v>
      </c>
      <c r="H10" s="12">
        <f t="shared" si="3"/>
        <v>9504</v>
      </c>
      <c r="M10" s="17"/>
      <c r="N10" s="17"/>
      <c r="O10" s="17"/>
    </row>
    <row r="11" spans="2:20" ht="12.75" customHeight="1" x14ac:dyDescent="0.2">
      <c r="B11" s="11" t="s">
        <v>13</v>
      </c>
      <c r="C11" s="12">
        <v>81168</v>
      </c>
      <c r="D11" s="13">
        <f t="shared" si="1"/>
        <v>0.59229422066549908</v>
      </c>
      <c r="E11" s="15"/>
      <c r="F11" s="12">
        <v>55872</v>
      </c>
      <c r="G11" s="13">
        <f t="shared" si="2"/>
        <v>0.40770577933450086</v>
      </c>
      <c r="H11" s="12">
        <f t="shared" si="3"/>
        <v>137040</v>
      </c>
      <c r="M11" s="17"/>
      <c r="N11" s="17"/>
      <c r="O11" s="17"/>
      <c r="P11" s="17"/>
    </row>
    <row r="12" spans="2:20" ht="12.75" customHeight="1" x14ac:dyDescent="0.2">
      <c r="B12" s="11" t="s">
        <v>113</v>
      </c>
      <c r="C12" s="12">
        <v>10512</v>
      </c>
      <c r="D12" s="13">
        <f t="shared" si="1"/>
        <v>0.56637931034482758</v>
      </c>
      <c r="E12" s="12"/>
      <c r="F12" s="12">
        <v>8048</v>
      </c>
      <c r="G12" s="13">
        <f t="shared" si="2"/>
        <v>0.43362068965517242</v>
      </c>
      <c r="H12" s="12">
        <f t="shared" si="3"/>
        <v>18560</v>
      </c>
      <c r="M12" s="17"/>
      <c r="N12" s="17"/>
      <c r="O12" s="17"/>
      <c r="P12" s="17"/>
      <c r="Q12" s="17"/>
      <c r="R12" s="17"/>
      <c r="S12" s="17"/>
      <c r="T12" s="17"/>
    </row>
    <row r="13" spans="2:20" ht="12.75" customHeight="1" x14ac:dyDescent="0.2">
      <c r="B13" s="11" t="s">
        <v>24</v>
      </c>
      <c r="C13" s="12">
        <v>276112</v>
      </c>
      <c r="D13" s="13">
        <f t="shared" si="1"/>
        <v>0.55000637429882715</v>
      </c>
      <c r="E13" s="12"/>
      <c r="F13" s="60">
        <v>225904</v>
      </c>
      <c r="G13" s="13">
        <f t="shared" si="2"/>
        <v>0.44999362570117285</v>
      </c>
      <c r="H13" s="12">
        <f t="shared" si="3"/>
        <v>502016</v>
      </c>
      <c r="M13" s="17"/>
      <c r="N13" s="17"/>
      <c r="O13" s="17"/>
      <c r="P13" s="17"/>
      <c r="R13" s="17"/>
      <c r="S13" s="17"/>
      <c r="T13" s="17"/>
    </row>
    <row r="14" spans="2:20" ht="12.75" customHeight="1" x14ac:dyDescent="0.2">
      <c r="B14" s="11" t="s">
        <v>0</v>
      </c>
      <c r="C14" s="12">
        <v>15648</v>
      </c>
      <c r="D14" s="13">
        <f t="shared" si="1"/>
        <v>0.355119825708061</v>
      </c>
      <c r="E14" s="12"/>
      <c r="F14" s="12">
        <v>28416</v>
      </c>
      <c r="G14" s="13">
        <f t="shared" si="2"/>
        <v>0.644880174291939</v>
      </c>
      <c r="H14" s="12">
        <f t="shared" si="3"/>
        <v>44064</v>
      </c>
      <c r="M14" s="17"/>
      <c r="N14" s="17"/>
      <c r="O14" s="17"/>
      <c r="R14" s="17"/>
      <c r="S14" s="17"/>
      <c r="T14" s="17"/>
    </row>
    <row r="15" spans="2:20" ht="12.75" customHeight="1" x14ac:dyDescent="0.2">
      <c r="B15" s="11" t="s">
        <v>44</v>
      </c>
      <c r="C15" s="12">
        <v>6336</v>
      </c>
      <c r="D15" s="13">
        <f t="shared" si="1"/>
        <v>0.69230769230769229</v>
      </c>
      <c r="E15" s="12"/>
      <c r="F15" s="12">
        <v>2816</v>
      </c>
      <c r="G15" s="13">
        <f t="shared" si="2"/>
        <v>0.30769230769230771</v>
      </c>
      <c r="H15" s="12">
        <f t="shared" si="3"/>
        <v>9152</v>
      </c>
      <c r="M15" s="17"/>
      <c r="N15" s="17"/>
      <c r="O15" s="17"/>
    </row>
    <row r="16" spans="2:20" ht="12.75" customHeight="1" x14ac:dyDescent="0.2">
      <c r="B16" s="11" t="s">
        <v>25</v>
      </c>
      <c r="C16" s="12">
        <v>72096</v>
      </c>
      <c r="D16" s="13">
        <f t="shared" si="1"/>
        <v>0.56515740624608057</v>
      </c>
      <c r="E16" s="12"/>
      <c r="F16" s="12">
        <v>55472</v>
      </c>
      <c r="G16" s="13">
        <f t="shared" si="2"/>
        <v>0.43484259375391948</v>
      </c>
      <c r="H16" s="12">
        <f t="shared" si="3"/>
        <v>127568</v>
      </c>
      <c r="M16" s="17"/>
      <c r="N16" s="17"/>
      <c r="O16" s="17"/>
    </row>
    <row r="17" spans="2:15" ht="12.75" customHeight="1" x14ac:dyDescent="0.2">
      <c r="B17" s="11" t="s">
        <v>14</v>
      </c>
      <c r="C17" s="12">
        <v>15600</v>
      </c>
      <c r="D17" s="13">
        <f t="shared" si="1"/>
        <v>0.6335282651072125</v>
      </c>
      <c r="E17" s="12"/>
      <c r="F17" s="12">
        <v>9024</v>
      </c>
      <c r="G17" s="13">
        <f t="shared" si="2"/>
        <v>0.3664717348927875</v>
      </c>
      <c r="H17" s="12">
        <f t="shared" si="3"/>
        <v>24624</v>
      </c>
      <c r="M17" s="17"/>
      <c r="N17" s="17"/>
      <c r="O17" s="17"/>
    </row>
    <row r="18" spans="2:15" ht="12.75" customHeight="1" x14ac:dyDescent="0.2">
      <c r="B18" s="11" t="s">
        <v>79</v>
      </c>
      <c r="C18" s="12">
        <v>49248</v>
      </c>
      <c r="D18" s="13">
        <f t="shared" si="1"/>
        <v>0.52134146341463417</v>
      </c>
      <c r="E18" s="12"/>
      <c r="F18" s="12">
        <v>45216</v>
      </c>
      <c r="G18" s="13">
        <f t="shared" si="2"/>
        <v>0.47865853658536583</v>
      </c>
      <c r="H18" s="12">
        <f t="shared" si="3"/>
        <v>94464</v>
      </c>
      <c r="M18" s="17"/>
      <c r="N18" s="17"/>
      <c r="O18" s="17"/>
    </row>
    <row r="19" spans="2:15" ht="12.75" customHeight="1" x14ac:dyDescent="0.2">
      <c r="B19" s="11" t="s">
        <v>72</v>
      </c>
      <c r="C19" s="12">
        <v>79760</v>
      </c>
      <c r="D19" s="13">
        <f t="shared" si="1"/>
        <v>0.65773848792716716</v>
      </c>
      <c r="E19" s="12"/>
      <c r="F19" s="12">
        <v>41504</v>
      </c>
      <c r="G19" s="13">
        <f t="shared" si="2"/>
        <v>0.34226151207283284</v>
      </c>
      <c r="H19" s="12">
        <f t="shared" si="3"/>
        <v>121264</v>
      </c>
      <c r="M19" s="17"/>
      <c r="N19" s="17"/>
      <c r="O19" s="17"/>
    </row>
    <row r="20" spans="2:15" ht="12.75" customHeight="1" x14ac:dyDescent="0.2">
      <c r="B20" s="11" t="s">
        <v>395</v>
      </c>
      <c r="C20" s="12"/>
      <c r="D20" s="13">
        <f t="shared" ref="D20" si="4">+C20/$H20</f>
        <v>0</v>
      </c>
      <c r="E20" s="12"/>
      <c r="F20" s="12">
        <v>10816</v>
      </c>
      <c r="G20" s="13">
        <f t="shared" ref="G20" si="5">+F20/$H20</f>
        <v>1</v>
      </c>
      <c r="H20" s="12">
        <f t="shared" ref="H20" si="6">+C20+F20</f>
        <v>10816</v>
      </c>
      <c r="M20" s="17"/>
      <c r="N20" s="17"/>
      <c r="O20" s="17"/>
    </row>
    <row r="21" spans="2:15" ht="12.75" customHeight="1" x14ac:dyDescent="0.2">
      <c r="B21" s="11" t="s">
        <v>50</v>
      </c>
      <c r="C21" s="18"/>
      <c r="D21" s="13" t="s">
        <v>252</v>
      </c>
      <c r="E21" s="12"/>
      <c r="F21" s="18"/>
      <c r="G21" s="13" t="s">
        <v>252</v>
      </c>
      <c r="H21" s="12">
        <f t="shared" si="3"/>
        <v>0</v>
      </c>
    </row>
    <row r="22" spans="2:15" ht="12.75" customHeight="1" x14ac:dyDescent="0.2">
      <c r="B22" s="11" t="s">
        <v>30</v>
      </c>
      <c r="C22" s="12">
        <v>26016</v>
      </c>
      <c r="D22" s="13">
        <f t="shared" ref="D22:D72" si="7">+C22/$H22</f>
        <v>0.73741496598639455</v>
      </c>
      <c r="E22" s="12"/>
      <c r="F22" s="12">
        <v>9264</v>
      </c>
      <c r="G22" s="13">
        <f t="shared" ref="G22:G72" si="8">+F22/$H22</f>
        <v>0.26258503401360545</v>
      </c>
      <c r="H22" s="12">
        <f t="shared" si="3"/>
        <v>35280</v>
      </c>
      <c r="M22" s="17"/>
      <c r="N22" s="17"/>
      <c r="O22" s="17"/>
    </row>
    <row r="23" spans="2:15" ht="12.75" customHeight="1" x14ac:dyDescent="0.2">
      <c r="B23" s="11" t="s">
        <v>62</v>
      </c>
      <c r="C23" s="60">
        <v>5728</v>
      </c>
      <c r="D23" s="13">
        <f t="shared" si="7"/>
        <v>0.56112852664576807</v>
      </c>
      <c r="E23" s="12"/>
      <c r="F23" s="60">
        <v>4480</v>
      </c>
      <c r="G23" s="13">
        <f t="shared" si="8"/>
        <v>0.43887147335423199</v>
      </c>
      <c r="H23" s="12">
        <f t="shared" si="3"/>
        <v>10208</v>
      </c>
      <c r="M23" s="17"/>
      <c r="N23" s="17"/>
      <c r="O23" s="17"/>
    </row>
    <row r="24" spans="2:15" ht="12.75" customHeight="1" x14ac:dyDescent="0.2">
      <c r="B24" s="11" t="s">
        <v>15</v>
      </c>
      <c r="C24" s="12">
        <v>10320</v>
      </c>
      <c r="D24" s="13">
        <f t="shared" si="7"/>
        <v>0.43086172344689377</v>
      </c>
      <c r="E24" s="15"/>
      <c r="F24" s="12">
        <v>13632</v>
      </c>
      <c r="G24" s="13">
        <f t="shared" si="8"/>
        <v>0.56913827655310623</v>
      </c>
      <c r="H24" s="12">
        <f t="shared" si="3"/>
        <v>23952</v>
      </c>
      <c r="M24" s="17"/>
      <c r="N24" s="17"/>
      <c r="O24" s="17"/>
    </row>
    <row r="25" spans="2:15" ht="12.75" customHeight="1" x14ac:dyDescent="0.2">
      <c r="B25" s="11" t="s">
        <v>19</v>
      </c>
      <c r="C25" s="12">
        <v>5584</v>
      </c>
      <c r="D25" s="13">
        <f t="shared" si="7"/>
        <v>0.45561357702349869</v>
      </c>
      <c r="E25" s="15"/>
      <c r="F25" s="12">
        <v>6672</v>
      </c>
      <c r="G25" s="13">
        <f t="shared" si="8"/>
        <v>0.54438642297650131</v>
      </c>
      <c r="H25" s="12">
        <f t="shared" si="3"/>
        <v>12256</v>
      </c>
      <c r="M25" s="17"/>
      <c r="N25" s="17"/>
      <c r="O25" s="17"/>
    </row>
    <row r="26" spans="2:15" ht="12.75" customHeight="1" x14ac:dyDescent="0.2">
      <c r="B26" s="11" t="s">
        <v>49</v>
      </c>
      <c r="C26" s="12">
        <v>77632</v>
      </c>
      <c r="D26" s="13">
        <f t="shared" si="7"/>
        <v>0.64380017249386323</v>
      </c>
      <c r="E26" s="12"/>
      <c r="F26" s="12">
        <v>42952</v>
      </c>
      <c r="G26" s="13">
        <f t="shared" si="8"/>
        <v>0.35619982750613682</v>
      </c>
      <c r="H26" s="12">
        <f t="shared" si="3"/>
        <v>120584</v>
      </c>
      <c r="M26" s="17"/>
      <c r="N26" s="17"/>
      <c r="O26" s="17"/>
    </row>
    <row r="27" spans="2:15" ht="12.75" customHeight="1" x14ac:dyDescent="0.2">
      <c r="B27" s="11" t="s">
        <v>240</v>
      </c>
      <c r="C27" s="12"/>
      <c r="D27" s="13" t="s">
        <v>252</v>
      </c>
      <c r="E27" s="12"/>
      <c r="F27" s="12">
        <v>5760</v>
      </c>
      <c r="G27" s="13" t="s">
        <v>252</v>
      </c>
      <c r="H27" s="12">
        <f t="shared" si="3"/>
        <v>5760</v>
      </c>
      <c r="M27" s="17"/>
      <c r="N27" s="17"/>
      <c r="O27" s="17"/>
    </row>
    <row r="28" spans="2:15" ht="12.75" customHeight="1" x14ac:dyDescent="0.2">
      <c r="B28" s="11" t="s">
        <v>59</v>
      </c>
      <c r="C28" s="18">
        <v>122496</v>
      </c>
      <c r="D28" s="13">
        <f t="shared" si="7"/>
        <v>0.66753858226523677</v>
      </c>
      <c r="E28" s="12"/>
      <c r="F28" s="18">
        <v>61008</v>
      </c>
      <c r="G28" s="13">
        <f t="shared" si="8"/>
        <v>0.33246141773476329</v>
      </c>
      <c r="H28" s="12">
        <f t="shared" si="3"/>
        <v>183504</v>
      </c>
      <c r="M28" s="17"/>
      <c r="N28" s="17"/>
      <c r="O28" s="17"/>
    </row>
    <row r="29" spans="2:15" ht="12.75" customHeight="1" x14ac:dyDescent="0.2">
      <c r="B29" s="11" t="s">
        <v>354</v>
      </c>
      <c r="C29" s="12">
        <v>19776</v>
      </c>
      <c r="D29" s="13">
        <f>+C29/$H29</f>
        <v>0.416582406471183</v>
      </c>
      <c r="E29" s="15"/>
      <c r="F29" s="12">
        <v>27696</v>
      </c>
      <c r="G29" s="13">
        <f>+F29/$H29</f>
        <v>0.58341759352881695</v>
      </c>
      <c r="H29" s="12">
        <f t="shared" ref="H29" si="9">+C29+F29</f>
        <v>47472</v>
      </c>
      <c r="M29" s="17"/>
      <c r="N29" s="17"/>
      <c r="O29" s="17"/>
    </row>
    <row r="30" spans="2:15" ht="12.75" customHeight="1" x14ac:dyDescent="0.2">
      <c r="B30" s="11" t="s">
        <v>239</v>
      </c>
      <c r="C30" s="12">
        <v>25792</v>
      </c>
      <c r="D30" s="13">
        <f>+C30/$H30</f>
        <v>0.70577933450087571</v>
      </c>
      <c r="E30" s="15"/>
      <c r="F30" s="12">
        <v>10752</v>
      </c>
      <c r="G30" s="13">
        <f>+F30/$H30</f>
        <v>0.29422066549912435</v>
      </c>
      <c r="H30" s="12">
        <f>+C30+F30</f>
        <v>36544</v>
      </c>
      <c r="M30" s="17"/>
      <c r="N30" s="17"/>
      <c r="O30" s="17"/>
    </row>
    <row r="31" spans="2:15" ht="12.75" customHeight="1" x14ac:dyDescent="0.2">
      <c r="B31" s="11" t="s">
        <v>45</v>
      </c>
      <c r="C31" s="18">
        <v>4368</v>
      </c>
      <c r="D31" s="13">
        <f t="shared" si="7"/>
        <v>0.76256983240223464</v>
      </c>
      <c r="E31" s="12"/>
      <c r="F31" s="12">
        <v>1360</v>
      </c>
      <c r="G31" s="13">
        <f t="shared" si="8"/>
        <v>0.23743016759776536</v>
      </c>
      <c r="H31" s="12">
        <f t="shared" si="3"/>
        <v>5728</v>
      </c>
      <c r="M31" s="17"/>
      <c r="N31" s="17"/>
      <c r="O31" s="17"/>
    </row>
    <row r="32" spans="2:15" ht="12.75" customHeight="1" x14ac:dyDescent="0.2">
      <c r="B32" s="11" t="s">
        <v>20</v>
      </c>
      <c r="C32" s="12">
        <v>5344</v>
      </c>
      <c r="D32" s="13">
        <f t="shared" si="7"/>
        <v>0.2857142857142857</v>
      </c>
      <c r="E32" s="12"/>
      <c r="F32" s="12">
        <v>13360</v>
      </c>
      <c r="G32" s="13">
        <f t="shared" si="8"/>
        <v>0.7142857142857143</v>
      </c>
      <c r="H32" s="12">
        <f t="shared" si="3"/>
        <v>18704</v>
      </c>
      <c r="M32" s="17"/>
      <c r="N32" s="17"/>
      <c r="O32" s="17"/>
    </row>
    <row r="33" spans="2:15" ht="12.75" customHeight="1" x14ac:dyDescent="0.2">
      <c r="B33" s="11" t="s">
        <v>46</v>
      </c>
      <c r="C33" s="12">
        <v>9664</v>
      </c>
      <c r="D33" s="13">
        <f t="shared" si="7"/>
        <v>0.71904761904761905</v>
      </c>
      <c r="E33" s="12"/>
      <c r="F33" s="12">
        <v>3776</v>
      </c>
      <c r="G33" s="13">
        <f t="shared" si="8"/>
        <v>0.28095238095238095</v>
      </c>
      <c r="H33" s="12">
        <f t="shared" si="3"/>
        <v>13440</v>
      </c>
      <c r="M33" s="17"/>
      <c r="N33" s="17"/>
      <c r="O33" s="17"/>
    </row>
    <row r="34" spans="2:15" ht="12.75" customHeight="1" x14ac:dyDescent="0.2">
      <c r="B34" s="11" t="s">
        <v>6</v>
      </c>
      <c r="C34" s="12">
        <v>481664</v>
      </c>
      <c r="D34" s="13">
        <f t="shared" si="7"/>
        <v>0.62594086580446628</v>
      </c>
      <c r="E34" s="15"/>
      <c r="F34" s="12">
        <v>287840</v>
      </c>
      <c r="G34" s="13">
        <f t="shared" si="8"/>
        <v>0.37405913419553377</v>
      </c>
      <c r="H34" s="12">
        <f t="shared" si="3"/>
        <v>769504</v>
      </c>
      <c r="M34" s="17"/>
      <c r="N34" s="17"/>
      <c r="O34" s="17"/>
    </row>
    <row r="35" spans="2:15" ht="12.75" customHeight="1" x14ac:dyDescent="0.2">
      <c r="B35" s="11" t="s">
        <v>26</v>
      </c>
      <c r="C35" s="12">
        <v>39408</v>
      </c>
      <c r="D35" s="13">
        <f t="shared" si="7"/>
        <v>0.51120797011207975</v>
      </c>
      <c r="E35" s="12"/>
      <c r="F35" s="12">
        <v>37680</v>
      </c>
      <c r="G35" s="13">
        <f t="shared" si="8"/>
        <v>0.48879202988792031</v>
      </c>
      <c r="H35" s="12">
        <f t="shared" si="3"/>
        <v>77088</v>
      </c>
      <c r="M35" s="17"/>
      <c r="N35" s="17"/>
      <c r="O35" s="17"/>
    </row>
    <row r="36" spans="2:15" ht="12.75" customHeight="1" x14ac:dyDescent="0.2">
      <c r="B36" s="19" t="s">
        <v>51</v>
      </c>
      <c r="C36" s="12">
        <v>14784</v>
      </c>
      <c r="D36" s="13">
        <f t="shared" si="7"/>
        <v>0.77</v>
      </c>
      <c r="E36" s="12"/>
      <c r="F36" s="12">
        <v>4416</v>
      </c>
      <c r="G36" s="13">
        <f t="shared" si="8"/>
        <v>0.23</v>
      </c>
      <c r="H36" s="12">
        <f t="shared" si="3"/>
        <v>19200</v>
      </c>
      <c r="M36" s="17"/>
      <c r="N36" s="17"/>
      <c r="O36" s="17"/>
    </row>
    <row r="37" spans="2:15" ht="12.75" customHeight="1" x14ac:dyDescent="0.2">
      <c r="B37" s="11" t="s">
        <v>21</v>
      </c>
      <c r="C37" s="12"/>
      <c r="D37" s="13">
        <f t="shared" si="7"/>
        <v>0</v>
      </c>
      <c r="E37" s="15"/>
      <c r="F37" s="12">
        <v>24768</v>
      </c>
      <c r="G37" s="13">
        <f t="shared" si="8"/>
        <v>1</v>
      </c>
      <c r="H37" s="12">
        <f t="shared" si="3"/>
        <v>24768</v>
      </c>
      <c r="M37" s="17"/>
      <c r="N37" s="17"/>
      <c r="O37" s="17"/>
    </row>
    <row r="38" spans="2:15" ht="12.75" customHeight="1" x14ac:dyDescent="0.2">
      <c r="B38" s="11" t="s">
        <v>7</v>
      </c>
      <c r="C38" s="15">
        <v>39808</v>
      </c>
      <c r="D38" s="13">
        <f t="shared" si="7"/>
        <v>0.60476421973748173</v>
      </c>
      <c r="E38" s="15"/>
      <c r="F38" s="12">
        <v>26016</v>
      </c>
      <c r="G38" s="13">
        <f t="shared" si="8"/>
        <v>0.39523578026251821</v>
      </c>
      <c r="H38" s="12">
        <f t="shared" si="3"/>
        <v>65824</v>
      </c>
      <c r="M38" s="17"/>
      <c r="N38" s="17"/>
      <c r="O38" s="17"/>
    </row>
    <row r="39" spans="2:15" ht="12.75" customHeight="1" x14ac:dyDescent="0.2">
      <c r="B39" s="11" t="s">
        <v>31</v>
      </c>
      <c r="C39" s="12"/>
      <c r="D39" s="13">
        <f t="shared" si="7"/>
        <v>0</v>
      </c>
      <c r="E39" s="12"/>
      <c r="F39" s="12">
        <v>2256</v>
      </c>
      <c r="G39" s="13">
        <f t="shared" si="8"/>
        <v>1</v>
      </c>
      <c r="H39" s="12">
        <f t="shared" si="3"/>
        <v>2256</v>
      </c>
      <c r="M39" s="17"/>
      <c r="N39" s="17"/>
      <c r="O39" s="17"/>
    </row>
    <row r="40" spans="2:15" ht="12.75" customHeight="1" x14ac:dyDescent="0.2">
      <c r="B40" s="11" t="s">
        <v>27</v>
      </c>
      <c r="C40" s="12">
        <v>37392</v>
      </c>
      <c r="D40" s="13">
        <f t="shared" si="7"/>
        <v>0.56286127167630062</v>
      </c>
      <c r="E40" s="15"/>
      <c r="F40" s="12">
        <v>29040</v>
      </c>
      <c r="G40" s="13">
        <f t="shared" si="8"/>
        <v>0.43713872832369943</v>
      </c>
      <c r="H40" s="12">
        <f t="shared" si="3"/>
        <v>66432</v>
      </c>
      <c r="M40" s="17"/>
      <c r="N40" s="17"/>
      <c r="O40" s="17"/>
    </row>
    <row r="41" spans="2:15" ht="12.75" customHeight="1" x14ac:dyDescent="0.2">
      <c r="B41" s="11" t="s">
        <v>80</v>
      </c>
      <c r="C41" s="12">
        <v>19088</v>
      </c>
      <c r="D41" s="13">
        <f t="shared" si="7"/>
        <v>0.48260517799352753</v>
      </c>
      <c r="E41" s="15"/>
      <c r="F41" s="12">
        <v>20464</v>
      </c>
      <c r="G41" s="13">
        <f t="shared" si="8"/>
        <v>0.51739482200647247</v>
      </c>
      <c r="H41" s="12">
        <f t="shared" si="3"/>
        <v>39552</v>
      </c>
      <c r="M41" s="17"/>
      <c r="N41" s="17"/>
      <c r="O41" s="17"/>
    </row>
    <row r="42" spans="2:15" ht="12.75" customHeight="1" x14ac:dyDescent="0.2">
      <c r="B42" s="11" t="s">
        <v>172</v>
      </c>
      <c r="C42" s="12">
        <v>17312</v>
      </c>
      <c r="D42" s="13">
        <f t="shared" ref="D42" si="10">+C42/$H42</f>
        <v>0.31398723157283809</v>
      </c>
      <c r="E42" s="15"/>
      <c r="F42" s="12">
        <v>37824</v>
      </c>
      <c r="G42" s="13">
        <f t="shared" ref="G42" si="11">+F42/$H42</f>
        <v>0.68601276842716197</v>
      </c>
      <c r="H42" s="12">
        <f t="shared" ref="H42" si="12">+C42+F42</f>
        <v>55136</v>
      </c>
      <c r="M42" s="17"/>
      <c r="N42" s="17"/>
      <c r="O42" s="17"/>
    </row>
    <row r="43" spans="2:15" ht="12.75" customHeight="1" x14ac:dyDescent="0.2">
      <c r="B43" s="11" t="s">
        <v>32</v>
      </c>
      <c r="C43" s="12">
        <v>209328</v>
      </c>
      <c r="D43" s="13">
        <f t="shared" si="7"/>
        <v>0.48758944543828264</v>
      </c>
      <c r="E43" s="12"/>
      <c r="F43" s="12">
        <v>219984</v>
      </c>
      <c r="G43" s="13">
        <f t="shared" si="8"/>
        <v>0.51241055456171736</v>
      </c>
      <c r="H43" s="12">
        <f t="shared" ref="H43:H72" si="13">+C43+F43</f>
        <v>429312</v>
      </c>
      <c r="M43" s="17"/>
      <c r="N43" s="17"/>
      <c r="O43" s="17"/>
    </row>
    <row r="44" spans="2:15" ht="12.75" customHeight="1" x14ac:dyDescent="0.2">
      <c r="B44" s="11" t="s">
        <v>1</v>
      </c>
      <c r="C44" s="12">
        <v>7424</v>
      </c>
      <c r="D44" s="13">
        <f t="shared" si="7"/>
        <v>0.60025873221216042</v>
      </c>
      <c r="E44" s="12"/>
      <c r="F44" s="12">
        <v>4944</v>
      </c>
      <c r="G44" s="13">
        <f t="shared" si="8"/>
        <v>0.39974126778783958</v>
      </c>
      <c r="H44" s="12">
        <f t="shared" si="13"/>
        <v>12368</v>
      </c>
      <c r="M44" s="17"/>
      <c r="N44" s="17"/>
      <c r="O44" s="17"/>
    </row>
    <row r="45" spans="2:15" ht="12.75" customHeight="1" x14ac:dyDescent="0.2">
      <c r="B45" s="11" t="s">
        <v>8</v>
      </c>
      <c r="C45" s="12">
        <v>53040</v>
      </c>
      <c r="D45" s="13">
        <f t="shared" si="7"/>
        <v>0.7129032258064516</v>
      </c>
      <c r="E45" s="12"/>
      <c r="F45" s="12">
        <v>21360</v>
      </c>
      <c r="G45" s="13">
        <f t="shared" si="8"/>
        <v>0.2870967741935484</v>
      </c>
      <c r="H45" s="12">
        <f t="shared" si="13"/>
        <v>74400</v>
      </c>
      <c r="M45" s="17"/>
      <c r="N45" s="17"/>
      <c r="O45" s="17"/>
    </row>
    <row r="46" spans="2:15" ht="12.75" customHeight="1" x14ac:dyDescent="0.2">
      <c r="B46" s="11" t="s">
        <v>187</v>
      </c>
      <c r="C46" s="12">
        <v>3792</v>
      </c>
      <c r="D46" s="13">
        <f t="shared" si="7"/>
        <v>0.34598540145985401</v>
      </c>
      <c r="E46" s="12"/>
      <c r="F46" s="12">
        <v>7168</v>
      </c>
      <c r="G46" s="13">
        <f t="shared" si="8"/>
        <v>0.65401459854014599</v>
      </c>
      <c r="H46" s="12">
        <f t="shared" si="13"/>
        <v>10960</v>
      </c>
      <c r="M46" s="17"/>
      <c r="N46" s="17"/>
      <c r="O46" s="17"/>
    </row>
    <row r="47" spans="2:15" ht="12.75" customHeight="1" x14ac:dyDescent="0.2">
      <c r="B47" s="11" t="s">
        <v>47</v>
      </c>
      <c r="C47" s="60">
        <v>5776</v>
      </c>
      <c r="D47" s="21">
        <f t="shared" si="7"/>
        <v>0.71203155818540431</v>
      </c>
      <c r="E47" s="20"/>
      <c r="F47" s="12">
        <v>2336</v>
      </c>
      <c r="G47" s="13">
        <f t="shared" si="8"/>
        <v>0.28796844181459569</v>
      </c>
      <c r="H47" s="12">
        <f t="shared" si="13"/>
        <v>8112</v>
      </c>
      <c r="M47" s="17"/>
      <c r="N47" s="17"/>
      <c r="O47" s="17"/>
    </row>
    <row r="48" spans="2:15" ht="12.75" customHeight="1" x14ac:dyDescent="0.2">
      <c r="B48" s="11" t="s">
        <v>205</v>
      </c>
      <c r="C48" s="18">
        <v>47424</v>
      </c>
      <c r="D48" s="13">
        <f>+C48/$H48</f>
        <v>0.92164179104477617</v>
      </c>
      <c r="E48" s="12"/>
      <c r="F48" s="61">
        <v>4032</v>
      </c>
      <c r="G48" s="13">
        <f>+F48/$H48</f>
        <v>7.8358208955223885E-2</v>
      </c>
      <c r="H48" s="12">
        <f>+C48+F48</f>
        <v>51456</v>
      </c>
      <c r="M48" s="17"/>
      <c r="N48" s="17"/>
      <c r="O48" s="17"/>
    </row>
    <row r="49" spans="2:20" ht="12.75" customHeight="1" x14ac:dyDescent="0.2">
      <c r="B49" s="11" t="s">
        <v>2</v>
      </c>
      <c r="C49" s="12">
        <v>9984</v>
      </c>
      <c r="D49" s="13">
        <f t="shared" si="7"/>
        <v>0.58591549295774648</v>
      </c>
      <c r="E49" s="12"/>
      <c r="F49" s="12">
        <v>7056</v>
      </c>
      <c r="G49" s="13">
        <f t="shared" si="8"/>
        <v>0.41408450704225352</v>
      </c>
      <c r="H49" s="12">
        <f t="shared" si="13"/>
        <v>17040</v>
      </c>
      <c r="M49" s="17"/>
      <c r="N49" s="17"/>
      <c r="O49" s="17"/>
    </row>
    <row r="50" spans="2:20" ht="12.75" customHeight="1" x14ac:dyDescent="0.2">
      <c r="B50" s="11" t="s">
        <v>3</v>
      </c>
      <c r="C50" s="12">
        <v>33024</v>
      </c>
      <c r="D50" s="13">
        <f t="shared" si="7"/>
        <v>0.48111888111888113</v>
      </c>
      <c r="E50" s="12"/>
      <c r="F50" s="12">
        <v>35616</v>
      </c>
      <c r="G50" s="13">
        <f t="shared" si="8"/>
        <v>0.51888111888111887</v>
      </c>
      <c r="H50" s="12">
        <f t="shared" si="13"/>
        <v>68640</v>
      </c>
      <c r="M50" s="17"/>
      <c r="N50" s="17"/>
      <c r="O50" s="17"/>
    </row>
    <row r="51" spans="2:20" ht="12.75" customHeight="1" x14ac:dyDescent="0.2">
      <c r="B51" s="11" t="s">
        <v>11</v>
      </c>
      <c r="C51" s="12">
        <v>419280</v>
      </c>
      <c r="D51" s="13">
        <f t="shared" si="7"/>
        <v>0.64469702561074615</v>
      </c>
      <c r="E51" s="12"/>
      <c r="F51" s="12">
        <v>231072</v>
      </c>
      <c r="G51" s="13">
        <f t="shared" si="8"/>
        <v>0.35530297438925385</v>
      </c>
      <c r="H51" s="12">
        <f t="shared" si="13"/>
        <v>650352</v>
      </c>
      <c r="M51" s="17"/>
      <c r="N51" s="17"/>
      <c r="O51" s="17"/>
    </row>
    <row r="52" spans="2:20" ht="12.75" customHeight="1" x14ac:dyDescent="0.2">
      <c r="B52" s="11" t="s">
        <v>16</v>
      </c>
      <c r="C52" s="12">
        <v>42768</v>
      </c>
      <c r="D52" s="13">
        <f t="shared" si="7"/>
        <v>0.54797047970479706</v>
      </c>
      <c r="E52" s="15"/>
      <c r="F52" s="12">
        <v>35280</v>
      </c>
      <c r="G52" s="13">
        <f t="shared" si="8"/>
        <v>0.45202952029520294</v>
      </c>
      <c r="H52" s="12">
        <f t="shared" si="13"/>
        <v>78048</v>
      </c>
      <c r="M52" s="17"/>
      <c r="N52" s="17"/>
      <c r="O52" s="17"/>
    </row>
    <row r="53" spans="2:20" ht="12.75" customHeight="1" x14ac:dyDescent="0.2">
      <c r="B53" s="11" t="s">
        <v>12</v>
      </c>
      <c r="C53" s="12">
        <v>26448</v>
      </c>
      <c r="D53" s="13">
        <f t="shared" si="7"/>
        <v>0.65543219666931007</v>
      </c>
      <c r="E53" s="12"/>
      <c r="F53" s="18">
        <v>13904</v>
      </c>
      <c r="G53" s="13">
        <f t="shared" si="8"/>
        <v>0.34456780333068993</v>
      </c>
      <c r="H53" s="12">
        <f t="shared" si="13"/>
        <v>40352</v>
      </c>
      <c r="M53" s="17"/>
      <c r="N53" s="17"/>
      <c r="O53" s="17"/>
    </row>
    <row r="54" spans="2:20" ht="12.75" customHeight="1" x14ac:dyDescent="0.2">
      <c r="B54" s="11" t="s">
        <v>22</v>
      </c>
      <c r="C54" s="12">
        <v>60368</v>
      </c>
      <c r="D54" s="13">
        <f t="shared" si="7"/>
        <v>0.65367290367290365</v>
      </c>
      <c r="E54" s="12"/>
      <c r="F54" s="12">
        <v>31984</v>
      </c>
      <c r="G54" s="13">
        <f t="shared" si="8"/>
        <v>0.34632709632709635</v>
      </c>
      <c r="H54" s="12">
        <f t="shared" si="13"/>
        <v>92352</v>
      </c>
      <c r="M54" s="17"/>
      <c r="N54" s="17"/>
      <c r="O54" s="17"/>
    </row>
    <row r="55" spans="2:20" ht="12.75" customHeight="1" x14ac:dyDescent="0.2">
      <c r="B55" s="11" t="s">
        <v>4</v>
      </c>
      <c r="C55" s="12">
        <v>7616</v>
      </c>
      <c r="D55" s="13">
        <f t="shared" si="7"/>
        <v>0.50854700854700852</v>
      </c>
      <c r="E55" s="12"/>
      <c r="F55" s="12">
        <v>7360</v>
      </c>
      <c r="G55" s="13">
        <f t="shared" si="8"/>
        <v>0.49145299145299143</v>
      </c>
      <c r="H55" s="12">
        <f t="shared" si="13"/>
        <v>14976</v>
      </c>
      <c r="M55" s="17"/>
      <c r="N55" s="17"/>
      <c r="O55" s="17"/>
    </row>
    <row r="56" spans="2:20" ht="12.75" customHeight="1" x14ac:dyDescent="0.2">
      <c r="B56" s="11" t="s">
        <v>174</v>
      </c>
      <c r="C56" s="12">
        <v>3120</v>
      </c>
      <c r="D56" s="13">
        <f t="shared" ref="D56" si="14">+C56/$H56</f>
        <v>0.4642857142857143</v>
      </c>
      <c r="E56" s="12"/>
      <c r="F56" s="12">
        <v>3600</v>
      </c>
      <c r="G56" s="13">
        <f t="shared" ref="G56" si="15">+F56/$H56</f>
        <v>0.5357142857142857</v>
      </c>
      <c r="H56" s="12">
        <f t="shared" ref="H56" si="16">+C56+F56</f>
        <v>6720</v>
      </c>
      <c r="M56" s="17"/>
      <c r="N56" s="17"/>
      <c r="O56" s="17"/>
    </row>
    <row r="57" spans="2:20" ht="12.75" customHeight="1" x14ac:dyDescent="0.2">
      <c r="B57" s="11" t="s">
        <v>9</v>
      </c>
      <c r="C57" s="12">
        <v>32640</v>
      </c>
      <c r="D57" s="13">
        <f t="shared" si="7"/>
        <v>0.53585500394011032</v>
      </c>
      <c r="E57" s="12"/>
      <c r="F57" s="12">
        <v>28272</v>
      </c>
      <c r="G57" s="13">
        <f t="shared" si="8"/>
        <v>0.46414499605988968</v>
      </c>
      <c r="H57" s="12">
        <f t="shared" si="13"/>
        <v>60912</v>
      </c>
      <c r="M57" s="17"/>
      <c r="N57" s="17"/>
      <c r="O57" s="17"/>
      <c r="P57" s="17"/>
      <c r="Q57" s="17"/>
      <c r="R57" s="17"/>
      <c r="S57" s="17"/>
      <c r="T57" s="17"/>
    </row>
    <row r="58" spans="2:20" ht="12.75" customHeight="1" x14ac:dyDescent="0.2">
      <c r="B58" s="11" t="s">
        <v>17</v>
      </c>
      <c r="C58" s="12">
        <v>13776</v>
      </c>
      <c r="D58" s="13">
        <f t="shared" si="7"/>
        <v>0.34371257485029938</v>
      </c>
      <c r="E58" s="12"/>
      <c r="F58" s="12">
        <v>26304</v>
      </c>
      <c r="G58" s="13">
        <f t="shared" si="8"/>
        <v>0.65628742514970062</v>
      </c>
      <c r="H58" s="12">
        <f t="shared" si="13"/>
        <v>40080</v>
      </c>
      <c r="M58" s="17"/>
      <c r="N58" s="17"/>
      <c r="O58" s="17"/>
      <c r="P58" s="17"/>
    </row>
    <row r="59" spans="2:20" ht="12.75" customHeight="1" x14ac:dyDescent="0.2">
      <c r="B59" s="11" t="s">
        <v>28</v>
      </c>
      <c r="C59" s="18">
        <v>46080</v>
      </c>
      <c r="D59" s="13">
        <f t="shared" si="7"/>
        <v>0.49433573635427397</v>
      </c>
      <c r="E59" s="12"/>
      <c r="F59" s="18">
        <v>47136</v>
      </c>
      <c r="G59" s="13">
        <f t="shared" si="8"/>
        <v>0.50566426364572603</v>
      </c>
      <c r="H59" s="12">
        <f t="shared" si="13"/>
        <v>93216</v>
      </c>
      <c r="M59" s="17"/>
      <c r="N59" s="17"/>
      <c r="O59" s="17"/>
      <c r="R59" s="17"/>
      <c r="S59" s="17"/>
      <c r="T59" s="17"/>
    </row>
    <row r="60" spans="2:20" ht="12.75" customHeight="1" x14ac:dyDescent="0.2">
      <c r="B60" s="11" t="s">
        <v>33</v>
      </c>
      <c r="C60" s="12">
        <v>200736</v>
      </c>
      <c r="D60" s="13">
        <f t="shared" si="7"/>
        <v>0.58034970857618651</v>
      </c>
      <c r="E60" s="12"/>
      <c r="F60" s="12">
        <v>145152</v>
      </c>
      <c r="G60" s="13">
        <f t="shared" si="8"/>
        <v>0.41965029142381349</v>
      </c>
      <c r="H60" s="12">
        <f t="shared" si="13"/>
        <v>345888</v>
      </c>
      <c r="M60" s="17"/>
      <c r="N60" s="17"/>
      <c r="O60" s="17"/>
    </row>
    <row r="61" spans="2:20" ht="12.75" customHeight="1" x14ac:dyDescent="0.2">
      <c r="B61" s="11" t="s">
        <v>73</v>
      </c>
      <c r="C61" s="18">
        <v>3840</v>
      </c>
      <c r="D61" s="13">
        <f t="shared" si="7"/>
        <v>0.57971014492753625</v>
      </c>
      <c r="E61" s="12"/>
      <c r="F61" s="18">
        <v>2784</v>
      </c>
      <c r="G61" s="13">
        <f t="shared" si="8"/>
        <v>0.42028985507246375</v>
      </c>
      <c r="H61" s="12">
        <f t="shared" si="13"/>
        <v>6624</v>
      </c>
      <c r="M61" s="17"/>
      <c r="N61" s="17"/>
      <c r="O61" s="17"/>
    </row>
    <row r="62" spans="2:20" ht="12.75" customHeight="1" x14ac:dyDescent="0.2">
      <c r="B62" s="11" t="s">
        <v>353</v>
      </c>
      <c r="C62" s="12">
        <v>21648</v>
      </c>
      <c r="D62" s="13">
        <f>+C62/$H62</f>
        <v>0.43673337637185283</v>
      </c>
      <c r="E62" s="12"/>
      <c r="F62" s="12">
        <v>27920</v>
      </c>
      <c r="G62" s="13">
        <f>+F62/$H62</f>
        <v>0.56326662362814717</v>
      </c>
      <c r="H62" s="12">
        <f t="shared" ref="H62" si="17">+C62+F62</f>
        <v>49568</v>
      </c>
      <c r="M62" s="17"/>
      <c r="N62" s="17"/>
      <c r="O62" s="17"/>
    </row>
    <row r="63" spans="2:20" ht="12.75" customHeight="1" x14ac:dyDescent="0.2">
      <c r="B63" s="11" t="s">
        <v>34</v>
      </c>
      <c r="C63" s="12">
        <v>81168</v>
      </c>
      <c r="D63" s="13">
        <f t="shared" si="7"/>
        <v>0.53580481622306719</v>
      </c>
      <c r="E63" s="12"/>
      <c r="F63" s="12">
        <v>70320</v>
      </c>
      <c r="G63" s="13">
        <f t="shared" si="8"/>
        <v>0.46419518377693281</v>
      </c>
      <c r="H63" s="12">
        <f t="shared" si="13"/>
        <v>151488</v>
      </c>
      <c r="M63" s="17"/>
      <c r="N63" s="17"/>
      <c r="O63" s="17"/>
    </row>
    <row r="64" spans="2:20" ht="12.75" customHeight="1" x14ac:dyDescent="0.2">
      <c r="B64" s="19" t="s">
        <v>78</v>
      </c>
      <c r="C64" s="12">
        <v>45184</v>
      </c>
      <c r="D64" s="13">
        <f t="shared" si="7"/>
        <v>0.54771140418929398</v>
      </c>
      <c r="E64" s="12"/>
      <c r="F64" s="12">
        <v>37312</v>
      </c>
      <c r="G64" s="13">
        <f t="shared" si="8"/>
        <v>0.45228859581070596</v>
      </c>
      <c r="H64" s="12">
        <f t="shared" si="13"/>
        <v>82496</v>
      </c>
      <c r="M64" s="17"/>
      <c r="N64" s="17"/>
      <c r="O64" s="17"/>
    </row>
    <row r="65" spans="2:20" ht="12.75" customHeight="1" x14ac:dyDescent="0.2">
      <c r="B65" s="11" t="s">
        <v>5</v>
      </c>
      <c r="C65" s="12">
        <v>4752</v>
      </c>
      <c r="D65" s="13">
        <f t="shared" si="7"/>
        <v>0.81818181818181823</v>
      </c>
      <c r="E65" s="12"/>
      <c r="F65" s="12">
        <v>1056</v>
      </c>
      <c r="G65" s="13">
        <f t="shared" si="8"/>
        <v>0.18181818181818182</v>
      </c>
      <c r="H65" s="12">
        <f t="shared" si="13"/>
        <v>5808</v>
      </c>
      <c r="M65" s="17"/>
      <c r="N65" s="17"/>
      <c r="O65" s="17"/>
    </row>
    <row r="66" spans="2:20" ht="12.75" customHeight="1" x14ac:dyDescent="0.2">
      <c r="B66" s="11" t="s">
        <v>23</v>
      </c>
      <c r="C66" s="12">
        <v>8832</v>
      </c>
      <c r="D66" s="13">
        <f t="shared" si="7"/>
        <v>0.51879699248120303</v>
      </c>
      <c r="E66" s="12"/>
      <c r="F66" s="12">
        <v>8192</v>
      </c>
      <c r="G66" s="13">
        <f t="shared" si="8"/>
        <v>0.48120300751879697</v>
      </c>
      <c r="H66" s="12">
        <f t="shared" si="13"/>
        <v>17024</v>
      </c>
      <c r="M66" s="17"/>
      <c r="N66" s="17"/>
      <c r="O66" s="17"/>
      <c r="Q66" s="17"/>
      <c r="R66" s="17"/>
      <c r="S66" s="17"/>
      <c r="T66" s="17"/>
    </row>
    <row r="67" spans="2:20" ht="12.75" customHeight="1" x14ac:dyDescent="0.2">
      <c r="B67" s="11" t="s">
        <v>35</v>
      </c>
      <c r="C67" s="12">
        <v>46224</v>
      </c>
      <c r="D67" s="13">
        <f t="shared" si="7"/>
        <v>0.65823650034176351</v>
      </c>
      <c r="E67" s="12"/>
      <c r="F67" s="12">
        <v>24000</v>
      </c>
      <c r="G67" s="13">
        <f t="shared" si="8"/>
        <v>0.34176349965823649</v>
      </c>
      <c r="H67" s="12">
        <f t="shared" si="13"/>
        <v>70224</v>
      </c>
      <c r="M67" s="17"/>
      <c r="N67" s="17"/>
      <c r="O67" s="17"/>
      <c r="Q67" s="17"/>
      <c r="R67" s="17"/>
      <c r="S67" s="17"/>
      <c r="T67" s="17"/>
    </row>
    <row r="68" spans="2:20" ht="12.75" customHeight="1" x14ac:dyDescent="0.2">
      <c r="B68" s="11" t="s">
        <v>10</v>
      </c>
      <c r="C68" s="12">
        <v>73632</v>
      </c>
      <c r="D68" s="13">
        <f t="shared" si="7"/>
        <v>0.50262123197903019</v>
      </c>
      <c r="E68" s="12"/>
      <c r="F68" s="12">
        <v>72864</v>
      </c>
      <c r="G68" s="13">
        <f t="shared" si="8"/>
        <v>0.49737876802096986</v>
      </c>
      <c r="H68" s="12">
        <f t="shared" si="13"/>
        <v>146496</v>
      </c>
      <c r="M68" s="17"/>
      <c r="N68" s="17"/>
      <c r="O68" s="17"/>
      <c r="P68" s="17"/>
      <c r="R68" s="17"/>
      <c r="S68" s="17"/>
      <c r="T68" s="17"/>
    </row>
    <row r="69" spans="2:20" ht="12.75" customHeight="1" x14ac:dyDescent="0.2">
      <c r="B69" s="11" t="s">
        <v>396</v>
      </c>
      <c r="C69" s="12">
        <v>1056</v>
      </c>
      <c r="D69" s="13">
        <f t="shared" ref="D69" si="18">+C69/$H69</f>
        <v>1</v>
      </c>
      <c r="E69" s="12"/>
      <c r="F69" s="12"/>
      <c r="G69" s="13">
        <f t="shared" ref="G69" si="19">+F69/$H69</f>
        <v>0</v>
      </c>
      <c r="H69" s="12">
        <f t="shared" ref="H69" si="20">+C69+F69</f>
        <v>1056</v>
      </c>
      <c r="M69" s="17"/>
      <c r="N69" s="17"/>
      <c r="O69" s="17"/>
    </row>
    <row r="70" spans="2:20" ht="12.75" customHeight="1" x14ac:dyDescent="0.2">
      <c r="B70" s="11" t="s">
        <v>56</v>
      </c>
      <c r="C70" s="12">
        <v>6624</v>
      </c>
      <c r="D70" s="13">
        <f t="shared" si="7"/>
        <v>0.60703812316715544</v>
      </c>
      <c r="E70" s="12"/>
      <c r="F70" s="12">
        <v>4288</v>
      </c>
      <c r="G70" s="13">
        <f t="shared" si="8"/>
        <v>0.39296187683284456</v>
      </c>
      <c r="H70" s="12">
        <f t="shared" si="13"/>
        <v>10912</v>
      </c>
      <c r="M70" s="17"/>
      <c r="N70" s="17"/>
      <c r="O70" s="17"/>
    </row>
    <row r="71" spans="2:20" ht="12.75" customHeight="1" x14ac:dyDescent="0.2">
      <c r="B71" s="11" t="s">
        <v>18</v>
      </c>
      <c r="C71" s="18">
        <v>19600</v>
      </c>
      <c r="D71" s="13">
        <f t="shared" ref="D71" si="21">+C71/$H71</f>
        <v>0.40019601437438745</v>
      </c>
      <c r="E71" s="12"/>
      <c r="F71" s="18">
        <v>29376</v>
      </c>
      <c r="G71" s="13">
        <f t="shared" ref="G71" si="22">+F71/$H71</f>
        <v>0.59980398562561255</v>
      </c>
      <c r="H71" s="12">
        <f t="shared" ref="H71" si="23">+C71+F71</f>
        <v>48976</v>
      </c>
      <c r="M71" s="17"/>
      <c r="N71" s="17"/>
      <c r="O71" s="17"/>
    </row>
    <row r="72" spans="2:20" ht="12.75" customHeight="1" x14ac:dyDescent="0.2">
      <c r="B72" s="11" t="s">
        <v>185</v>
      </c>
      <c r="C72" s="18"/>
      <c r="D72" s="13" t="e">
        <f t="shared" si="7"/>
        <v>#DIV/0!</v>
      </c>
      <c r="E72" s="12"/>
      <c r="F72" s="18"/>
      <c r="G72" s="13" t="e">
        <f t="shared" si="8"/>
        <v>#DIV/0!</v>
      </c>
      <c r="H72" s="12">
        <f t="shared" si="13"/>
        <v>0</v>
      </c>
    </row>
    <row r="73" spans="2:20" ht="12.75" customHeight="1" x14ac:dyDescent="0.2">
      <c r="C73" s="1"/>
      <c r="D73" s="1"/>
      <c r="E73" s="1"/>
      <c r="F73" s="2"/>
      <c r="G73" s="1"/>
    </row>
    <row r="74" spans="2:20" ht="12.75" customHeight="1" x14ac:dyDescent="0.2">
      <c r="B74" s="188" t="s">
        <v>347</v>
      </c>
      <c r="C74" s="188"/>
      <c r="D74" s="188"/>
      <c r="E74" s="188"/>
      <c r="F74" s="188"/>
      <c r="G74" s="188"/>
      <c r="H74" s="188"/>
      <c r="I74" s="26"/>
    </row>
    <row r="75" spans="2:20" ht="12.75" customHeight="1" x14ac:dyDescent="0.2">
      <c r="B75" s="188"/>
      <c r="C75" s="188"/>
      <c r="D75" s="188"/>
      <c r="E75" s="188"/>
      <c r="F75" s="188"/>
      <c r="G75" s="188"/>
      <c r="H75" s="188"/>
      <c r="I75" s="26"/>
    </row>
    <row r="76" spans="2:20" ht="12.75" customHeight="1" x14ac:dyDescent="0.2">
      <c r="B76" s="116"/>
      <c r="C76" s="116"/>
      <c r="D76" s="116"/>
      <c r="E76" s="116"/>
      <c r="F76" s="116"/>
      <c r="G76" s="116"/>
      <c r="H76" s="116"/>
      <c r="I76" s="116"/>
      <c r="M76" s="17"/>
    </row>
    <row r="77" spans="2:20" ht="12.75" customHeight="1" x14ac:dyDescent="0.2">
      <c r="B77" s="191" t="s">
        <v>348</v>
      </c>
      <c r="C77" s="188"/>
      <c r="D77" s="188"/>
      <c r="E77" s="188"/>
      <c r="F77" s="188"/>
      <c r="G77" s="188"/>
      <c r="H77" s="188"/>
      <c r="I77" s="26"/>
      <c r="M77" s="17"/>
    </row>
    <row r="78" spans="2:20" ht="12.75" customHeight="1" x14ac:dyDescent="0.2">
      <c r="B78" s="188"/>
      <c r="C78" s="188"/>
      <c r="D78" s="188"/>
      <c r="E78" s="188"/>
      <c r="F78" s="188"/>
      <c r="G78" s="188"/>
      <c r="H78" s="188"/>
      <c r="I78" s="26"/>
    </row>
    <row r="79" spans="2:20" ht="12.75" customHeight="1" x14ac:dyDescent="0.2">
      <c r="B79" s="188"/>
      <c r="C79" s="188"/>
      <c r="D79" s="188"/>
      <c r="E79" s="188"/>
      <c r="F79" s="188"/>
      <c r="G79" s="188"/>
      <c r="H79" s="188"/>
      <c r="I79" s="26"/>
    </row>
    <row r="80" spans="2:20" ht="12.75" customHeight="1" x14ac:dyDescent="0.2">
      <c r="D80" s="1"/>
      <c r="E80" s="1"/>
      <c r="F80" s="1"/>
      <c r="G80" s="2"/>
      <c r="H80" s="1"/>
    </row>
    <row r="81" spans="2:9" ht="12.75" customHeight="1" x14ac:dyDescent="0.2">
      <c r="B81" s="188" t="s">
        <v>350</v>
      </c>
      <c r="C81" s="188"/>
      <c r="D81" s="188"/>
      <c r="E81" s="188"/>
      <c r="F81" s="188"/>
      <c r="G81" s="188"/>
      <c r="H81" s="188"/>
      <c r="I81" s="26"/>
    </row>
    <row r="82" spans="2:9" ht="12.75" customHeight="1" x14ac:dyDescent="0.2">
      <c r="B82" s="188"/>
      <c r="C82" s="188"/>
      <c r="D82" s="188"/>
      <c r="E82" s="188"/>
      <c r="F82" s="188"/>
      <c r="G82" s="188"/>
      <c r="H82" s="188"/>
      <c r="I82" s="26"/>
    </row>
    <row r="83" spans="2:9" ht="12.75" customHeight="1" x14ac:dyDescent="0.2">
      <c r="B83" s="116"/>
      <c r="C83" s="116"/>
      <c r="D83" s="116"/>
      <c r="E83" s="116"/>
      <c r="F83" s="116"/>
      <c r="G83" s="116"/>
      <c r="H83" s="116"/>
      <c r="I83" s="116"/>
    </row>
    <row r="84" spans="2:9" ht="12.75" customHeight="1" x14ac:dyDescent="0.2">
      <c r="B84" s="190" t="s">
        <v>177</v>
      </c>
      <c r="C84" s="188"/>
      <c r="D84" s="188"/>
      <c r="E84" s="188"/>
      <c r="F84" s="188"/>
      <c r="G84" s="188"/>
      <c r="H84" s="188"/>
      <c r="I84" s="26"/>
    </row>
    <row r="85" spans="2:9" ht="12.75" customHeight="1" x14ac:dyDescent="0.2">
      <c r="B85" s="188"/>
      <c r="C85" s="188"/>
      <c r="D85" s="188"/>
      <c r="E85" s="188"/>
      <c r="F85" s="188"/>
      <c r="G85" s="188"/>
      <c r="H85" s="188"/>
      <c r="I85" s="26"/>
    </row>
    <row r="86" spans="2:9" ht="12.75" customHeight="1" x14ac:dyDescent="0.2">
      <c r="B86" s="188"/>
      <c r="C86" s="188"/>
      <c r="D86" s="188"/>
      <c r="E86" s="188"/>
      <c r="F86" s="188"/>
      <c r="G86" s="188"/>
      <c r="H86" s="188"/>
      <c r="I86" s="26"/>
    </row>
    <row r="87" spans="2:9" ht="12.75" customHeight="1" x14ac:dyDescent="0.2">
      <c r="B87" s="188"/>
      <c r="C87" s="188"/>
      <c r="D87" s="188"/>
      <c r="E87" s="188"/>
      <c r="F87" s="188"/>
      <c r="G87" s="188"/>
      <c r="H87" s="188"/>
      <c r="I87" s="26"/>
    </row>
    <row r="88" spans="2:9" ht="12.75" customHeight="1" x14ac:dyDescent="0.2">
      <c r="B88" s="188"/>
      <c r="C88" s="188"/>
      <c r="D88" s="188"/>
      <c r="E88" s="188"/>
      <c r="F88" s="188"/>
      <c r="G88" s="188"/>
      <c r="H88" s="188"/>
      <c r="I88" s="26"/>
    </row>
    <row r="89" spans="2:9" ht="12.75" customHeight="1" x14ac:dyDescent="0.2">
      <c r="B89" s="188"/>
      <c r="C89" s="188"/>
      <c r="D89" s="188"/>
      <c r="E89" s="188"/>
      <c r="F89" s="188"/>
      <c r="G89" s="188"/>
      <c r="H89" s="188"/>
      <c r="I89" s="26"/>
    </row>
    <row r="90" spans="2:9" ht="12.75" customHeight="1" x14ac:dyDescent="0.2">
      <c r="B90" s="188"/>
      <c r="C90" s="188"/>
      <c r="D90" s="188"/>
      <c r="E90" s="188"/>
      <c r="F90" s="188"/>
      <c r="G90" s="188"/>
      <c r="H90" s="188"/>
      <c r="I90" s="26"/>
    </row>
    <row r="91" spans="2:9" ht="12.75" customHeight="1" x14ac:dyDescent="0.2">
      <c r="B91" s="188"/>
      <c r="C91" s="188"/>
      <c r="D91" s="188"/>
      <c r="E91" s="188"/>
      <c r="F91" s="188"/>
      <c r="G91" s="188"/>
      <c r="H91" s="188"/>
      <c r="I91" s="26"/>
    </row>
    <row r="92" spans="2:9" ht="12.75" customHeight="1" x14ac:dyDescent="0.2">
      <c r="B92" s="188"/>
      <c r="C92" s="188"/>
      <c r="D92" s="188"/>
      <c r="E92" s="188"/>
      <c r="F92" s="188"/>
      <c r="G92" s="188"/>
      <c r="H92" s="188"/>
      <c r="I92" s="26"/>
    </row>
    <row r="93" spans="2:9" ht="12.75" customHeight="1" x14ac:dyDescent="0.2">
      <c r="B93" s="188"/>
      <c r="C93" s="188"/>
      <c r="D93" s="188"/>
      <c r="E93" s="188"/>
      <c r="F93" s="188"/>
      <c r="G93" s="188"/>
      <c r="H93" s="188"/>
      <c r="I93" s="26"/>
    </row>
    <row r="94" spans="2:9" ht="12.75" customHeight="1" x14ac:dyDescent="0.2">
      <c r="B94" s="26"/>
      <c r="C94" s="26"/>
      <c r="D94" s="26"/>
      <c r="E94" s="26"/>
      <c r="F94" s="26"/>
      <c r="G94" s="26"/>
      <c r="H94" s="26"/>
      <c r="I94" s="26"/>
    </row>
    <row r="95" spans="2:9" ht="12.75" customHeight="1" x14ac:dyDescent="0.2">
      <c r="B95" s="26"/>
      <c r="C95" s="26"/>
      <c r="D95" s="26"/>
      <c r="E95" s="26"/>
      <c r="F95" s="26"/>
      <c r="G95" s="26"/>
      <c r="H95" s="26"/>
    </row>
    <row r="96" spans="2:9" ht="12.75" customHeight="1" x14ac:dyDescent="0.2">
      <c r="C96" s="1"/>
      <c r="D96" s="1"/>
      <c r="E96" s="1"/>
      <c r="F96" s="2"/>
      <c r="G96" s="1"/>
    </row>
    <row r="97" spans="3:7" ht="12.75" customHeight="1" x14ac:dyDescent="0.2">
      <c r="C97" s="1"/>
      <c r="D97" s="1"/>
      <c r="E97" s="1"/>
      <c r="F97" s="2"/>
      <c r="G97" s="1"/>
    </row>
    <row r="98" spans="3:7" ht="12.75" customHeight="1" x14ac:dyDescent="0.2">
      <c r="C98" s="1"/>
      <c r="D98" s="1"/>
      <c r="E98" s="1"/>
      <c r="F98" s="2"/>
      <c r="G98" s="1"/>
    </row>
    <row r="99" spans="3:7" ht="12.75" customHeight="1" x14ac:dyDescent="0.2">
      <c r="C99" s="1"/>
      <c r="D99" s="1"/>
      <c r="E99" s="1"/>
      <c r="F99" s="1"/>
      <c r="G99" s="1"/>
    </row>
    <row r="100" spans="3:7" ht="12.75" customHeight="1" x14ac:dyDescent="0.2">
      <c r="C100" s="1"/>
      <c r="D100" s="1"/>
      <c r="E100" s="1"/>
      <c r="F100" s="1"/>
      <c r="G100" s="1"/>
    </row>
    <row r="101" spans="3:7" ht="12.75" customHeight="1" x14ac:dyDescent="0.2">
      <c r="C101" s="1"/>
      <c r="D101" s="1"/>
      <c r="E101" s="1"/>
      <c r="F101" s="2"/>
      <c r="G101" s="1"/>
    </row>
    <row r="102" spans="3:7" ht="12.75" customHeight="1" x14ac:dyDescent="0.2">
      <c r="C102" s="1"/>
      <c r="D102" s="1"/>
      <c r="E102" s="1"/>
      <c r="F102" s="2"/>
      <c r="G102" s="1"/>
    </row>
    <row r="103" spans="3:7" ht="12.75" customHeight="1" x14ac:dyDescent="0.2">
      <c r="C103" s="1"/>
      <c r="D103" s="1"/>
      <c r="E103" s="1"/>
      <c r="F103" s="1"/>
      <c r="G103" s="1"/>
    </row>
    <row r="104" spans="3:7" ht="12.75" customHeight="1" x14ac:dyDescent="0.2">
      <c r="C104" s="1"/>
      <c r="D104" s="1"/>
      <c r="E104" s="1"/>
      <c r="F104" s="1"/>
      <c r="G104" s="1"/>
    </row>
    <row r="105" spans="3:7" ht="12.75" customHeight="1" x14ac:dyDescent="0.2">
      <c r="C105" s="1"/>
      <c r="D105" s="1"/>
      <c r="E105" s="1"/>
      <c r="F105" s="1"/>
      <c r="G105" s="1"/>
    </row>
    <row r="106" spans="3:7" ht="12.75" customHeight="1" x14ac:dyDescent="0.2">
      <c r="C106" s="1"/>
      <c r="D106" s="1"/>
      <c r="E106" s="1"/>
      <c r="F106" s="1"/>
      <c r="G106" s="1"/>
    </row>
    <row r="107" spans="3:7" ht="12.75" customHeight="1" x14ac:dyDescent="0.2">
      <c r="C107" s="1"/>
      <c r="D107" s="1"/>
      <c r="E107" s="1"/>
      <c r="F107" s="1"/>
      <c r="G107" s="1"/>
    </row>
    <row r="108" spans="3:7" ht="12.75" customHeight="1" x14ac:dyDescent="0.2">
      <c r="C108" s="1"/>
      <c r="D108" s="1"/>
      <c r="E108" s="1"/>
      <c r="F108" s="1"/>
      <c r="G108" s="1"/>
    </row>
    <row r="109" spans="3:7" ht="12.75" customHeight="1" x14ac:dyDescent="0.2">
      <c r="C109" s="2"/>
      <c r="D109" s="2"/>
      <c r="E109" s="2"/>
      <c r="F109" s="1"/>
      <c r="G109" s="1"/>
    </row>
    <row r="110" spans="3:7" ht="12.75" customHeight="1" x14ac:dyDescent="0.2">
      <c r="C110" s="2"/>
      <c r="D110" s="2"/>
      <c r="E110" s="2"/>
      <c r="F110" s="1"/>
      <c r="G110" s="1"/>
    </row>
    <row r="111" spans="3:7" ht="12.75" customHeight="1" x14ac:dyDescent="0.2">
      <c r="C111" s="1"/>
      <c r="D111" s="1"/>
      <c r="E111" s="1"/>
      <c r="F111" s="1"/>
      <c r="G111" s="1"/>
    </row>
    <row r="112" spans="3:7" x14ac:dyDescent="0.2">
      <c r="C112" s="1"/>
      <c r="D112" s="1"/>
      <c r="E112" s="1"/>
      <c r="F112" s="1"/>
      <c r="G112" s="1"/>
    </row>
    <row r="113" spans="3:7" x14ac:dyDescent="0.2">
      <c r="C113" s="1"/>
      <c r="D113" s="1"/>
      <c r="E113" s="1"/>
      <c r="F113" s="1"/>
      <c r="G113" s="1"/>
    </row>
    <row r="114" spans="3:7" x14ac:dyDescent="0.2">
      <c r="C114" s="1"/>
      <c r="D114" s="1"/>
      <c r="E114" s="1"/>
      <c r="F114" s="1"/>
      <c r="G114" s="1"/>
    </row>
    <row r="115" spans="3:7" x14ac:dyDescent="0.2">
      <c r="C115" s="1"/>
      <c r="D115" s="1"/>
      <c r="E115" s="1"/>
      <c r="F115" s="1"/>
      <c r="G115" s="1"/>
    </row>
    <row r="116" spans="3:7" x14ac:dyDescent="0.2">
      <c r="C116" s="1"/>
      <c r="D116" s="1"/>
      <c r="E116" s="1"/>
      <c r="F116" s="1"/>
      <c r="G116" s="1"/>
    </row>
    <row r="117" spans="3:7" x14ac:dyDescent="0.2">
      <c r="C117" s="2"/>
      <c r="D117" s="2"/>
      <c r="E117" s="2"/>
      <c r="F117" s="1"/>
      <c r="G117" s="1"/>
    </row>
    <row r="118" spans="3:7" x14ac:dyDescent="0.2">
      <c r="C118" s="2"/>
      <c r="D118" s="2"/>
      <c r="E118" s="2"/>
      <c r="F118" s="1"/>
      <c r="G118" s="1"/>
    </row>
    <row r="119" spans="3:7" x14ac:dyDescent="0.2">
      <c r="C119" s="1"/>
      <c r="D119" s="1"/>
      <c r="E119" s="1"/>
      <c r="F119" s="1"/>
      <c r="G119" s="1"/>
    </row>
    <row r="120" spans="3:7" x14ac:dyDescent="0.2">
      <c r="C120" s="1"/>
      <c r="D120" s="1"/>
      <c r="E120" s="1"/>
      <c r="F120" s="1"/>
      <c r="G120" s="1"/>
    </row>
    <row r="121" spans="3:7" x14ac:dyDescent="0.2">
      <c r="C121" s="1"/>
      <c r="D121" s="1"/>
      <c r="E121" s="1"/>
      <c r="F121" s="1"/>
      <c r="G121" s="1"/>
    </row>
    <row r="122" spans="3:7" x14ac:dyDescent="0.2">
      <c r="C122" s="1"/>
      <c r="D122" s="1"/>
      <c r="E122" s="1"/>
      <c r="F122" s="1"/>
      <c r="G122" s="1"/>
    </row>
    <row r="123" spans="3:7" x14ac:dyDescent="0.2">
      <c r="C123" s="1"/>
      <c r="D123" s="1"/>
      <c r="E123" s="1"/>
      <c r="F123" s="1"/>
      <c r="G123" s="1"/>
    </row>
    <row r="124" spans="3:7" x14ac:dyDescent="0.2">
      <c r="C124" s="1"/>
      <c r="D124" s="1"/>
      <c r="E124" s="1"/>
      <c r="F124" s="1"/>
      <c r="G124" s="1"/>
    </row>
    <row r="125" spans="3:7" x14ac:dyDescent="0.2">
      <c r="C125" s="2"/>
      <c r="D125" s="2"/>
      <c r="E125" s="2"/>
      <c r="F125" s="1"/>
      <c r="G125" s="1"/>
    </row>
    <row r="126" spans="3:7" x14ac:dyDescent="0.2">
      <c r="C126" s="2"/>
      <c r="D126" s="2"/>
      <c r="E126" s="2"/>
      <c r="F126" s="1"/>
      <c r="G126" s="1"/>
    </row>
    <row r="127" spans="3:7" x14ac:dyDescent="0.2">
      <c r="C127" s="1"/>
      <c r="D127" s="1"/>
      <c r="E127" s="1"/>
      <c r="F127" s="1"/>
      <c r="G127" s="1"/>
    </row>
    <row r="128" spans="3:7" x14ac:dyDescent="0.2">
      <c r="C128" s="1"/>
      <c r="D128" s="1"/>
      <c r="E128" s="1"/>
      <c r="F128" s="1"/>
      <c r="G128" s="1"/>
    </row>
    <row r="129" spans="3:7" x14ac:dyDescent="0.2">
      <c r="C129" s="1"/>
      <c r="D129" s="1"/>
      <c r="E129" s="1"/>
      <c r="F129" s="1"/>
      <c r="G129" s="1"/>
    </row>
    <row r="130" spans="3:7" x14ac:dyDescent="0.2">
      <c r="C130" s="1"/>
      <c r="D130" s="1"/>
      <c r="E130" s="1"/>
      <c r="F130" s="1"/>
      <c r="G130" s="1"/>
    </row>
    <row r="131" spans="3:7" x14ac:dyDescent="0.2">
      <c r="C131" s="1"/>
      <c r="D131" s="1"/>
      <c r="E131" s="1"/>
      <c r="F131" s="1"/>
      <c r="G131" s="1"/>
    </row>
    <row r="132" spans="3:7" x14ac:dyDescent="0.2">
      <c r="C132" s="1"/>
      <c r="D132" s="1"/>
      <c r="E132" s="1"/>
      <c r="F132" s="1"/>
      <c r="G132" s="1"/>
    </row>
    <row r="133" spans="3:7" x14ac:dyDescent="0.2">
      <c r="C133" s="1"/>
      <c r="D133" s="1"/>
      <c r="E133" s="1"/>
      <c r="F133" s="1"/>
      <c r="G133" s="1"/>
    </row>
    <row r="134" spans="3:7" x14ac:dyDescent="0.2">
      <c r="C134" s="1"/>
      <c r="D134" s="1"/>
      <c r="E134" s="1"/>
      <c r="F134" s="1"/>
      <c r="G134" s="1"/>
    </row>
    <row r="135" spans="3:7" x14ac:dyDescent="0.2">
      <c r="C135" s="1"/>
      <c r="D135" s="1"/>
      <c r="E135" s="1"/>
      <c r="F135" s="1"/>
      <c r="G135" s="1"/>
    </row>
    <row r="136" spans="3:7" x14ac:dyDescent="0.2">
      <c r="C136" s="1"/>
      <c r="D136" s="1"/>
      <c r="E136" s="1"/>
      <c r="F136" s="1"/>
      <c r="G136" s="1"/>
    </row>
    <row r="137" spans="3:7" x14ac:dyDescent="0.2">
      <c r="C137" s="1"/>
      <c r="D137" s="1"/>
      <c r="E137" s="1"/>
      <c r="F137" s="2"/>
      <c r="G137" s="1"/>
    </row>
    <row r="138" spans="3:7" x14ac:dyDescent="0.2">
      <c r="C138" s="1"/>
      <c r="D138" s="1"/>
      <c r="E138" s="1"/>
      <c r="F138" s="2"/>
      <c r="G138" s="1"/>
    </row>
    <row r="139" spans="3:7" x14ac:dyDescent="0.2">
      <c r="C139" s="2"/>
      <c r="D139" s="2"/>
      <c r="E139" s="2"/>
      <c r="F139" s="1"/>
      <c r="G139" s="1"/>
    </row>
    <row r="140" spans="3:7" x14ac:dyDescent="0.2">
      <c r="C140" s="2"/>
      <c r="D140" s="2"/>
      <c r="E140" s="2"/>
      <c r="F140" s="1"/>
      <c r="G140" s="1"/>
    </row>
    <row r="141" spans="3:7" x14ac:dyDescent="0.2">
      <c r="C141" s="2"/>
      <c r="D141" s="2"/>
      <c r="E141" s="2"/>
      <c r="F141" s="1"/>
      <c r="G141" s="1"/>
    </row>
    <row r="142" spans="3:7" x14ac:dyDescent="0.2">
      <c r="C142" s="2"/>
      <c r="D142" s="2"/>
      <c r="E142" s="2"/>
      <c r="F142" s="1"/>
      <c r="G142" s="1"/>
    </row>
    <row r="143" spans="3:7" x14ac:dyDescent="0.2">
      <c r="C143" s="1"/>
      <c r="D143" s="1"/>
      <c r="E143" s="1"/>
      <c r="F143" s="1"/>
      <c r="G143" s="1"/>
    </row>
    <row r="144" spans="3:7" x14ac:dyDescent="0.2">
      <c r="C144" s="1"/>
      <c r="D144" s="1"/>
      <c r="E144" s="1"/>
      <c r="F144" s="1"/>
      <c r="G144" s="1"/>
    </row>
    <row r="145" spans="3:7" x14ac:dyDescent="0.2">
      <c r="C145" s="1"/>
      <c r="D145" s="1"/>
      <c r="E145" s="1"/>
      <c r="F145" s="1"/>
      <c r="G145" s="1"/>
    </row>
    <row r="146" spans="3:7" x14ac:dyDescent="0.2">
      <c r="C146" s="1"/>
      <c r="D146" s="1"/>
      <c r="E146" s="1"/>
      <c r="F146" s="1"/>
      <c r="G146" s="1"/>
    </row>
    <row r="147" spans="3:7" x14ac:dyDescent="0.2">
      <c r="C147" s="1"/>
      <c r="D147" s="1"/>
      <c r="E147" s="1"/>
      <c r="F147" s="1"/>
      <c r="G147" s="1"/>
    </row>
    <row r="148" spans="3:7" x14ac:dyDescent="0.2">
      <c r="C148" s="1"/>
      <c r="D148" s="1"/>
      <c r="E148" s="1"/>
      <c r="F148" s="1"/>
      <c r="G148" s="1"/>
    </row>
    <row r="149" spans="3:7" x14ac:dyDescent="0.2">
      <c r="C149" s="1"/>
      <c r="D149" s="1"/>
      <c r="E149" s="1"/>
      <c r="F149" s="1"/>
      <c r="G149" s="1"/>
    </row>
    <row r="150" spans="3:7" x14ac:dyDescent="0.2">
      <c r="C150" s="1"/>
      <c r="D150" s="1"/>
      <c r="E150" s="1"/>
      <c r="F150" s="1"/>
      <c r="G150" s="1"/>
    </row>
    <row r="151" spans="3:7" x14ac:dyDescent="0.2">
      <c r="C151" s="1"/>
      <c r="D151" s="1"/>
      <c r="E151" s="1"/>
      <c r="F151" s="1"/>
      <c r="G151" s="1"/>
    </row>
    <row r="152" spans="3:7" x14ac:dyDescent="0.2">
      <c r="C152" s="1"/>
      <c r="D152" s="1"/>
      <c r="E152" s="1"/>
      <c r="F152" s="1"/>
      <c r="G152" s="1"/>
    </row>
    <row r="153" spans="3:7" x14ac:dyDescent="0.2">
      <c r="C153" s="1"/>
      <c r="D153" s="1"/>
      <c r="E153" s="1"/>
      <c r="F153" s="1"/>
      <c r="G153" s="1"/>
    </row>
    <row r="154" spans="3:7" x14ac:dyDescent="0.2">
      <c r="C154" s="1"/>
      <c r="D154" s="1"/>
      <c r="E154" s="1"/>
      <c r="F154" s="1"/>
      <c r="G154" s="1"/>
    </row>
    <row r="155" spans="3:7" x14ac:dyDescent="0.2">
      <c r="C155" s="1"/>
      <c r="D155" s="1"/>
      <c r="E155" s="1"/>
      <c r="F155" s="1"/>
      <c r="G155" s="1"/>
    </row>
    <row r="156" spans="3:7" x14ac:dyDescent="0.2">
      <c r="C156" s="1"/>
      <c r="D156" s="1"/>
      <c r="E156" s="1"/>
      <c r="F156" s="1"/>
      <c r="G156" s="1"/>
    </row>
    <row r="157" spans="3:7" x14ac:dyDescent="0.2">
      <c r="C157" s="1"/>
      <c r="D157" s="1"/>
      <c r="E157" s="1"/>
      <c r="F157" s="1"/>
      <c r="G157" s="1"/>
    </row>
    <row r="158" spans="3:7" x14ac:dyDescent="0.2">
      <c r="C158" s="1"/>
      <c r="D158" s="1"/>
      <c r="E158" s="1"/>
      <c r="F158" s="1"/>
      <c r="G158" s="1"/>
    </row>
    <row r="159" spans="3:7" x14ac:dyDescent="0.2">
      <c r="C159" s="1"/>
      <c r="D159" s="1"/>
      <c r="E159" s="1"/>
      <c r="F159" s="1"/>
      <c r="G159" s="1"/>
    </row>
    <row r="160" spans="3:7" x14ac:dyDescent="0.2">
      <c r="C160" s="1"/>
      <c r="D160" s="1"/>
      <c r="E160" s="1"/>
      <c r="F160" s="1"/>
      <c r="G160" s="1"/>
    </row>
    <row r="161" spans="3:7" x14ac:dyDescent="0.2">
      <c r="C161" s="1"/>
      <c r="D161" s="1"/>
      <c r="E161" s="1"/>
      <c r="F161" s="1"/>
      <c r="G161" s="1"/>
    </row>
    <row r="162" spans="3:7" x14ac:dyDescent="0.2">
      <c r="C162" s="1"/>
      <c r="D162" s="1"/>
      <c r="E162" s="1"/>
      <c r="F162" s="1"/>
      <c r="G162" s="1"/>
    </row>
    <row r="163" spans="3:7" x14ac:dyDescent="0.2">
      <c r="C163" s="1"/>
      <c r="D163" s="1"/>
      <c r="E163" s="1"/>
      <c r="F163" s="1"/>
      <c r="G163" s="1"/>
    </row>
    <row r="164" spans="3:7" x14ac:dyDescent="0.2">
      <c r="C164" s="1"/>
      <c r="D164" s="1"/>
      <c r="E164" s="1"/>
      <c r="F164" s="1"/>
      <c r="G164" s="1"/>
    </row>
    <row r="165" spans="3:7" x14ac:dyDescent="0.2">
      <c r="C165" s="1"/>
      <c r="D165" s="1"/>
      <c r="E165" s="1"/>
      <c r="F165" s="1"/>
      <c r="G165" s="1"/>
    </row>
    <row r="166" spans="3:7" x14ac:dyDescent="0.2">
      <c r="C166" s="1"/>
      <c r="D166" s="1"/>
      <c r="E166" s="1"/>
      <c r="F166" s="1"/>
      <c r="G166" s="1"/>
    </row>
    <row r="167" spans="3:7" x14ac:dyDescent="0.2">
      <c r="C167" s="2"/>
      <c r="D167" s="2"/>
      <c r="E167" s="2"/>
      <c r="F167" s="1"/>
      <c r="G167" s="1"/>
    </row>
    <row r="168" spans="3:7" x14ac:dyDescent="0.2">
      <c r="C168" s="2"/>
      <c r="D168" s="2"/>
      <c r="E168" s="2"/>
      <c r="F168" s="1"/>
      <c r="G168" s="1"/>
    </row>
    <row r="169" spans="3:7" x14ac:dyDescent="0.2">
      <c r="C169" s="1"/>
      <c r="D169" s="1"/>
      <c r="E169" s="1"/>
      <c r="F169" s="1"/>
      <c r="G169" s="1"/>
    </row>
    <row r="170" spans="3:7" x14ac:dyDescent="0.2">
      <c r="C170" s="1"/>
      <c r="D170" s="1"/>
      <c r="E170" s="1"/>
      <c r="F170" s="1"/>
      <c r="G170" s="1"/>
    </row>
    <row r="171" spans="3:7" x14ac:dyDescent="0.2">
      <c r="C171" s="1"/>
      <c r="D171" s="1"/>
      <c r="E171" s="1"/>
      <c r="F171" s="1"/>
      <c r="G171" s="1"/>
    </row>
    <row r="172" spans="3:7" x14ac:dyDescent="0.2">
      <c r="C172" s="1"/>
      <c r="D172" s="1"/>
      <c r="E172" s="1"/>
      <c r="F172" s="1"/>
      <c r="G172" s="1"/>
    </row>
    <row r="173" spans="3:7" x14ac:dyDescent="0.2">
      <c r="C173" s="1"/>
      <c r="D173" s="1"/>
      <c r="E173" s="1"/>
      <c r="F173" s="1"/>
      <c r="G173" s="1"/>
    </row>
    <row r="174" spans="3:7" x14ac:dyDescent="0.2">
      <c r="C174" s="1"/>
      <c r="D174" s="1"/>
      <c r="E174" s="1"/>
      <c r="F174" s="1"/>
      <c r="G174" s="1"/>
    </row>
    <row r="175" spans="3:7" x14ac:dyDescent="0.2">
      <c r="C175" s="1"/>
      <c r="D175" s="1"/>
      <c r="E175" s="1"/>
      <c r="F175" s="1"/>
      <c r="G175" s="1"/>
    </row>
    <row r="176" spans="3:7" x14ac:dyDescent="0.2">
      <c r="C176" s="1"/>
      <c r="D176" s="1"/>
      <c r="E176" s="1"/>
      <c r="F176" s="1"/>
      <c r="G176" s="1"/>
    </row>
    <row r="177" spans="3:7" x14ac:dyDescent="0.2">
      <c r="C177" s="2"/>
      <c r="D177" s="2"/>
      <c r="E177" s="2"/>
      <c r="F177" s="1"/>
      <c r="G177" s="1"/>
    </row>
    <row r="178" spans="3:7" x14ac:dyDescent="0.2">
      <c r="C178" s="2"/>
      <c r="D178" s="2"/>
      <c r="E178" s="2"/>
      <c r="F178" s="1"/>
      <c r="G178" s="1"/>
    </row>
  </sheetData>
  <sortState ref="B10:H97">
    <sortCondition ref="B10:B97"/>
  </sortState>
  <mergeCells count="6">
    <mergeCell ref="B74:H75"/>
    <mergeCell ref="C6:D6"/>
    <mergeCell ref="F6:G6"/>
    <mergeCell ref="B84:H93"/>
    <mergeCell ref="B81:H82"/>
    <mergeCell ref="B77:H79"/>
  </mergeCells>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4"/>
  <sheetViews>
    <sheetView workbookViewId="0">
      <pane ySplit="7" topLeftCell="A8" activePane="bottomLeft" state="frozen"/>
      <selection activeCell="A7" sqref="A7"/>
      <selection pane="bottomLeft" activeCell="A8" sqref="A8"/>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23.44140625" style="10" bestFit="1" customWidth="1"/>
    <col min="14" max="14" width="8.88671875" style="10"/>
    <col min="15" max="17" width="8.88671875" style="17"/>
    <col min="18" max="16384" width="8.88671875" style="10"/>
  </cols>
  <sheetData>
    <row r="1" spans="2:14" ht="12.75" customHeight="1" x14ac:dyDescent="0.2">
      <c r="B1" s="36" t="s">
        <v>403</v>
      </c>
      <c r="C1" s="36"/>
      <c r="D1" s="36"/>
      <c r="E1" s="36"/>
      <c r="F1" s="36"/>
      <c r="G1" s="36"/>
      <c r="H1" s="36"/>
      <c r="I1" s="36"/>
    </row>
    <row r="2" spans="2:14" ht="12.75" customHeight="1" x14ac:dyDescent="0.2">
      <c r="B2" s="36" t="s">
        <v>200</v>
      </c>
      <c r="C2" s="36"/>
      <c r="D2" s="36"/>
      <c r="E2" s="36"/>
      <c r="F2" s="36"/>
      <c r="G2" s="36"/>
      <c r="H2" s="36"/>
      <c r="I2" s="36"/>
    </row>
    <row r="3" spans="2:14" ht="12.75" customHeight="1" x14ac:dyDescent="0.2">
      <c r="B3" s="36" t="s">
        <v>66</v>
      </c>
      <c r="C3" s="36"/>
      <c r="D3" s="36"/>
      <c r="E3" s="36"/>
      <c r="F3" s="36"/>
      <c r="G3" s="36"/>
      <c r="H3" s="36"/>
      <c r="I3" s="36"/>
    </row>
    <row r="4" spans="2:14" ht="12.75" customHeight="1" x14ac:dyDescent="0.2">
      <c r="B4" s="36" t="s">
        <v>346</v>
      </c>
      <c r="C4" s="36"/>
      <c r="D4" s="36"/>
      <c r="E4" s="36"/>
      <c r="F4" s="36"/>
      <c r="G4" s="36"/>
      <c r="H4" s="36"/>
      <c r="I4" s="36"/>
    </row>
    <row r="5" spans="2:14" ht="12.75" customHeight="1" x14ac:dyDescent="0.2">
      <c r="B5" s="161"/>
    </row>
    <row r="6" spans="2:14" ht="12.75" customHeight="1" x14ac:dyDescent="0.2">
      <c r="D6" s="189" t="s">
        <v>76</v>
      </c>
      <c r="E6" s="189"/>
      <c r="F6" s="3"/>
      <c r="G6" s="189" t="s">
        <v>37</v>
      </c>
      <c r="H6" s="189"/>
      <c r="I6" s="3"/>
    </row>
    <row r="7" spans="2:14" ht="12.75" customHeight="1" x14ac:dyDescent="0.2">
      <c r="B7" s="4" t="s">
        <v>38</v>
      </c>
      <c r="C7" s="4" t="s">
        <v>39</v>
      </c>
      <c r="D7" s="5" t="s">
        <v>40</v>
      </c>
      <c r="E7" s="117" t="s">
        <v>41</v>
      </c>
      <c r="F7" s="5"/>
      <c r="G7" s="5" t="s">
        <v>40</v>
      </c>
      <c r="H7" s="117" t="s">
        <v>41</v>
      </c>
      <c r="I7" s="5" t="s">
        <v>42</v>
      </c>
    </row>
    <row r="8" spans="2:14" ht="12.75" customHeight="1" x14ac:dyDescent="0.2">
      <c r="B8" s="195" t="s">
        <v>54</v>
      </c>
      <c r="C8" s="195"/>
      <c r="D8" s="14">
        <f>SUM(D19,D21,D57,D97,D119,D134,D153,D174)</f>
        <v>157376</v>
      </c>
      <c r="E8" s="16">
        <f>D8/$I8</f>
        <v>0.27155517517462247</v>
      </c>
      <c r="F8" s="6"/>
      <c r="G8" s="14">
        <f>SUM(G19,G21,G57,G97,G119,G134,G153,G174)</f>
        <v>422160</v>
      </c>
      <c r="H8" s="16">
        <f>G8/$I8</f>
        <v>0.72844482482537753</v>
      </c>
      <c r="I8" s="14">
        <f t="shared" ref="I8:I10" si="0">+D8+G8</f>
        <v>579536</v>
      </c>
      <c r="N8" s="17"/>
    </row>
    <row r="9" spans="2:14" ht="12.75" customHeight="1" x14ac:dyDescent="0.2">
      <c r="B9" s="192" t="s">
        <v>162</v>
      </c>
      <c r="C9" s="11" t="s">
        <v>157</v>
      </c>
      <c r="D9" s="12"/>
      <c r="E9" s="13" t="s">
        <v>252</v>
      </c>
      <c r="F9" s="15"/>
      <c r="G9" s="12"/>
      <c r="H9" s="13" t="s">
        <v>252</v>
      </c>
      <c r="I9" s="12">
        <f t="shared" si="0"/>
        <v>0</v>
      </c>
    </row>
    <row r="10" spans="2:14" ht="12.75" customHeight="1" x14ac:dyDescent="0.2">
      <c r="B10" s="192"/>
      <c r="C10" s="11" t="s">
        <v>345</v>
      </c>
      <c r="D10" s="12"/>
      <c r="E10" s="13" t="s">
        <v>252</v>
      </c>
      <c r="F10" s="15"/>
      <c r="G10" s="12"/>
      <c r="H10" s="13" t="s">
        <v>252</v>
      </c>
      <c r="I10" s="12">
        <f t="shared" si="0"/>
        <v>0</v>
      </c>
    </row>
    <row r="11" spans="2:14" ht="12.75" customHeight="1" x14ac:dyDescent="0.2">
      <c r="B11" s="192"/>
      <c r="C11" s="11" t="s">
        <v>158</v>
      </c>
      <c r="D11" s="12">
        <v>2976</v>
      </c>
      <c r="E11" s="13">
        <f t="shared" ref="E11:E14" si="1">+D11/$I11</f>
        <v>0.57407407407407407</v>
      </c>
      <c r="F11" s="12"/>
      <c r="G11" s="12">
        <v>2208</v>
      </c>
      <c r="H11" s="13">
        <f t="shared" ref="H11:H14" si="2">+G11/$I11</f>
        <v>0.42592592592592593</v>
      </c>
      <c r="I11" s="12">
        <f>+D11+G11</f>
        <v>5184</v>
      </c>
      <c r="N11" s="17"/>
    </row>
    <row r="12" spans="2:14" ht="12.75" customHeight="1" x14ac:dyDescent="0.2">
      <c r="B12" s="192"/>
      <c r="C12" s="11" t="s">
        <v>159</v>
      </c>
      <c r="D12" s="12"/>
      <c r="E12" s="13" t="s">
        <v>252</v>
      </c>
      <c r="F12" s="15"/>
      <c r="G12" s="12"/>
      <c r="H12" s="13" t="s">
        <v>252</v>
      </c>
      <c r="I12" s="12">
        <f>+D12+G12</f>
        <v>0</v>
      </c>
    </row>
    <row r="13" spans="2:14" ht="12.75" customHeight="1" x14ac:dyDescent="0.2">
      <c r="B13" s="192"/>
      <c r="C13" s="11" t="s">
        <v>163</v>
      </c>
      <c r="D13" s="12"/>
      <c r="E13" s="13" t="s">
        <v>252</v>
      </c>
      <c r="F13" s="15"/>
      <c r="G13" s="12"/>
      <c r="H13" s="13" t="s">
        <v>252</v>
      </c>
      <c r="I13" s="12">
        <f>+D13+G13</f>
        <v>0</v>
      </c>
    </row>
    <row r="14" spans="2:14" ht="12.75" customHeight="1" x14ac:dyDescent="0.2">
      <c r="B14" s="192"/>
      <c r="C14" s="11" t="s">
        <v>173</v>
      </c>
      <c r="D14" s="12">
        <v>12112</v>
      </c>
      <c r="E14" s="13">
        <f t="shared" si="1"/>
        <v>0.26394700139470012</v>
      </c>
      <c r="F14" s="15"/>
      <c r="G14" s="12">
        <v>33776</v>
      </c>
      <c r="H14" s="13">
        <f t="shared" si="2"/>
        <v>0.73605299860529982</v>
      </c>
      <c r="I14" s="12">
        <f>+D14+G14</f>
        <v>45888</v>
      </c>
    </row>
    <row r="15" spans="2:14" ht="12.75" customHeight="1" x14ac:dyDescent="0.2">
      <c r="B15" s="192"/>
      <c r="C15" s="11" t="s">
        <v>164</v>
      </c>
      <c r="D15" s="12"/>
      <c r="E15" s="13" t="s">
        <v>252</v>
      </c>
      <c r="F15" s="15"/>
      <c r="G15" s="12"/>
      <c r="H15" s="13" t="s">
        <v>252</v>
      </c>
      <c r="I15" s="12">
        <f t="shared" ref="I15" si="3">+D15+G15</f>
        <v>0</v>
      </c>
    </row>
    <row r="16" spans="2:14" ht="12.75" customHeight="1" x14ac:dyDescent="0.2">
      <c r="B16" s="192"/>
      <c r="C16" s="11" t="s">
        <v>160</v>
      </c>
      <c r="D16" s="17"/>
      <c r="E16" s="21" t="s">
        <v>252</v>
      </c>
      <c r="F16" s="20"/>
      <c r="G16" s="17"/>
      <c r="H16" s="21" t="s">
        <v>252</v>
      </c>
      <c r="I16" s="20">
        <f>+D16+G16</f>
        <v>0</v>
      </c>
    </row>
    <row r="17" spans="2:18" ht="12.75" customHeight="1" x14ac:dyDescent="0.2">
      <c r="B17" s="192"/>
      <c r="C17" s="11" t="s">
        <v>389</v>
      </c>
      <c r="D17" s="12"/>
      <c r="E17" s="13" t="s">
        <v>252</v>
      </c>
      <c r="F17" s="12"/>
      <c r="G17" s="12"/>
      <c r="H17" s="13" t="s">
        <v>252</v>
      </c>
      <c r="I17" s="12">
        <f>+D17+G17</f>
        <v>0</v>
      </c>
      <c r="N17" s="17"/>
    </row>
    <row r="18" spans="2:18" ht="12.75" customHeight="1" x14ac:dyDescent="0.2">
      <c r="B18" s="192"/>
      <c r="C18" s="11" t="s">
        <v>161</v>
      </c>
      <c r="D18" s="12"/>
      <c r="E18" s="13" t="s">
        <v>252</v>
      </c>
      <c r="F18" s="12"/>
      <c r="G18" s="12"/>
      <c r="H18" s="13" t="s">
        <v>252</v>
      </c>
      <c r="I18" s="12">
        <f>+D18+G18</f>
        <v>0</v>
      </c>
    </row>
    <row r="19" spans="2:18" ht="12.75" customHeight="1" x14ac:dyDescent="0.2">
      <c r="B19" s="193"/>
      <c r="C19" s="118" t="s">
        <v>36</v>
      </c>
      <c r="D19" s="14">
        <f>SUM(D9:D18)</f>
        <v>15088</v>
      </c>
      <c r="E19" s="16">
        <f>D19/$I19</f>
        <v>0.29542606516290726</v>
      </c>
      <c r="F19" s="14"/>
      <c r="G19" s="14">
        <f>SUM(G9:G18)</f>
        <v>35984</v>
      </c>
      <c r="H19" s="16">
        <f>G19/$I19</f>
        <v>0.70457393483709274</v>
      </c>
      <c r="I19" s="14">
        <f>+D19+G19</f>
        <v>51072</v>
      </c>
    </row>
    <row r="20" spans="2:18" ht="12.75" customHeight="1" x14ac:dyDescent="0.2">
      <c r="B20" s="194" t="s">
        <v>22</v>
      </c>
      <c r="C20" s="11" t="s">
        <v>130</v>
      </c>
      <c r="D20" s="12"/>
      <c r="E20" s="13" t="s">
        <v>252</v>
      </c>
      <c r="F20" s="12"/>
      <c r="G20" s="12"/>
      <c r="H20" s="13" t="s">
        <v>252</v>
      </c>
      <c r="I20" s="12">
        <f t="shared" ref="I20" si="4">+D20+G20</f>
        <v>0</v>
      </c>
      <c r="N20" s="17"/>
    </row>
    <row r="21" spans="2:18" ht="12.75" customHeight="1" x14ac:dyDescent="0.2">
      <c r="B21" s="193"/>
      <c r="C21" s="118" t="s">
        <v>36</v>
      </c>
      <c r="D21" s="14">
        <f>+D20</f>
        <v>0</v>
      </c>
      <c r="E21" s="16" t="s">
        <v>252</v>
      </c>
      <c r="F21" s="14"/>
      <c r="G21" s="14">
        <f>+G20</f>
        <v>0</v>
      </c>
      <c r="H21" s="16" t="s">
        <v>252</v>
      </c>
      <c r="I21" s="14">
        <f>+D21+G21</f>
        <v>0</v>
      </c>
      <c r="N21" s="17"/>
    </row>
    <row r="22" spans="2:18" ht="12.75" customHeight="1" x14ac:dyDescent="0.2">
      <c r="B22" s="194" t="s">
        <v>193</v>
      </c>
      <c r="C22" s="142" t="s">
        <v>128</v>
      </c>
      <c r="D22" s="93"/>
      <c r="E22" s="94"/>
      <c r="F22" s="93"/>
      <c r="G22" s="93"/>
      <c r="H22" s="94"/>
      <c r="I22" s="93"/>
    </row>
    <row r="23" spans="2:18" ht="12.75" customHeight="1" x14ac:dyDescent="0.2">
      <c r="B23" s="188"/>
      <c r="C23" s="95" t="s">
        <v>24</v>
      </c>
      <c r="D23" s="20"/>
      <c r="E23" s="21" t="s">
        <v>252</v>
      </c>
      <c r="F23" s="20"/>
      <c r="G23" s="20"/>
      <c r="H23" s="21" t="s">
        <v>252</v>
      </c>
      <c r="I23" s="20">
        <f>+D23+G23</f>
        <v>0</v>
      </c>
      <c r="N23" s="17"/>
    </row>
    <row r="24" spans="2:18" ht="12.75" customHeight="1" x14ac:dyDescent="0.2">
      <c r="B24" s="188"/>
      <c r="C24" s="11" t="s">
        <v>25</v>
      </c>
      <c r="D24" s="12"/>
      <c r="E24" s="13" t="s">
        <v>252</v>
      </c>
      <c r="F24" s="12"/>
      <c r="G24" s="12"/>
      <c r="H24" s="13" t="s">
        <v>252</v>
      </c>
      <c r="I24" s="12">
        <f>+D24+G24</f>
        <v>0</v>
      </c>
      <c r="N24" s="17"/>
    </row>
    <row r="25" spans="2:18" ht="12.75" customHeight="1" x14ac:dyDescent="0.2">
      <c r="B25" s="188"/>
      <c r="C25" s="11" t="s">
        <v>26</v>
      </c>
      <c r="D25" s="12"/>
      <c r="E25" s="13">
        <f t="shared" ref="E25" si="5">+D25/$I25</f>
        <v>0</v>
      </c>
      <c r="F25" s="12"/>
      <c r="G25" s="12">
        <v>2112</v>
      </c>
      <c r="H25" s="13">
        <f t="shared" ref="H25" si="6">+G25/$I25</f>
        <v>1</v>
      </c>
      <c r="I25" s="12">
        <f t="shared" ref="I25" si="7">+D25+G25</f>
        <v>2112</v>
      </c>
      <c r="M25" s="183"/>
      <c r="N25" s="183"/>
      <c r="O25" s="185"/>
      <c r="P25" s="186"/>
      <c r="Q25" s="186"/>
      <c r="R25" s="184"/>
    </row>
    <row r="26" spans="2:18" ht="12.75" customHeight="1" x14ac:dyDescent="0.2">
      <c r="B26" s="188"/>
      <c r="C26" s="11" t="s">
        <v>31</v>
      </c>
      <c r="D26" s="12"/>
      <c r="E26" s="13" t="s">
        <v>252</v>
      </c>
      <c r="F26" s="12"/>
      <c r="G26" s="12"/>
      <c r="H26" s="13" t="s">
        <v>252</v>
      </c>
      <c r="I26" s="12">
        <f>+D26+G26</f>
        <v>0</v>
      </c>
      <c r="R26" s="184"/>
    </row>
    <row r="27" spans="2:18" ht="12.75" customHeight="1" x14ac:dyDescent="0.2">
      <c r="B27" s="188"/>
      <c r="C27" s="11" t="s">
        <v>27</v>
      </c>
      <c r="D27" s="12"/>
      <c r="E27" s="13" t="s">
        <v>252</v>
      </c>
      <c r="F27" s="15"/>
      <c r="G27" s="12"/>
      <c r="H27" s="13" t="s">
        <v>252</v>
      </c>
      <c r="I27" s="12">
        <f t="shared" ref="I27:I31" si="8">+D27+G27</f>
        <v>0</v>
      </c>
      <c r="R27" s="184"/>
    </row>
    <row r="28" spans="2:18" ht="12.75" customHeight="1" x14ac:dyDescent="0.2">
      <c r="B28" s="188"/>
      <c r="C28" s="11" t="s">
        <v>205</v>
      </c>
      <c r="D28" s="18"/>
      <c r="E28" s="13" t="s">
        <v>252</v>
      </c>
      <c r="F28" s="12"/>
      <c r="G28" s="18"/>
      <c r="H28" s="13" t="s">
        <v>252</v>
      </c>
      <c r="I28" s="12">
        <f t="shared" si="8"/>
        <v>0</v>
      </c>
    </row>
    <row r="29" spans="2:18" ht="12.75" customHeight="1" x14ac:dyDescent="0.2">
      <c r="B29" s="188"/>
      <c r="C29" s="11" t="s">
        <v>28</v>
      </c>
      <c r="D29" s="18"/>
      <c r="E29" s="13" t="s">
        <v>252</v>
      </c>
      <c r="F29" s="12"/>
      <c r="G29" s="18"/>
      <c r="H29" s="13" t="s">
        <v>252</v>
      </c>
      <c r="I29" s="12">
        <f t="shared" si="8"/>
        <v>0</v>
      </c>
      <c r="N29" s="17"/>
    </row>
    <row r="30" spans="2:18" ht="12.75" customHeight="1" x14ac:dyDescent="0.2">
      <c r="B30" s="188"/>
      <c r="C30" s="11" t="s">
        <v>33</v>
      </c>
      <c r="D30" s="12">
        <v>912</v>
      </c>
      <c r="E30" s="13">
        <f t="shared" ref="E30:E31" si="9">+D30/$I30</f>
        <v>8.8372093023255813E-2</v>
      </c>
      <c r="F30" s="12"/>
      <c r="G30" s="12">
        <v>9408</v>
      </c>
      <c r="H30" s="13">
        <f t="shared" ref="H30:H31" si="10">+G30/$I30</f>
        <v>0.91162790697674423</v>
      </c>
      <c r="I30" s="12">
        <f t="shared" si="8"/>
        <v>10320</v>
      </c>
      <c r="M30" s="183"/>
      <c r="N30" s="183"/>
      <c r="O30" s="186"/>
      <c r="P30" s="186"/>
      <c r="Q30" s="186"/>
    </row>
    <row r="31" spans="2:18" ht="12.75" customHeight="1" x14ac:dyDescent="0.2">
      <c r="B31" s="188"/>
      <c r="C31" s="70" t="s">
        <v>127</v>
      </c>
      <c r="D31" s="69">
        <f>SUM(D23:D30)</f>
        <v>912</v>
      </c>
      <c r="E31" s="65">
        <f t="shared" si="9"/>
        <v>7.3359073359073365E-2</v>
      </c>
      <c r="F31" s="71"/>
      <c r="G31" s="69">
        <f>SUM(G23:G30)</f>
        <v>11520</v>
      </c>
      <c r="H31" s="65">
        <f t="shared" si="10"/>
        <v>0.92664092664092668</v>
      </c>
      <c r="I31" s="64">
        <f t="shared" si="8"/>
        <v>12432</v>
      </c>
      <c r="M31" s="183"/>
      <c r="N31" s="183"/>
      <c r="O31" s="186"/>
      <c r="P31" s="186"/>
      <c r="Q31" s="186"/>
    </row>
    <row r="32" spans="2:18" ht="12.75" customHeight="1" x14ac:dyDescent="0.2">
      <c r="B32" s="188"/>
      <c r="C32" s="143" t="s">
        <v>360</v>
      </c>
      <c r="D32" s="92"/>
      <c r="E32" s="92"/>
      <c r="F32" s="92"/>
      <c r="G32" s="92"/>
      <c r="H32" s="92"/>
      <c r="I32" s="92"/>
      <c r="N32" s="17"/>
    </row>
    <row r="33" spans="2:14" ht="12.75" customHeight="1" x14ac:dyDescent="0.2">
      <c r="B33" s="188"/>
      <c r="C33" s="95" t="s">
        <v>29</v>
      </c>
      <c r="D33" s="20"/>
      <c r="E33" s="21" t="s">
        <v>252</v>
      </c>
      <c r="F33" s="98"/>
      <c r="G33" s="20"/>
      <c r="H33" s="21" t="s">
        <v>252</v>
      </c>
      <c r="I33" s="20">
        <f t="shared" ref="I33:I97" si="11">+D33+G33</f>
        <v>0</v>
      </c>
      <c r="N33" s="17"/>
    </row>
    <row r="34" spans="2:14" ht="12.75" customHeight="1" x14ac:dyDescent="0.2">
      <c r="B34" s="188"/>
      <c r="C34" s="11" t="s">
        <v>211</v>
      </c>
      <c r="D34" s="12"/>
      <c r="E34" s="13" t="s">
        <v>252</v>
      </c>
      <c r="F34" s="12"/>
      <c r="G34" s="12"/>
      <c r="H34" s="13" t="s">
        <v>252</v>
      </c>
      <c r="I34" s="12">
        <f t="shared" si="11"/>
        <v>0</v>
      </c>
    </row>
    <row r="35" spans="2:14" ht="12.75" customHeight="1" x14ac:dyDescent="0.2">
      <c r="B35" s="188"/>
      <c r="C35" s="11" t="s">
        <v>6</v>
      </c>
      <c r="D35" s="12">
        <v>18400</v>
      </c>
      <c r="E35" s="13">
        <f t="shared" ref="E35:E42" si="12">+D35/$I35</f>
        <v>0.48258497691984892</v>
      </c>
      <c r="F35" s="15"/>
      <c r="G35" s="12">
        <v>19728</v>
      </c>
      <c r="H35" s="13">
        <f t="shared" ref="H35:H42" si="13">+G35/$I35</f>
        <v>0.51741502308015108</v>
      </c>
      <c r="I35" s="12">
        <f t="shared" si="11"/>
        <v>38128</v>
      </c>
      <c r="N35" s="17"/>
    </row>
    <row r="36" spans="2:14" ht="12.75" customHeight="1" x14ac:dyDescent="0.2">
      <c r="B36" s="188"/>
      <c r="C36" s="11" t="s">
        <v>7</v>
      </c>
      <c r="D36" s="15"/>
      <c r="E36" s="13" t="s">
        <v>252</v>
      </c>
      <c r="F36" s="15"/>
      <c r="G36" s="12"/>
      <c r="H36" s="13" t="s">
        <v>252</v>
      </c>
      <c r="I36" s="12">
        <f t="shared" si="11"/>
        <v>0</v>
      </c>
    </row>
    <row r="37" spans="2:14" ht="12.75" customHeight="1" x14ac:dyDescent="0.2">
      <c r="B37" s="188"/>
      <c r="C37" s="11" t="s">
        <v>32</v>
      </c>
      <c r="D37" s="12">
        <v>4704</v>
      </c>
      <c r="E37" s="13">
        <f t="shared" si="12"/>
        <v>0.1891891891891892</v>
      </c>
      <c r="F37" s="12"/>
      <c r="G37" s="12">
        <v>20160</v>
      </c>
      <c r="H37" s="13">
        <f t="shared" si="13"/>
        <v>0.81081081081081086</v>
      </c>
      <c r="I37" s="12">
        <f t="shared" si="11"/>
        <v>24864</v>
      </c>
    </row>
    <row r="38" spans="2:14" ht="12.75" customHeight="1" x14ac:dyDescent="0.2">
      <c r="B38" s="188"/>
      <c r="C38" s="11" t="s">
        <v>8</v>
      </c>
      <c r="D38" s="12"/>
      <c r="E38" s="13" t="s">
        <v>252</v>
      </c>
      <c r="F38" s="12"/>
      <c r="G38" s="12"/>
      <c r="H38" s="13" t="s">
        <v>252</v>
      </c>
      <c r="I38" s="12">
        <f t="shared" si="11"/>
        <v>0</v>
      </c>
    </row>
    <row r="39" spans="2:14" ht="12.75" customHeight="1" x14ac:dyDescent="0.2">
      <c r="B39" s="188"/>
      <c r="C39" s="11" t="s">
        <v>9</v>
      </c>
      <c r="D39" s="12"/>
      <c r="E39" s="13" t="s">
        <v>252</v>
      </c>
      <c r="F39" s="12"/>
      <c r="G39" s="12"/>
      <c r="H39" s="13" t="s">
        <v>252</v>
      </c>
      <c r="I39" s="12">
        <f t="shared" si="11"/>
        <v>0</v>
      </c>
    </row>
    <row r="40" spans="2:14" ht="12.75" customHeight="1" x14ac:dyDescent="0.2">
      <c r="B40" s="188"/>
      <c r="C40" s="19" t="s">
        <v>78</v>
      </c>
      <c r="D40" s="12"/>
      <c r="E40" s="13" t="s">
        <v>252</v>
      </c>
      <c r="F40" s="12"/>
      <c r="G40" s="12"/>
      <c r="H40" s="13" t="s">
        <v>252</v>
      </c>
      <c r="I40" s="12">
        <f t="shared" si="11"/>
        <v>0</v>
      </c>
    </row>
    <row r="41" spans="2:14" ht="12.75" customHeight="1" x14ac:dyDescent="0.2">
      <c r="B41" s="188"/>
      <c r="C41" s="11" t="s">
        <v>10</v>
      </c>
      <c r="D41" s="12"/>
      <c r="E41" s="13" t="s">
        <v>252</v>
      </c>
      <c r="F41" s="12"/>
      <c r="G41" s="12">
        <v>432</v>
      </c>
      <c r="H41" s="13" t="s">
        <v>252</v>
      </c>
      <c r="I41" s="12">
        <f t="shared" si="11"/>
        <v>432</v>
      </c>
      <c r="N41" s="17"/>
    </row>
    <row r="42" spans="2:14" ht="12.75" customHeight="1" x14ac:dyDescent="0.2">
      <c r="B42" s="188"/>
      <c r="C42" s="70" t="s">
        <v>127</v>
      </c>
      <c r="D42" s="69">
        <f>SUM(D33:D41)</f>
        <v>23104</v>
      </c>
      <c r="E42" s="65">
        <f t="shared" si="12"/>
        <v>0.36427850655903127</v>
      </c>
      <c r="F42" s="71"/>
      <c r="G42" s="69">
        <f>SUM(G33:G41)</f>
        <v>40320</v>
      </c>
      <c r="H42" s="65">
        <f t="shared" si="13"/>
        <v>0.63572149344096873</v>
      </c>
      <c r="I42" s="64">
        <f t="shared" si="11"/>
        <v>63424</v>
      </c>
    </row>
    <row r="43" spans="2:14" ht="12.75" customHeight="1" x14ac:dyDescent="0.2">
      <c r="B43" s="188"/>
      <c r="C43" s="143" t="s">
        <v>225</v>
      </c>
      <c r="D43" s="92"/>
      <c r="E43" s="92"/>
      <c r="F43" s="92"/>
      <c r="G43" s="92"/>
      <c r="H43" s="92"/>
      <c r="I43" s="92"/>
    </row>
    <row r="44" spans="2:14" ht="12.75" customHeight="1" x14ac:dyDescent="0.2">
      <c r="B44" s="188"/>
      <c r="C44" s="95" t="s">
        <v>58</v>
      </c>
      <c r="D44" s="96"/>
      <c r="E44" s="21" t="s">
        <v>252</v>
      </c>
      <c r="F44" s="20"/>
      <c r="G44" s="96"/>
      <c r="H44" s="21" t="s">
        <v>252</v>
      </c>
      <c r="I44" s="20">
        <f t="shared" ref="I44:I47" si="14">+D44+G44</f>
        <v>0</v>
      </c>
    </row>
    <row r="45" spans="2:14" ht="12.75" customHeight="1" x14ac:dyDescent="0.2">
      <c r="B45" s="188"/>
      <c r="C45" s="11" t="s">
        <v>13</v>
      </c>
      <c r="D45" s="12"/>
      <c r="E45" s="13" t="s">
        <v>252</v>
      </c>
      <c r="F45" s="15"/>
      <c r="G45" s="12"/>
      <c r="H45" s="13" t="s">
        <v>252</v>
      </c>
      <c r="I45" s="12">
        <f t="shared" si="14"/>
        <v>0</v>
      </c>
    </row>
    <row r="46" spans="2:14" ht="12.75" customHeight="1" x14ac:dyDescent="0.2">
      <c r="B46" s="188"/>
      <c r="C46" s="11" t="s">
        <v>0</v>
      </c>
      <c r="D46" s="12"/>
      <c r="E46" s="13" t="s">
        <v>252</v>
      </c>
      <c r="F46" s="12"/>
      <c r="G46" s="12"/>
      <c r="H46" s="13" t="s">
        <v>252</v>
      </c>
      <c r="I46" s="12">
        <f t="shared" si="14"/>
        <v>0</v>
      </c>
    </row>
    <row r="47" spans="2:14" ht="12.75" customHeight="1" x14ac:dyDescent="0.2">
      <c r="B47" s="188"/>
      <c r="C47" s="11" t="s">
        <v>15</v>
      </c>
      <c r="D47" s="12"/>
      <c r="E47" s="13" t="s">
        <v>252</v>
      </c>
      <c r="F47" s="15"/>
      <c r="G47" s="12"/>
      <c r="H47" s="13" t="s">
        <v>252</v>
      </c>
      <c r="I47" s="12">
        <f t="shared" si="14"/>
        <v>0</v>
      </c>
      <c r="N47" s="17"/>
    </row>
    <row r="48" spans="2:14" ht="12.75" customHeight="1" x14ac:dyDescent="0.2">
      <c r="B48" s="188"/>
      <c r="C48" s="11" t="s">
        <v>49</v>
      </c>
      <c r="D48" s="12"/>
      <c r="E48" s="13" t="s">
        <v>252</v>
      </c>
      <c r="F48" s="12"/>
      <c r="G48" s="12"/>
      <c r="H48" s="13" t="s">
        <v>252</v>
      </c>
      <c r="I48" s="12">
        <f>+D48+G48</f>
        <v>0</v>
      </c>
    </row>
    <row r="49" spans="2:14" ht="12.75" customHeight="1" x14ac:dyDescent="0.2">
      <c r="B49" s="188"/>
      <c r="C49" s="11" t="s">
        <v>59</v>
      </c>
      <c r="D49" s="18">
        <v>1200</v>
      </c>
      <c r="E49" s="13">
        <f t="shared" ref="E49:E50" si="15">+D49/$I49</f>
        <v>0.47169811320754718</v>
      </c>
      <c r="F49" s="12"/>
      <c r="G49" s="17">
        <v>1344</v>
      </c>
      <c r="H49" s="13">
        <f t="shared" ref="H49:H50" si="16">+G49/$I49</f>
        <v>0.52830188679245282</v>
      </c>
      <c r="I49" s="12">
        <f t="shared" ref="I49:I53" si="17">+D49+G49</f>
        <v>2544</v>
      </c>
    </row>
    <row r="50" spans="2:14" ht="12.75" customHeight="1" x14ac:dyDescent="0.2">
      <c r="B50" s="188"/>
      <c r="C50" s="11" t="s">
        <v>11</v>
      </c>
      <c r="D50" s="12">
        <v>9424</v>
      </c>
      <c r="E50" s="13">
        <f t="shared" si="15"/>
        <v>1</v>
      </c>
      <c r="F50" s="12"/>
      <c r="G50" s="12"/>
      <c r="H50" s="13">
        <f t="shared" si="16"/>
        <v>0</v>
      </c>
      <c r="I50" s="12">
        <f t="shared" si="17"/>
        <v>9424</v>
      </c>
    </row>
    <row r="51" spans="2:14" ht="12.75" customHeight="1" x14ac:dyDescent="0.2">
      <c r="B51" s="188"/>
      <c r="C51" s="11" t="s">
        <v>16</v>
      </c>
      <c r="D51" s="12"/>
      <c r="E51" s="13" t="s">
        <v>252</v>
      </c>
      <c r="F51" s="15"/>
      <c r="G51" s="12">
        <v>9344</v>
      </c>
      <c r="H51" s="13" t="s">
        <v>252</v>
      </c>
      <c r="I51" s="12">
        <f t="shared" si="17"/>
        <v>9344</v>
      </c>
      <c r="N51" s="17"/>
    </row>
    <row r="52" spans="2:14" ht="12.75" customHeight="1" x14ac:dyDescent="0.2">
      <c r="B52" s="188"/>
      <c r="C52" s="11" t="s">
        <v>17</v>
      </c>
      <c r="D52" s="12"/>
      <c r="E52" s="13" t="s">
        <v>252</v>
      </c>
      <c r="F52" s="12"/>
      <c r="G52" s="12"/>
      <c r="H52" s="13" t="s">
        <v>252</v>
      </c>
      <c r="I52" s="12">
        <f t="shared" si="17"/>
        <v>0</v>
      </c>
    </row>
    <row r="53" spans="2:14" ht="12.75" customHeight="1" x14ac:dyDescent="0.2">
      <c r="B53" s="188"/>
      <c r="C53" s="11" t="s">
        <v>353</v>
      </c>
      <c r="D53" s="12">
        <v>2352</v>
      </c>
      <c r="E53" s="13">
        <f t="shared" ref="E53" si="18">+D53/$I53</f>
        <v>1</v>
      </c>
      <c r="F53" s="12"/>
      <c r="G53" s="12"/>
      <c r="H53" s="13">
        <f t="shared" ref="H53" si="19">+G53/$I53</f>
        <v>0</v>
      </c>
      <c r="I53" s="12">
        <f t="shared" si="17"/>
        <v>2352</v>
      </c>
    </row>
    <row r="54" spans="2:14" ht="12.75" customHeight="1" x14ac:dyDescent="0.2">
      <c r="B54" s="188"/>
      <c r="C54" s="11" t="s">
        <v>34</v>
      </c>
      <c r="D54" s="12"/>
      <c r="E54" s="13" t="s">
        <v>252</v>
      </c>
      <c r="F54" s="12"/>
      <c r="G54" s="12"/>
      <c r="H54" s="13" t="s">
        <v>252</v>
      </c>
      <c r="I54" s="12">
        <f t="shared" si="11"/>
        <v>0</v>
      </c>
    </row>
    <row r="55" spans="2:14" ht="12.75" customHeight="1" x14ac:dyDescent="0.2">
      <c r="B55" s="188"/>
      <c r="C55" s="11" t="s">
        <v>35</v>
      </c>
      <c r="D55" s="12"/>
      <c r="E55" s="13" t="s">
        <v>252</v>
      </c>
      <c r="F55" s="12"/>
      <c r="G55" s="12"/>
      <c r="H55" s="13" t="s">
        <v>252</v>
      </c>
      <c r="I55" s="12">
        <f t="shared" si="11"/>
        <v>0</v>
      </c>
    </row>
    <row r="56" spans="2:14" ht="12.75" customHeight="1" x14ac:dyDescent="0.2">
      <c r="B56" s="188"/>
      <c r="C56" s="72" t="s">
        <v>127</v>
      </c>
      <c r="D56" s="68">
        <f>SUM(D44:D55)</f>
        <v>12976</v>
      </c>
      <c r="E56" s="91">
        <f>D56/$I56</f>
        <v>0.5483434753211629</v>
      </c>
      <c r="F56" s="67"/>
      <c r="G56" s="68">
        <f>SUM(G44:G55)</f>
        <v>10688</v>
      </c>
      <c r="H56" s="91">
        <f>G56/$I56</f>
        <v>0.45165652467883705</v>
      </c>
      <c r="I56" s="68">
        <f t="shared" si="11"/>
        <v>23664</v>
      </c>
    </row>
    <row r="57" spans="2:14" ht="12.75" customHeight="1" x14ac:dyDescent="0.2">
      <c r="B57" s="201"/>
      <c r="C57" s="118" t="s">
        <v>36</v>
      </c>
      <c r="D57" s="14">
        <f>SUM(D31,D42,D56)</f>
        <v>36992</v>
      </c>
      <c r="E57" s="16">
        <f>D57/$I57</f>
        <v>0.37170418006430866</v>
      </c>
      <c r="F57" s="14"/>
      <c r="G57" s="14">
        <f>SUM(G31,G42,G56)</f>
        <v>62528</v>
      </c>
      <c r="H57" s="16">
        <f>G57/$I57</f>
        <v>0.62829581993569128</v>
      </c>
      <c r="I57" s="14">
        <f t="shared" si="11"/>
        <v>99520</v>
      </c>
      <c r="N57" s="17"/>
    </row>
    <row r="58" spans="2:14" ht="12.75" customHeight="1" x14ac:dyDescent="0.2">
      <c r="B58" s="194" t="s">
        <v>194</v>
      </c>
      <c r="C58" s="144" t="s">
        <v>121</v>
      </c>
      <c r="D58" s="93"/>
      <c r="E58" s="94"/>
      <c r="F58" s="93"/>
      <c r="G58" s="93"/>
      <c r="H58" s="94"/>
      <c r="I58" s="93"/>
      <c r="N58" s="17"/>
    </row>
    <row r="59" spans="2:14" x14ac:dyDescent="0.2">
      <c r="B59" s="192"/>
      <c r="C59" s="95" t="s">
        <v>29</v>
      </c>
      <c r="D59" s="20"/>
      <c r="E59" s="21" t="s">
        <v>252</v>
      </c>
      <c r="F59" s="20"/>
      <c r="G59" s="20"/>
      <c r="H59" s="21" t="s">
        <v>252</v>
      </c>
      <c r="I59" s="20">
        <f t="shared" ref="I59:I66" si="20">+D59+G59</f>
        <v>0</v>
      </c>
    </row>
    <row r="60" spans="2:14" x14ac:dyDescent="0.2">
      <c r="B60" s="192"/>
      <c r="C60" s="95" t="s">
        <v>13</v>
      </c>
      <c r="D60" s="20">
        <v>2304</v>
      </c>
      <c r="E60" s="21">
        <f t="shared" ref="E60:E67" si="21">+D60/$I60</f>
        <v>1</v>
      </c>
      <c r="F60" s="20"/>
      <c r="G60" s="20"/>
      <c r="H60" s="21">
        <f t="shared" ref="H60:H67" si="22">+G60/$I60</f>
        <v>0</v>
      </c>
      <c r="I60" s="20">
        <f t="shared" si="20"/>
        <v>2304</v>
      </c>
      <c r="N60" s="17"/>
    </row>
    <row r="61" spans="2:14" x14ac:dyDescent="0.2">
      <c r="B61" s="192"/>
      <c r="C61" s="11" t="s">
        <v>31</v>
      </c>
      <c r="D61" s="12"/>
      <c r="E61" s="13" t="s">
        <v>252</v>
      </c>
      <c r="F61" s="12"/>
      <c r="G61" s="12"/>
      <c r="H61" s="13" t="s">
        <v>252</v>
      </c>
      <c r="I61" s="12">
        <f t="shared" si="20"/>
        <v>0</v>
      </c>
    </row>
    <row r="62" spans="2:14" x14ac:dyDescent="0.2">
      <c r="B62" s="192"/>
      <c r="C62" s="11" t="s">
        <v>32</v>
      </c>
      <c r="D62" s="12">
        <v>9792</v>
      </c>
      <c r="E62" s="13">
        <f t="shared" si="21"/>
        <v>0.2239297475301866</v>
      </c>
      <c r="F62" s="12"/>
      <c r="G62" s="12">
        <v>33936</v>
      </c>
      <c r="H62" s="13">
        <f t="shared" si="22"/>
        <v>0.77607025246981343</v>
      </c>
      <c r="I62" s="12">
        <f t="shared" si="20"/>
        <v>43728</v>
      </c>
    </row>
    <row r="63" spans="2:14" x14ac:dyDescent="0.2">
      <c r="B63" s="192"/>
      <c r="C63" s="11" t="s">
        <v>33</v>
      </c>
      <c r="D63" s="17">
        <v>1968</v>
      </c>
      <c r="E63" s="13">
        <f t="shared" si="21"/>
        <v>8.5062240663900418E-2</v>
      </c>
      <c r="F63" s="12"/>
      <c r="G63" s="12">
        <v>21168</v>
      </c>
      <c r="H63" s="13">
        <f t="shared" si="22"/>
        <v>0.91493775933609955</v>
      </c>
      <c r="I63" s="12">
        <f t="shared" si="20"/>
        <v>23136</v>
      </c>
      <c r="N63" s="17"/>
    </row>
    <row r="64" spans="2:14" x14ac:dyDescent="0.2">
      <c r="B64" s="192"/>
      <c r="C64" s="11" t="s">
        <v>353</v>
      </c>
      <c r="D64" s="12">
        <v>2448</v>
      </c>
      <c r="E64" s="13">
        <f t="shared" ref="E64" si="23">+D64/$I64</f>
        <v>0.43220338983050849</v>
      </c>
      <c r="F64" s="12"/>
      <c r="G64" s="12">
        <v>3216</v>
      </c>
      <c r="H64" s="13">
        <f t="shared" ref="H64" si="24">+G64/$I64</f>
        <v>0.56779661016949157</v>
      </c>
      <c r="I64" s="12">
        <f t="shared" ref="I64" si="25">+D64+G64</f>
        <v>5664</v>
      </c>
      <c r="N64" s="17"/>
    </row>
    <row r="65" spans="2:14" x14ac:dyDescent="0.2">
      <c r="B65" s="192"/>
      <c r="C65" s="11" t="s">
        <v>34</v>
      </c>
      <c r="D65" s="12">
        <v>1680</v>
      </c>
      <c r="E65" s="13">
        <f t="shared" si="21"/>
        <v>0.72916666666666663</v>
      </c>
      <c r="F65" s="12"/>
      <c r="G65" s="12">
        <v>624</v>
      </c>
      <c r="H65" s="13">
        <f t="shared" si="22"/>
        <v>0.27083333333333331</v>
      </c>
      <c r="I65" s="12">
        <f t="shared" si="20"/>
        <v>2304</v>
      </c>
      <c r="N65" s="17"/>
    </row>
    <row r="66" spans="2:14" x14ac:dyDescent="0.2">
      <c r="B66" s="192"/>
      <c r="C66" s="11" t="s">
        <v>35</v>
      </c>
      <c r="D66" s="12"/>
      <c r="E66" s="13">
        <f t="shared" si="21"/>
        <v>0</v>
      </c>
      <c r="F66" s="12"/>
      <c r="G66" s="12">
        <v>3552</v>
      </c>
      <c r="H66" s="13">
        <f t="shared" si="22"/>
        <v>1</v>
      </c>
      <c r="I66" s="12">
        <f t="shared" si="20"/>
        <v>3552</v>
      </c>
      <c r="N66" s="17"/>
    </row>
    <row r="67" spans="2:14" ht="12.75" customHeight="1" x14ac:dyDescent="0.2">
      <c r="B67" s="192"/>
      <c r="C67" s="66" t="s">
        <v>127</v>
      </c>
      <c r="D67" s="64">
        <f>SUM(D59:D66)</f>
        <v>18192</v>
      </c>
      <c r="E67" s="65">
        <f t="shared" si="21"/>
        <v>0.22546103509815585</v>
      </c>
      <c r="F67" s="64"/>
      <c r="G67" s="64">
        <f>SUM(G59:G66)</f>
        <v>62496</v>
      </c>
      <c r="H67" s="65">
        <f t="shared" si="22"/>
        <v>0.77453896490184415</v>
      </c>
      <c r="I67" s="64">
        <f t="shared" si="11"/>
        <v>80688</v>
      </c>
      <c r="N67" s="17"/>
    </row>
    <row r="68" spans="2:14" x14ac:dyDescent="0.2">
      <c r="B68" s="192"/>
      <c r="C68" s="144" t="s">
        <v>182</v>
      </c>
      <c r="D68" s="93"/>
      <c r="E68" s="94"/>
      <c r="F68" s="93"/>
      <c r="G68" s="93"/>
      <c r="H68" s="94"/>
      <c r="I68" s="93"/>
    </row>
    <row r="69" spans="2:14" x14ac:dyDescent="0.2">
      <c r="B69" s="192"/>
      <c r="C69" s="95" t="s">
        <v>15</v>
      </c>
      <c r="D69" s="20"/>
      <c r="E69" s="21" t="s">
        <v>334</v>
      </c>
      <c r="F69" s="20"/>
      <c r="G69" s="20"/>
      <c r="H69" s="21" t="s">
        <v>252</v>
      </c>
      <c r="I69" s="20">
        <f t="shared" ref="I69:I77" si="26">+D69+G69</f>
        <v>0</v>
      </c>
    </row>
    <row r="70" spans="2:14" x14ac:dyDescent="0.2">
      <c r="B70" s="192"/>
      <c r="C70" s="11" t="s">
        <v>6</v>
      </c>
      <c r="D70" s="12">
        <v>30336</v>
      </c>
      <c r="E70" s="13">
        <f t="shared" ref="E70:E78" si="27">+D70/$I70</f>
        <v>0.34923558666421073</v>
      </c>
      <c r="F70" s="12"/>
      <c r="G70" s="12">
        <v>56528</v>
      </c>
      <c r="H70" s="13">
        <f t="shared" ref="H70:H78" si="28">+G70/$I70</f>
        <v>0.65076441333578927</v>
      </c>
      <c r="I70" s="12">
        <f t="shared" si="26"/>
        <v>86864</v>
      </c>
      <c r="N70" s="17"/>
    </row>
    <row r="71" spans="2:14" x14ac:dyDescent="0.2">
      <c r="B71" s="192"/>
      <c r="C71" s="11" t="s">
        <v>7</v>
      </c>
      <c r="D71" s="12"/>
      <c r="E71" s="13" t="s">
        <v>252</v>
      </c>
      <c r="F71" s="12"/>
      <c r="G71" s="12"/>
      <c r="H71" s="13" t="s">
        <v>252</v>
      </c>
      <c r="I71" s="12">
        <f t="shared" si="26"/>
        <v>0</v>
      </c>
    </row>
    <row r="72" spans="2:14" x14ac:dyDescent="0.2">
      <c r="B72" s="192"/>
      <c r="C72" s="11" t="s">
        <v>8</v>
      </c>
      <c r="D72" s="12"/>
      <c r="E72" s="13">
        <f t="shared" si="27"/>
        <v>0</v>
      </c>
      <c r="F72" s="12"/>
      <c r="G72" s="12">
        <v>2592</v>
      </c>
      <c r="H72" s="13">
        <f t="shared" si="28"/>
        <v>1</v>
      </c>
      <c r="I72" s="12">
        <f t="shared" si="26"/>
        <v>2592</v>
      </c>
      <c r="N72" s="17"/>
    </row>
    <row r="73" spans="2:14" x14ac:dyDescent="0.2">
      <c r="B73" s="192"/>
      <c r="C73" s="11" t="s">
        <v>16</v>
      </c>
      <c r="D73" s="12"/>
      <c r="E73" s="13" t="s">
        <v>252</v>
      </c>
      <c r="F73" s="12"/>
      <c r="G73" s="12"/>
      <c r="H73" s="13" t="s">
        <v>252</v>
      </c>
      <c r="I73" s="12">
        <f t="shared" si="26"/>
        <v>0</v>
      </c>
    </row>
    <row r="74" spans="2:14" x14ac:dyDescent="0.2">
      <c r="B74" s="192"/>
      <c r="C74" s="11" t="s">
        <v>9</v>
      </c>
      <c r="D74" s="12"/>
      <c r="E74" s="13" t="s">
        <v>252</v>
      </c>
      <c r="F74" s="12"/>
      <c r="G74" s="12"/>
      <c r="H74" s="13" t="s">
        <v>252</v>
      </c>
      <c r="I74" s="12">
        <f t="shared" si="26"/>
        <v>0</v>
      </c>
    </row>
    <row r="75" spans="2:14" x14ac:dyDescent="0.2">
      <c r="B75" s="192"/>
      <c r="C75" s="11" t="s">
        <v>17</v>
      </c>
      <c r="D75" s="12"/>
      <c r="E75" s="13" t="s">
        <v>252</v>
      </c>
      <c r="F75" s="12"/>
      <c r="G75" s="12"/>
      <c r="H75" s="13" t="s">
        <v>252</v>
      </c>
      <c r="I75" s="12">
        <f t="shared" si="26"/>
        <v>0</v>
      </c>
    </row>
    <row r="76" spans="2:14" x14ac:dyDescent="0.2">
      <c r="B76" s="192"/>
      <c r="C76" s="19" t="s">
        <v>78</v>
      </c>
      <c r="D76" s="12"/>
      <c r="E76" s="13" t="s">
        <v>252</v>
      </c>
      <c r="F76" s="12"/>
      <c r="G76" s="12"/>
      <c r="H76" s="13" t="s">
        <v>252</v>
      </c>
      <c r="I76" s="12">
        <f t="shared" si="26"/>
        <v>0</v>
      </c>
    </row>
    <row r="77" spans="2:14" x14ac:dyDescent="0.2">
      <c r="B77" s="192"/>
      <c r="C77" s="11" t="s">
        <v>10</v>
      </c>
      <c r="D77" s="12"/>
      <c r="E77" s="13">
        <f t="shared" si="27"/>
        <v>0</v>
      </c>
      <c r="F77" s="12"/>
      <c r="G77" s="12">
        <v>864</v>
      </c>
      <c r="H77" s="13">
        <f t="shared" si="28"/>
        <v>1</v>
      </c>
      <c r="I77" s="12">
        <f t="shared" si="26"/>
        <v>864</v>
      </c>
    </row>
    <row r="78" spans="2:14" x14ac:dyDescent="0.2">
      <c r="B78" s="192"/>
      <c r="C78" s="66" t="s">
        <v>127</v>
      </c>
      <c r="D78" s="68">
        <f>SUM(D69:D77)</f>
        <v>30336</v>
      </c>
      <c r="E78" s="65">
        <f t="shared" si="27"/>
        <v>0.3358724534986714</v>
      </c>
      <c r="F78" s="64"/>
      <c r="G78" s="68">
        <f>SUM(G69:G77)</f>
        <v>59984</v>
      </c>
      <c r="H78" s="65">
        <f t="shared" si="28"/>
        <v>0.66412754650132866</v>
      </c>
      <c r="I78" s="64">
        <f t="shared" si="11"/>
        <v>90320</v>
      </c>
      <c r="N78" s="17"/>
    </row>
    <row r="79" spans="2:14" x14ac:dyDescent="0.2">
      <c r="B79" s="192"/>
      <c r="C79" s="145" t="s">
        <v>122</v>
      </c>
      <c r="D79" s="93"/>
      <c r="E79" s="94"/>
      <c r="F79" s="93"/>
      <c r="G79" s="93"/>
      <c r="H79" s="94"/>
      <c r="I79" s="93"/>
    </row>
    <row r="80" spans="2:14" x14ac:dyDescent="0.2">
      <c r="B80" s="192"/>
      <c r="C80" s="95" t="s">
        <v>58</v>
      </c>
      <c r="D80" s="20"/>
      <c r="E80" s="21" t="s">
        <v>252</v>
      </c>
      <c r="F80" s="20"/>
      <c r="G80" s="20"/>
      <c r="H80" s="21" t="s">
        <v>252</v>
      </c>
      <c r="I80" s="20">
        <f t="shared" ref="I80:I81" si="29">+D80+G80</f>
        <v>0</v>
      </c>
    </row>
    <row r="81" spans="2:14" x14ac:dyDescent="0.2">
      <c r="B81" s="192"/>
      <c r="C81" s="11" t="s">
        <v>0</v>
      </c>
      <c r="D81" s="12"/>
      <c r="E81" s="13" t="s">
        <v>252</v>
      </c>
      <c r="F81" s="12"/>
      <c r="G81" s="12">
        <v>2880</v>
      </c>
      <c r="H81" s="13" t="s">
        <v>252</v>
      </c>
      <c r="I81" s="12">
        <f t="shared" si="29"/>
        <v>2880</v>
      </c>
    </row>
    <row r="82" spans="2:14" x14ac:dyDescent="0.2">
      <c r="B82" s="192"/>
      <c r="C82" s="11" t="s">
        <v>49</v>
      </c>
      <c r="D82" s="12"/>
      <c r="E82" s="13" t="s">
        <v>252</v>
      </c>
      <c r="F82" s="12"/>
      <c r="G82" s="12"/>
      <c r="H82" s="13" t="s">
        <v>252</v>
      </c>
      <c r="I82" s="12">
        <f>+D82+G82</f>
        <v>0</v>
      </c>
    </row>
    <row r="83" spans="2:14" x14ac:dyDescent="0.2">
      <c r="B83" s="192"/>
      <c r="C83" s="11" t="s">
        <v>59</v>
      </c>
      <c r="D83" s="12">
        <v>13776</v>
      </c>
      <c r="E83" s="13">
        <f t="shared" ref="E83:E85" si="30">+D83/$I83</f>
        <v>0.65227272727272723</v>
      </c>
      <c r="F83" s="12"/>
      <c r="G83" s="12">
        <v>7344</v>
      </c>
      <c r="H83" s="13">
        <f t="shared" ref="H83:H85" si="31">+G83/$I83</f>
        <v>0.34772727272727272</v>
      </c>
      <c r="I83" s="12">
        <f t="shared" ref="I83:I85" si="32">+D83+G83</f>
        <v>21120</v>
      </c>
      <c r="N83" s="17"/>
    </row>
    <row r="84" spans="2:14" x14ac:dyDescent="0.2">
      <c r="B84" s="192"/>
      <c r="C84" s="11" t="s">
        <v>11</v>
      </c>
      <c r="D84" s="12">
        <v>896</v>
      </c>
      <c r="E84" s="13">
        <f t="shared" si="30"/>
        <v>8.1871345029239762E-2</v>
      </c>
      <c r="F84" s="12"/>
      <c r="G84" s="12">
        <v>10048</v>
      </c>
      <c r="H84" s="13">
        <f t="shared" si="31"/>
        <v>0.91812865497076024</v>
      </c>
      <c r="I84" s="12">
        <f t="shared" si="32"/>
        <v>10944</v>
      </c>
    </row>
    <row r="85" spans="2:14" x14ac:dyDescent="0.2">
      <c r="B85" s="192"/>
      <c r="C85" s="66" t="s">
        <v>127</v>
      </c>
      <c r="D85" s="68">
        <f>SUM(D80:D84)</f>
        <v>14672</v>
      </c>
      <c r="E85" s="65">
        <f t="shared" si="30"/>
        <v>0.41987179487179488</v>
      </c>
      <c r="F85" s="64"/>
      <c r="G85" s="68">
        <f>SUM(G80:G84)</f>
        <v>20272</v>
      </c>
      <c r="H85" s="65">
        <f t="shared" si="31"/>
        <v>0.58012820512820518</v>
      </c>
      <c r="I85" s="64">
        <f t="shared" si="32"/>
        <v>34944</v>
      </c>
    </row>
    <row r="86" spans="2:14" x14ac:dyDescent="0.2">
      <c r="B86" s="192"/>
      <c r="C86" s="145" t="s">
        <v>233</v>
      </c>
      <c r="D86" s="93"/>
      <c r="E86" s="94"/>
      <c r="F86" s="93"/>
      <c r="G86" s="93"/>
      <c r="H86" s="94"/>
      <c r="I86" s="93"/>
    </row>
    <row r="87" spans="2:14" x14ac:dyDescent="0.2">
      <c r="B87" s="192"/>
      <c r="C87" s="95" t="s">
        <v>210</v>
      </c>
      <c r="D87" s="20"/>
      <c r="E87" s="21" t="s">
        <v>252</v>
      </c>
      <c r="F87" s="20"/>
      <c r="G87" s="20"/>
      <c r="H87" s="21" t="s">
        <v>252</v>
      </c>
      <c r="I87" s="20">
        <f t="shared" ref="I87:I92" si="33">+D87+G87</f>
        <v>0</v>
      </c>
    </row>
    <row r="88" spans="2:14" x14ac:dyDescent="0.2">
      <c r="B88" s="192"/>
      <c r="C88" s="11" t="s">
        <v>209</v>
      </c>
      <c r="D88" s="20"/>
      <c r="E88" s="21" t="s">
        <v>252</v>
      </c>
      <c r="F88" s="20"/>
      <c r="G88" s="20"/>
      <c r="H88" s="21" t="s">
        <v>252</v>
      </c>
      <c r="I88" s="20">
        <f t="shared" si="33"/>
        <v>0</v>
      </c>
    </row>
    <row r="89" spans="2:14" x14ac:dyDescent="0.2">
      <c r="B89" s="192"/>
      <c r="C89" s="11" t="s">
        <v>24</v>
      </c>
      <c r="D89" s="12"/>
      <c r="E89" s="21">
        <f t="shared" ref="E89" si="34">+D89/$I89</f>
        <v>0</v>
      </c>
      <c r="F89" s="12"/>
      <c r="G89" s="12">
        <v>4128</v>
      </c>
      <c r="H89" s="21">
        <f t="shared" ref="H89" si="35">+G89/$I89</f>
        <v>1</v>
      </c>
      <c r="I89" s="12">
        <f t="shared" si="33"/>
        <v>4128</v>
      </c>
      <c r="N89" s="17"/>
    </row>
    <row r="90" spans="2:14" x14ac:dyDescent="0.2">
      <c r="B90" s="192"/>
      <c r="C90" s="11" t="s">
        <v>25</v>
      </c>
      <c r="D90" s="12"/>
      <c r="E90" s="21" t="s">
        <v>252</v>
      </c>
      <c r="F90" s="12"/>
      <c r="G90" s="12"/>
      <c r="H90" s="21" t="s">
        <v>252</v>
      </c>
      <c r="I90" s="12">
        <f t="shared" si="33"/>
        <v>0</v>
      </c>
    </row>
    <row r="91" spans="2:14" x14ac:dyDescent="0.2">
      <c r="B91" s="192"/>
      <c r="C91" s="11" t="s">
        <v>26</v>
      </c>
      <c r="D91" s="12"/>
      <c r="E91" s="21" t="s">
        <v>252</v>
      </c>
      <c r="F91" s="12"/>
      <c r="G91" s="12"/>
      <c r="H91" s="21" t="s">
        <v>252</v>
      </c>
      <c r="I91" s="12">
        <f t="shared" si="33"/>
        <v>0</v>
      </c>
    </row>
    <row r="92" spans="2:14" x14ac:dyDescent="0.2">
      <c r="B92" s="192"/>
      <c r="C92" s="11" t="s">
        <v>27</v>
      </c>
      <c r="D92" s="12"/>
      <c r="E92" s="21" t="s">
        <v>252</v>
      </c>
      <c r="F92" s="12"/>
      <c r="G92" s="12"/>
      <c r="H92" s="21" t="s">
        <v>252</v>
      </c>
      <c r="I92" s="12">
        <f t="shared" si="33"/>
        <v>0</v>
      </c>
    </row>
    <row r="93" spans="2:14" x14ac:dyDescent="0.2">
      <c r="B93" s="192"/>
      <c r="C93" s="95" t="s">
        <v>205</v>
      </c>
      <c r="D93" s="12"/>
      <c r="E93" s="21" t="s">
        <v>252</v>
      </c>
      <c r="F93" s="12"/>
      <c r="G93" s="12"/>
      <c r="H93" s="21" t="s">
        <v>252</v>
      </c>
      <c r="I93" s="12">
        <f t="shared" si="11"/>
        <v>0</v>
      </c>
    </row>
    <row r="94" spans="2:14" x14ac:dyDescent="0.2">
      <c r="B94" s="192"/>
      <c r="C94" s="11" t="s">
        <v>208</v>
      </c>
      <c r="D94" s="12"/>
      <c r="E94" s="21" t="s">
        <v>252</v>
      </c>
      <c r="F94" s="12"/>
      <c r="G94" s="12"/>
      <c r="H94" s="21" t="s">
        <v>252</v>
      </c>
      <c r="I94" s="12">
        <f t="shared" si="11"/>
        <v>0</v>
      </c>
    </row>
    <row r="95" spans="2:14" x14ac:dyDescent="0.2">
      <c r="B95" s="200"/>
      <c r="C95" s="11" t="s">
        <v>28</v>
      </c>
      <c r="D95" s="12"/>
      <c r="E95" s="21" t="s">
        <v>252</v>
      </c>
      <c r="F95" s="15"/>
      <c r="G95" s="12"/>
      <c r="H95" s="21" t="s">
        <v>252</v>
      </c>
      <c r="I95" s="12">
        <f t="shared" si="11"/>
        <v>0</v>
      </c>
    </row>
    <row r="96" spans="2:14" x14ac:dyDescent="0.2">
      <c r="B96" s="200"/>
      <c r="C96" s="66" t="s">
        <v>127</v>
      </c>
      <c r="D96" s="68">
        <f>SUM(D87:D95)</f>
        <v>0</v>
      </c>
      <c r="E96" s="65">
        <f t="shared" ref="E96" si="36">+D96/$I96</f>
        <v>0</v>
      </c>
      <c r="F96" s="64"/>
      <c r="G96" s="68">
        <f>SUM(G87:G95)</f>
        <v>4128</v>
      </c>
      <c r="H96" s="65">
        <f t="shared" ref="H96" si="37">+G96/$I96</f>
        <v>1</v>
      </c>
      <c r="I96" s="64">
        <f t="shared" si="11"/>
        <v>4128</v>
      </c>
      <c r="N96" s="17"/>
    </row>
    <row r="97" spans="2:14" x14ac:dyDescent="0.2">
      <c r="B97" s="193"/>
      <c r="C97" s="118" t="s">
        <v>36</v>
      </c>
      <c r="D97" s="14">
        <f>SUM(D67,D78,D85,D96)</f>
        <v>63200</v>
      </c>
      <c r="E97" s="16">
        <f>D97/$I97</f>
        <v>0.30083777608530082</v>
      </c>
      <c r="F97" s="14"/>
      <c r="G97" s="14">
        <f>SUM(G67,G78,G85,G96)</f>
        <v>146880</v>
      </c>
      <c r="H97" s="16">
        <f>G97/$I97</f>
        <v>0.69916222391469918</v>
      </c>
      <c r="I97" s="14">
        <f t="shared" si="11"/>
        <v>210080</v>
      </c>
      <c r="N97" s="17"/>
    </row>
    <row r="98" spans="2:14" ht="12.75" customHeight="1" x14ac:dyDescent="0.2">
      <c r="B98" s="194" t="s">
        <v>195</v>
      </c>
      <c r="C98" s="144" t="s">
        <v>358</v>
      </c>
      <c r="D98" s="93"/>
      <c r="E98" s="94"/>
      <c r="F98" s="93"/>
      <c r="G98" s="93"/>
      <c r="H98" s="94"/>
      <c r="I98" s="93"/>
    </row>
    <row r="99" spans="2:14" x14ac:dyDescent="0.2">
      <c r="B99" s="192"/>
      <c r="C99" s="95" t="s">
        <v>143</v>
      </c>
      <c r="D99" s="20"/>
      <c r="E99" s="21" t="s">
        <v>252</v>
      </c>
      <c r="F99" s="20"/>
      <c r="G99" s="20"/>
      <c r="H99" s="21" t="s">
        <v>252</v>
      </c>
      <c r="I99" s="20">
        <f t="shared" ref="I99" si="38">+D99+G99</f>
        <v>0</v>
      </c>
    </row>
    <row r="100" spans="2:14" x14ac:dyDescent="0.2">
      <c r="B100" s="192"/>
      <c r="C100" s="11" t="s">
        <v>144</v>
      </c>
      <c r="D100" s="12"/>
      <c r="E100" s="21" t="s">
        <v>252</v>
      </c>
      <c r="F100" s="12"/>
      <c r="G100" s="12"/>
      <c r="H100" s="21" t="s">
        <v>252</v>
      </c>
      <c r="I100" s="12">
        <f>+D100+G100</f>
        <v>0</v>
      </c>
    </row>
    <row r="101" spans="2:14" x14ac:dyDescent="0.2">
      <c r="B101" s="192"/>
      <c r="C101" s="11" t="s">
        <v>391</v>
      </c>
      <c r="D101" s="12"/>
      <c r="E101" s="21" t="s">
        <v>252</v>
      </c>
      <c r="F101" s="12"/>
      <c r="G101" s="12"/>
      <c r="H101" s="21" t="s">
        <v>252</v>
      </c>
      <c r="I101" s="12">
        <f>+D101+G101</f>
        <v>0</v>
      </c>
    </row>
    <row r="102" spans="2:14" x14ac:dyDescent="0.2">
      <c r="B102" s="192"/>
      <c r="C102" s="11" t="s">
        <v>145</v>
      </c>
      <c r="D102" s="18"/>
      <c r="E102" s="21" t="s">
        <v>252</v>
      </c>
      <c r="F102" s="12"/>
      <c r="G102" s="18"/>
      <c r="H102" s="21" t="s">
        <v>252</v>
      </c>
      <c r="I102" s="12">
        <f>+D102+G102</f>
        <v>0</v>
      </c>
    </row>
    <row r="103" spans="2:14" x14ac:dyDescent="0.2">
      <c r="B103" s="192"/>
      <c r="C103" s="95" t="s">
        <v>146</v>
      </c>
      <c r="D103" s="17"/>
      <c r="E103" s="21" t="s">
        <v>252</v>
      </c>
      <c r="F103" s="20"/>
      <c r="G103" s="12"/>
      <c r="H103" s="21" t="s">
        <v>252</v>
      </c>
      <c r="I103" s="20">
        <f t="shared" ref="I103:I108" si="39">+D103+G103</f>
        <v>0</v>
      </c>
    </row>
    <row r="104" spans="2:14" x14ac:dyDescent="0.2">
      <c r="B104" s="192"/>
      <c r="C104" s="11" t="s">
        <v>147</v>
      </c>
      <c r="D104" s="12"/>
      <c r="E104" s="21" t="s">
        <v>252</v>
      </c>
      <c r="F104" s="12"/>
      <c r="G104" s="12"/>
      <c r="H104" s="21" t="s">
        <v>252</v>
      </c>
      <c r="I104" s="12">
        <f t="shared" si="39"/>
        <v>0</v>
      </c>
    </row>
    <row r="105" spans="2:14" x14ac:dyDescent="0.2">
      <c r="B105" s="192"/>
      <c r="C105" s="11" t="s">
        <v>186</v>
      </c>
      <c r="D105" s="12">
        <v>3792</v>
      </c>
      <c r="E105" s="13">
        <f t="shared" ref="E105:E108" si="40">+D105/$I105</f>
        <v>0.34598540145985401</v>
      </c>
      <c r="F105" s="12"/>
      <c r="G105" s="12">
        <v>7168</v>
      </c>
      <c r="H105" s="13">
        <f t="shared" ref="H105:H108" si="41">+G105/$I105</f>
        <v>0.65401459854014599</v>
      </c>
      <c r="I105" s="12">
        <f t="shared" si="39"/>
        <v>10960</v>
      </c>
      <c r="N105" s="17"/>
    </row>
    <row r="106" spans="2:14" x14ac:dyDescent="0.2">
      <c r="B106" s="192"/>
      <c r="C106" s="11" t="s">
        <v>148</v>
      </c>
      <c r="D106" s="12"/>
      <c r="E106" s="21" t="s">
        <v>252</v>
      </c>
      <c r="F106" s="12"/>
      <c r="G106" s="12"/>
      <c r="H106" s="21" t="s">
        <v>252</v>
      </c>
      <c r="I106" s="12">
        <f t="shared" si="39"/>
        <v>0</v>
      </c>
    </row>
    <row r="107" spans="2:14" x14ac:dyDescent="0.2">
      <c r="B107" s="192"/>
      <c r="C107" s="11" t="s">
        <v>149</v>
      </c>
      <c r="D107" s="12"/>
      <c r="E107" s="21" t="s">
        <v>252</v>
      </c>
      <c r="F107" s="12"/>
      <c r="G107" s="18"/>
      <c r="H107" s="21" t="s">
        <v>252</v>
      </c>
      <c r="I107" s="12">
        <f t="shared" si="39"/>
        <v>0</v>
      </c>
    </row>
    <row r="108" spans="2:14" x14ac:dyDescent="0.2">
      <c r="B108" s="192"/>
      <c r="C108" s="66" t="s">
        <v>127</v>
      </c>
      <c r="D108" s="64">
        <f>SUM(D99:D107)</f>
        <v>3792</v>
      </c>
      <c r="E108" s="65">
        <f t="shared" si="40"/>
        <v>0.34598540145985401</v>
      </c>
      <c r="F108" s="64"/>
      <c r="G108" s="64">
        <f>SUM(G99:G107)</f>
        <v>7168</v>
      </c>
      <c r="H108" s="65">
        <f t="shared" si="41"/>
        <v>0.65401459854014599</v>
      </c>
      <c r="I108" s="64">
        <f t="shared" si="39"/>
        <v>10960</v>
      </c>
    </row>
    <row r="109" spans="2:14" x14ac:dyDescent="0.2">
      <c r="B109" s="192"/>
      <c r="C109" s="144" t="s">
        <v>413</v>
      </c>
      <c r="D109" s="93"/>
      <c r="E109" s="94"/>
      <c r="F109" s="93"/>
      <c r="G109" s="97"/>
      <c r="H109" s="94"/>
      <c r="I109" s="93"/>
    </row>
    <row r="110" spans="2:14" x14ac:dyDescent="0.2">
      <c r="B110" s="192"/>
      <c r="C110" s="95" t="s">
        <v>131</v>
      </c>
      <c r="D110" s="20"/>
      <c r="E110" s="21" t="s">
        <v>252</v>
      </c>
      <c r="F110" s="20"/>
      <c r="G110" s="20">
        <v>1296</v>
      </c>
      <c r="H110" s="21" t="s">
        <v>252</v>
      </c>
      <c r="I110" s="20">
        <f t="shared" ref="I110:I119" si="42">+D110+G110</f>
        <v>1296</v>
      </c>
    </row>
    <row r="111" spans="2:14" x14ac:dyDescent="0.2">
      <c r="B111" s="192"/>
      <c r="C111" s="95" t="s">
        <v>150</v>
      </c>
      <c r="D111" s="20"/>
      <c r="E111" s="21">
        <f t="shared" ref="E111:E118" si="43">+D111/$I111</f>
        <v>0</v>
      </c>
      <c r="F111" s="20"/>
      <c r="G111" s="20">
        <v>1280</v>
      </c>
      <c r="H111" s="21">
        <f t="shared" ref="H111:H118" si="44">+G111/$I111</f>
        <v>1</v>
      </c>
      <c r="I111" s="20">
        <f t="shared" si="42"/>
        <v>1280</v>
      </c>
      <c r="N111" s="17"/>
    </row>
    <row r="112" spans="2:14" x14ac:dyDescent="0.2">
      <c r="B112" s="192"/>
      <c r="C112" s="11" t="s">
        <v>151</v>
      </c>
      <c r="D112" s="12"/>
      <c r="E112" s="21" t="s">
        <v>252</v>
      </c>
      <c r="F112" s="12"/>
      <c r="G112" s="12"/>
      <c r="H112" s="21" t="s">
        <v>252</v>
      </c>
      <c r="I112" s="12">
        <f t="shared" si="42"/>
        <v>0</v>
      </c>
    </row>
    <row r="113" spans="2:14" x14ac:dyDescent="0.2">
      <c r="B113" s="192"/>
      <c r="C113" s="11" t="s">
        <v>152</v>
      </c>
      <c r="D113" s="12"/>
      <c r="E113" s="21" t="s">
        <v>252</v>
      </c>
      <c r="F113" s="12"/>
      <c r="G113" s="12"/>
      <c r="H113" s="21" t="s">
        <v>252</v>
      </c>
      <c r="I113" s="12">
        <f t="shared" si="42"/>
        <v>0</v>
      </c>
    </row>
    <row r="114" spans="2:14" x14ac:dyDescent="0.2">
      <c r="B114" s="192"/>
      <c r="C114" s="11" t="s">
        <v>153</v>
      </c>
      <c r="D114" s="12"/>
      <c r="E114" s="21" t="s">
        <v>252</v>
      </c>
      <c r="F114" s="12"/>
      <c r="G114" s="12">
        <v>1200</v>
      </c>
      <c r="H114" s="21" t="s">
        <v>252</v>
      </c>
      <c r="I114" s="12">
        <f t="shared" si="42"/>
        <v>1200</v>
      </c>
    </row>
    <row r="115" spans="2:14" x14ac:dyDescent="0.2">
      <c r="B115" s="192"/>
      <c r="C115" s="11" t="s">
        <v>154</v>
      </c>
      <c r="D115" s="12"/>
      <c r="E115" s="21" t="s">
        <v>252</v>
      </c>
      <c r="F115" s="12"/>
      <c r="G115" s="12"/>
      <c r="H115" s="21" t="s">
        <v>252</v>
      </c>
      <c r="I115" s="12">
        <f t="shared" si="42"/>
        <v>0</v>
      </c>
    </row>
    <row r="116" spans="2:14" x14ac:dyDescent="0.2">
      <c r="B116" s="192"/>
      <c r="C116" s="11" t="s">
        <v>155</v>
      </c>
      <c r="D116" s="12"/>
      <c r="E116" s="13">
        <f t="shared" si="43"/>
        <v>0</v>
      </c>
      <c r="F116" s="12"/>
      <c r="G116" s="12">
        <v>1200</v>
      </c>
      <c r="H116" s="13">
        <f t="shared" si="44"/>
        <v>1</v>
      </c>
      <c r="I116" s="12">
        <f t="shared" si="42"/>
        <v>1200</v>
      </c>
    </row>
    <row r="117" spans="2:14" x14ac:dyDescent="0.2">
      <c r="B117" s="192"/>
      <c r="C117" s="11" t="s">
        <v>156</v>
      </c>
      <c r="D117" s="12"/>
      <c r="E117" s="21" t="s">
        <v>252</v>
      </c>
      <c r="F117" s="12"/>
      <c r="G117" s="12"/>
      <c r="H117" s="21" t="s">
        <v>252</v>
      </c>
      <c r="I117" s="12">
        <f t="shared" si="42"/>
        <v>0</v>
      </c>
    </row>
    <row r="118" spans="2:14" x14ac:dyDescent="0.2">
      <c r="B118" s="192"/>
      <c r="C118" s="66" t="s">
        <v>127</v>
      </c>
      <c r="D118" s="64">
        <f>SUM(D110:D117)</f>
        <v>0</v>
      </c>
      <c r="E118" s="65">
        <f t="shared" si="43"/>
        <v>0</v>
      </c>
      <c r="F118" s="64"/>
      <c r="G118" s="64">
        <f>SUM(G110:G117)</f>
        <v>4976</v>
      </c>
      <c r="H118" s="65">
        <f t="shared" si="44"/>
        <v>1</v>
      </c>
      <c r="I118" s="64">
        <f t="shared" si="42"/>
        <v>4976</v>
      </c>
    </row>
    <row r="119" spans="2:14" x14ac:dyDescent="0.2">
      <c r="B119" s="193"/>
      <c r="C119" s="118" t="s">
        <v>36</v>
      </c>
      <c r="D119" s="14">
        <f>SUM(D108,D118)</f>
        <v>3792</v>
      </c>
      <c r="E119" s="16">
        <f>D119/$I119</f>
        <v>0.23795180722891565</v>
      </c>
      <c r="F119" s="14"/>
      <c r="G119" s="14">
        <f>SUM(G108,G118)</f>
        <v>12144</v>
      </c>
      <c r="H119" s="16">
        <f>G119/$I119</f>
        <v>0.76204819277108438</v>
      </c>
      <c r="I119" s="14">
        <f t="shared" si="42"/>
        <v>15936</v>
      </c>
      <c r="N119" s="17"/>
    </row>
    <row r="120" spans="2:14" ht="12.75" customHeight="1" x14ac:dyDescent="0.2">
      <c r="B120" s="192" t="s">
        <v>196</v>
      </c>
      <c r="C120" s="144" t="s">
        <v>369</v>
      </c>
      <c r="D120" s="93"/>
      <c r="E120" s="94"/>
      <c r="F120" s="99"/>
      <c r="G120" s="93"/>
      <c r="H120" s="94"/>
      <c r="I120" s="93"/>
    </row>
    <row r="121" spans="2:14" x14ac:dyDescent="0.2">
      <c r="B121" s="192"/>
      <c r="C121" s="95" t="s">
        <v>13</v>
      </c>
      <c r="D121" s="20"/>
      <c r="E121" s="21" t="s">
        <v>252</v>
      </c>
      <c r="F121" s="98"/>
      <c r="G121" s="20"/>
      <c r="H121" s="21" t="s">
        <v>252</v>
      </c>
      <c r="I121" s="20">
        <f>+D121+G121</f>
        <v>0</v>
      </c>
    </row>
    <row r="122" spans="2:14" x14ac:dyDescent="0.2">
      <c r="B122" s="192"/>
      <c r="C122" s="11" t="s">
        <v>352</v>
      </c>
      <c r="D122" s="12"/>
      <c r="E122" s="13">
        <f t="shared" ref="E122:E123" si="45">+D122/$I122</f>
        <v>0</v>
      </c>
      <c r="F122" s="15"/>
      <c r="G122" s="12">
        <v>1584</v>
      </c>
      <c r="H122" s="13">
        <f t="shared" ref="H122:H123" si="46">+G122/$I122</f>
        <v>1</v>
      </c>
      <c r="I122" s="12">
        <f>+D122+G122</f>
        <v>1584</v>
      </c>
    </row>
    <row r="123" spans="2:14" x14ac:dyDescent="0.2">
      <c r="B123" s="192"/>
      <c r="C123" s="11" t="s">
        <v>134</v>
      </c>
      <c r="D123" s="12"/>
      <c r="E123" s="13">
        <f t="shared" si="45"/>
        <v>0</v>
      </c>
      <c r="F123" s="15"/>
      <c r="G123" s="12">
        <v>576</v>
      </c>
      <c r="H123" s="13">
        <f t="shared" si="46"/>
        <v>1</v>
      </c>
      <c r="I123" s="12">
        <f>+D123+G123</f>
        <v>576</v>
      </c>
    </row>
    <row r="124" spans="2:14" x14ac:dyDescent="0.2">
      <c r="B124" s="192"/>
      <c r="C124" s="11" t="s">
        <v>17</v>
      </c>
      <c r="D124" s="12"/>
      <c r="E124" s="21" t="s">
        <v>252</v>
      </c>
      <c r="F124" s="12"/>
      <c r="G124" s="12"/>
      <c r="H124" s="21" t="s">
        <v>252</v>
      </c>
      <c r="I124" s="12">
        <f>+D124+G124</f>
        <v>0</v>
      </c>
    </row>
    <row r="125" spans="2:14" x14ac:dyDescent="0.2">
      <c r="B125" s="192"/>
      <c r="C125" s="11" t="s">
        <v>185</v>
      </c>
      <c r="D125" s="12"/>
      <c r="E125" s="21" t="s">
        <v>252</v>
      </c>
      <c r="F125" s="12"/>
      <c r="G125" s="12"/>
      <c r="H125" s="21" t="s">
        <v>252</v>
      </c>
      <c r="I125" s="12">
        <f>+D125+G125</f>
        <v>0</v>
      </c>
    </row>
    <row r="126" spans="2:14" x14ac:dyDescent="0.2">
      <c r="B126" s="192"/>
      <c r="C126" s="66" t="s">
        <v>127</v>
      </c>
      <c r="D126" s="69">
        <f>SUM(D121:D125)</f>
        <v>0</v>
      </c>
      <c r="E126" s="65">
        <f t="shared" ref="E126" si="47">+D126/$I126</f>
        <v>0</v>
      </c>
      <c r="F126" s="64"/>
      <c r="G126" s="69">
        <f>SUM(G121:G125)</f>
        <v>2160</v>
      </c>
      <c r="H126" s="65">
        <f t="shared" ref="H126" si="48">+G126/$I126</f>
        <v>1</v>
      </c>
      <c r="I126" s="64">
        <f t="shared" ref="I126" si="49">+D126+G126</f>
        <v>2160</v>
      </c>
    </row>
    <row r="127" spans="2:14" x14ac:dyDescent="0.2">
      <c r="B127" s="192"/>
      <c r="C127" s="145" t="s">
        <v>237</v>
      </c>
      <c r="D127" s="97"/>
      <c r="E127" s="94"/>
      <c r="F127" s="93"/>
      <c r="G127" s="97"/>
      <c r="H127" s="94"/>
      <c r="I127" s="93"/>
    </row>
    <row r="128" spans="2:14" x14ac:dyDescent="0.2">
      <c r="B128" s="192"/>
      <c r="C128" s="95" t="s">
        <v>132</v>
      </c>
      <c r="D128" s="20"/>
      <c r="E128" s="21" t="s">
        <v>252</v>
      </c>
      <c r="F128" s="20"/>
      <c r="G128" s="20"/>
      <c r="H128" s="21" t="s">
        <v>252</v>
      </c>
      <c r="I128" s="20">
        <f>+D128+G128</f>
        <v>0</v>
      </c>
    </row>
    <row r="129" spans="2:14" x14ac:dyDescent="0.2">
      <c r="B129" s="192"/>
      <c r="C129" s="11" t="s">
        <v>133</v>
      </c>
      <c r="D129" s="12"/>
      <c r="E129" s="21" t="s">
        <v>252</v>
      </c>
      <c r="F129" s="12"/>
      <c r="G129" s="12"/>
      <c r="H129" s="21" t="s">
        <v>252</v>
      </c>
      <c r="I129" s="12">
        <f t="shared" ref="I129" si="50">+D129+G129</f>
        <v>0</v>
      </c>
    </row>
    <row r="130" spans="2:14" x14ac:dyDescent="0.2">
      <c r="B130" s="192"/>
      <c r="C130" s="11" t="s">
        <v>15</v>
      </c>
      <c r="D130" s="12"/>
      <c r="E130" s="21" t="s">
        <v>252</v>
      </c>
      <c r="F130" s="15"/>
      <c r="G130" s="12"/>
      <c r="H130" s="21" t="s">
        <v>252</v>
      </c>
      <c r="I130" s="12">
        <f>+D130+G130</f>
        <v>0</v>
      </c>
    </row>
    <row r="131" spans="2:14" x14ac:dyDescent="0.2">
      <c r="B131" s="192"/>
      <c r="C131" s="11" t="s">
        <v>16</v>
      </c>
      <c r="D131" s="12"/>
      <c r="E131" s="21" t="s">
        <v>252</v>
      </c>
      <c r="F131" s="15"/>
      <c r="G131" s="12"/>
      <c r="H131" s="21" t="s">
        <v>252</v>
      </c>
      <c r="I131" s="12">
        <f>+D131+G131</f>
        <v>0</v>
      </c>
    </row>
    <row r="132" spans="2:14" x14ac:dyDescent="0.2">
      <c r="B132" s="192"/>
      <c r="C132" s="11" t="s">
        <v>135</v>
      </c>
      <c r="D132" s="18"/>
      <c r="E132" s="21" t="s">
        <v>252</v>
      </c>
      <c r="F132" s="12"/>
      <c r="G132" s="18"/>
      <c r="H132" s="21" t="s">
        <v>252</v>
      </c>
      <c r="I132" s="12">
        <f>+D132+G132</f>
        <v>0</v>
      </c>
    </row>
    <row r="133" spans="2:14" x14ac:dyDescent="0.2">
      <c r="B133" s="192"/>
      <c r="C133" s="66" t="s">
        <v>127</v>
      </c>
      <c r="D133" s="68">
        <f>SUM(D128:D132)</f>
        <v>0</v>
      </c>
      <c r="E133" s="65" t="s">
        <v>252</v>
      </c>
      <c r="F133" s="64"/>
      <c r="G133" s="68">
        <f>SUM(G128:G132)</f>
        <v>0</v>
      </c>
      <c r="H133" s="65" t="s">
        <v>252</v>
      </c>
      <c r="I133" s="64">
        <f t="shared" ref="I133" si="51">+D133+G133</f>
        <v>0</v>
      </c>
    </row>
    <row r="134" spans="2:14" x14ac:dyDescent="0.2">
      <c r="B134" s="193"/>
      <c r="C134" s="118" t="s">
        <v>36</v>
      </c>
      <c r="D134" s="14">
        <f>SUM(D126,D133)</f>
        <v>0</v>
      </c>
      <c r="E134" s="16">
        <f>D134/$I134</f>
        <v>0</v>
      </c>
      <c r="F134" s="14"/>
      <c r="G134" s="14">
        <f>SUM(G126,G133)</f>
        <v>2160</v>
      </c>
      <c r="H134" s="16">
        <f>G134/$I134</f>
        <v>1</v>
      </c>
      <c r="I134" s="14">
        <f>+D134+G134</f>
        <v>2160</v>
      </c>
    </row>
    <row r="135" spans="2:14" ht="12.75" customHeight="1" x14ac:dyDescent="0.2">
      <c r="B135" s="192" t="s">
        <v>197</v>
      </c>
      <c r="C135" s="144" t="s">
        <v>181</v>
      </c>
      <c r="D135" s="93"/>
      <c r="E135" s="94"/>
      <c r="F135" s="93"/>
      <c r="G135" s="93"/>
      <c r="H135" s="94"/>
      <c r="I135" s="93"/>
    </row>
    <row r="136" spans="2:14" x14ac:dyDescent="0.2">
      <c r="B136" s="192"/>
      <c r="C136" s="95" t="s">
        <v>6</v>
      </c>
      <c r="D136" s="20">
        <v>13696</v>
      </c>
      <c r="E136" s="21">
        <f>+D136/$I136</f>
        <v>0.17028048537895366</v>
      </c>
      <c r="F136" s="20"/>
      <c r="G136" s="20">
        <v>66736</v>
      </c>
      <c r="H136" s="21">
        <f>+G136/$I136</f>
        <v>0.82971951462104632</v>
      </c>
      <c r="I136" s="20">
        <f>+D136+G136</f>
        <v>80432</v>
      </c>
      <c r="N136" s="17"/>
    </row>
    <row r="137" spans="2:14" x14ac:dyDescent="0.2">
      <c r="B137" s="192"/>
      <c r="C137" s="11" t="s">
        <v>9</v>
      </c>
      <c r="D137" s="12"/>
      <c r="E137" s="13" t="s">
        <v>252</v>
      </c>
      <c r="F137" s="15"/>
      <c r="G137" s="12"/>
      <c r="H137" s="13" t="s">
        <v>252</v>
      </c>
      <c r="I137" s="12">
        <f t="shared" ref="I137:I138" si="52">+D137+G137</f>
        <v>0</v>
      </c>
    </row>
    <row r="138" spans="2:14" x14ac:dyDescent="0.2">
      <c r="B138" s="192"/>
      <c r="C138" s="66" t="s">
        <v>127</v>
      </c>
      <c r="D138" s="68">
        <f>SUM(D136:D137)</f>
        <v>13696</v>
      </c>
      <c r="E138" s="94">
        <f>+D138/$I138</f>
        <v>0.17028048537895366</v>
      </c>
      <c r="F138" s="93"/>
      <c r="G138" s="68">
        <f>SUM(G136:G137)</f>
        <v>66736</v>
      </c>
      <c r="H138" s="94">
        <f>+G138/$I138</f>
        <v>0.82971951462104632</v>
      </c>
      <c r="I138" s="93">
        <f t="shared" si="52"/>
        <v>80432</v>
      </c>
    </row>
    <row r="139" spans="2:14" x14ac:dyDescent="0.2">
      <c r="B139" s="192"/>
      <c r="C139" s="144" t="s">
        <v>359</v>
      </c>
      <c r="D139" s="151"/>
      <c r="E139" s="152"/>
      <c r="F139" s="151"/>
      <c r="G139" s="151"/>
      <c r="H139" s="152"/>
      <c r="I139" s="151"/>
    </row>
    <row r="140" spans="2:14" x14ac:dyDescent="0.2">
      <c r="B140" s="192"/>
      <c r="C140" s="95" t="s">
        <v>343</v>
      </c>
      <c r="D140" s="20"/>
      <c r="E140" s="21" t="s">
        <v>252</v>
      </c>
      <c r="F140" s="20"/>
      <c r="G140" s="20"/>
      <c r="H140" s="21" t="s">
        <v>252</v>
      </c>
      <c r="I140" s="20">
        <f t="shared" ref="I140" si="53">+D140+G140</f>
        <v>0</v>
      </c>
    </row>
    <row r="141" spans="2:14" x14ac:dyDescent="0.2">
      <c r="B141" s="192"/>
      <c r="C141" s="11" t="s">
        <v>49</v>
      </c>
      <c r="D141" s="12"/>
      <c r="E141" s="13" t="s">
        <v>252</v>
      </c>
      <c r="F141" s="12"/>
      <c r="G141" s="12"/>
      <c r="H141" s="13" t="s">
        <v>252</v>
      </c>
      <c r="I141" s="12">
        <f>+D141+G141</f>
        <v>0</v>
      </c>
    </row>
    <row r="142" spans="2:14" x14ac:dyDescent="0.2">
      <c r="B142" s="192"/>
      <c r="C142" s="19" t="s">
        <v>137</v>
      </c>
      <c r="D142" s="12"/>
      <c r="E142" s="13" t="s">
        <v>252</v>
      </c>
      <c r="F142" s="12"/>
      <c r="G142" s="12"/>
      <c r="H142" s="13" t="s">
        <v>252</v>
      </c>
      <c r="I142" s="12">
        <f>+D142+G142</f>
        <v>0</v>
      </c>
    </row>
    <row r="143" spans="2:14" x14ac:dyDescent="0.2">
      <c r="B143" s="192"/>
      <c r="C143" s="19" t="s">
        <v>78</v>
      </c>
      <c r="D143" s="12"/>
      <c r="E143" s="13" t="s">
        <v>252</v>
      </c>
      <c r="F143" s="12"/>
      <c r="G143" s="12"/>
      <c r="H143" s="13" t="s">
        <v>252</v>
      </c>
      <c r="I143" s="12">
        <f t="shared" ref="I143:I144" si="54">+D143+G143</f>
        <v>0</v>
      </c>
    </row>
    <row r="144" spans="2:14" x14ac:dyDescent="0.2">
      <c r="B144" s="192"/>
      <c r="C144" s="66" t="s">
        <v>127</v>
      </c>
      <c r="D144" s="69">
        <f>SUM(D140:D143)</f>
        <v>0</v>
      </c>
      <c r="E144" s="65" t="s">
        <v>252</v>
      </c>
      <c r="F144" s="64"/>
      <c r="G144" s="69">
        <f>SUM(G140:G143)</f>
        <v>0</v>
      </c>
      <c r="H144" s="65" t="s">
        <v>252</v>
      </c>
      <c r="I144" s="64">
        <f t="shared" si="54"/>
        <v>0</v>
      </c>
    </row>
    <row r="145" spans="2:14" x14ac:dyDescent="0.2">
      <c r="B145" s="192"/>
      <c r="C145" s="144" t="s">
        <v>234</v>
      </c>
      <c r="D145" s="93"/>
      <c r="E145" s="94"/>
      <c r="F145" s="93"/>
      <c r="G145" s="93"/>
      <c r="H145" s="94"/>
      <c r="I145" s="93"/>
    </row>
    <row r="146" spans="2:14" x14ac:dyDescent="0.2">
      <c r="B146" s="192"/>
      <c r="C146" s="95" t="s">
        <v>58</v>
      </c>
      <c r="D146" s="17"/>
      <c r="E146" s="21" t="s">
        <v>252</v>
      </c>
      <c r="F146" s="20"/>
      <c r="G146" s="17"/>
      <c r="H146" s="21" t="s">
        <v>252</v>
      </c>
      <c r="I146" s="20">
        <f t="shared" ref="I146" si="55">+D146+G146</f>
        <v>0</v>
      </c>
    </row>
    <row r="147" spans="2:14" x14ac:dyDescent="0.2">
      <c r="B147" s="192"/>
      <c r="C147" s="11" t="s">
        <v>0</v>
      </c>
      <c r="D147" s="12"/>
      <c r="E147" s="21" t="s">
        <v>252</v>
      </c>
      <c r="F147" s="12"/>
      <c r="G147" s="12"/>
      <c r="H147" s="21" t="s">
        <v>252</v>
      </c>
      <c r="I147" s="12">
        <f>+D147+G147</f>
        <v>0</v>
      </c>
    </row>
    <row r="148" spans="2:14" x14ac:dyDescent="0.2">
      <c r="B148" s="192"/>
      <c r="C148" s="11" t="s">
        <v>59</v>
      </c>
      <c r="D148" s="18">
        <v>8736</v>
      </c>
      <c r="E148" s="13">
        <f t="shared" ref="E148:E149" si="56">+D148/$I148</f>
        <v>0.36254980079681276</v>
      </c>
      <c r="F148" s="12"/>
      <c r="G148" s="17">
        <v>15360</v>
      </c>
      <c r="H148" s="13">
        <f t="shared" ref="H148:H149" si="57">+G148/$I148</f>
        <v>0.63745019920318724</v>
      </c>
      <c r="I148" s="12">
        <f t="shared" ref="I148:I149" si="58">+D148+G148</f>
        <v>24096</v>
      </c>
      <c r="N148" s="17"/>
    </row>
    <row r="149" spans="2:14" x14ac:dyDescent="0.2">
      <c r="B149" s="192"/>
      <c r="C149" s="11" t="s">
        <v>7</v>
      </c>
      <c r="D149" s="8"/>
      <c r="E149" s="13">
        <f t="shared" si="56"/>
        <v>0</v>
      </c>
      <c r="F149" s="15"/>
      <c r="G149" s="12">
        <v>720</v>
      </c>
      <c r="H149" s="13">
        <f t="shared" si="57"/>
        <v>1</v>
      </c>
      <c r="I149" s="12">
        <f t="shared" si="58"/>
        <v>720</v>
      </c>
    </row>
    <row r="150" spans="2:14" x14ac:dyDescent="0.2">
      <c r="B150" s="192"/>
      <c r="C150" s="11" t="s">
        <v>8</v>
      </c>
      <c r="D150" s="12"/>
      <c r="E150" s="13">
        <f>+D150/$I150</f>
        <v>0</v>
      </c>
      <c r="F150" s="12"/>
      <c r="G150" s="12">
        <v>1008</v>
      </c>
      <c r="H150" s="13">
        <f>+G150/$I150</f>
        <v>1</v>
      </c>
      <c r="I150" s="12">
        <f>+D150+G150</f>
        <v>1008</v>
      </c>
    </row>
    <row r="151" spans="2:14" x14ac:dyDescent="0.2">
      <c r="B151" s="192"/>
      <c r="C151" s="7" t="s">
        <v>10</v>
      </c>
      <c r="D151" s="12"/>
      <c r="E151" s="13" t="s">
        <v>252</v>
      </c>
      <c r="F151" s="12"/>
      <c r="G151" s="12"/>
      <c r="H151" s="13" t="s">
        <v>252</v>
      </c>
      <c r="I151" s="12">
        <f>+D151+G151</f>
        <v>0</v>
      </c>
    </row>
    <row r="152" spans="2:14" x14ac:dyDescent="0.2">
      <c r="B152" s="192"/>
      <c r="C152" s="66" t="s">
        <v>127</v>
      </c>
      <c r="D152" s="69">
        <f>SUM(D146:D151)</f>
        <v>8736</v>
      </c>
      <c r="E152" s="65">
        <f>+D152/$I152</f>
        <v>0.33828996282527879</v>
      </c>
      <c r="F152" s="64"/>
      <c r="G152" s="69">
        <f>SUM(G146:G151)</f>
        <v>17088</v>
      </c>
      <c r="H152" s="65">
        <f>+G152/$I152</f>
        <v>0.66171003717472121</v>
      </c>
      <c r="I152" s="64">
        <f t="shared" ref="I152:I174" si="59">+D152+G152</f>
        <v>25824</v>
      </c>
      <c r="N152" s="17"/>
    </row>
    <row r="153" spans="2:14" x14ac:dyDescent="0.2">
      <c r="B153" s="193"/>
      <c r="C153" s="118" t="s">
        <v>36</v>
      </c>
      <c r="D153" s="14">
        <f>SUM(D138,D144,D152)</f>
        <v>22432</v>
      </c>
      <c r="E153" s="16">
        <f>D153/$I153</f>
        <v>0.21111278421924409</v>
      </c>
      <c r="F153" s="14"/>
      <c r="G153" s="14">
        <f>SUM(G138,G144,G152)</f>
        <v>83824</v>
      </c>
      <c r="H153" s="16">
        <f>G153/$I153</f>
        <v>0.78888721578075593</v>
      </c>
      <c r="I153" s="14">
        <f t="shared" si="59"/>
        <v>106256</v>
      </c>
      <c r="N153" s="17"/>
    </row>
    <row r="154" spans="2:14" ht="12.75" customHeight="1" x14ac:dyDescent="0.2">
      <c r="B154" s="192" t="s">
        <v>198</v>
      </c>
      <c r="C154" s="144" t="s">
        <v>235</v>
      </c>
      <c r="D154" s="93"/>
      <c r="E154" s="94"/>
      <c r="F154" s="93"/>
      <c r="G154" s="93"/>
      <c r="H154" s="94"/>
      <c r="I154" s="93"/>
    </row>
    <row r="155" spans="2:14" x14ac:dyDescent="0.2">
      <c r="B155" s="192"/>
      <c r="C155" s="95" t="s">
        <v>29</v>
      </c>
      <c r="D155" s="20"/>
      <c r="E155" s="21" t="s">
        <v>252</v>
      </c>
      <c r="F155" s="98"/>
      <c r="G155" s="20"/>
      <c r="H155" s="21" t="s">
        <v>252</v>
      </c>
      <c r="I155" s="20">
        <f>+D155+G155</f>
        <v>0</v>
      </c>
    </row>
    <row r="156" spans="2:14" x14ac:dyDescent="0.2">
      <c r="B156" s="192"/>
      <c r="C156" s="11" t="s">
        <v>24</v>
      </c>
      <c r="D156" s="12">
        <v>1536</v>
      </c>
      <c r="E156" s="13">
        <f t="shared" ref="E156:E159" si="60">+D156/$I156</f>
        <v>0.19047619047619047</v>
      </c>
      <c r="F156" s="12"/>
      <c r="G156" s="12">
        <v>6528</v>
      </c>
      <c r="H156" s="13">
        <f t="shared" ref="H156:H159" si="61">+G156/$I156</f>
        <v>0.80952380952380953</v>
      </c>
      <c r="I156" s="12">
        <f t="shared" ref="I156:I157" si="62">+D156+G156</f>
        <v>8064</v>
      </c>
    </row>
    <row r="157" spans="2:14" x14ac:dyDescent="0.2">
      <c r="B157" s="192"/>
      <c r="C157" s="95" t="s">
        <v>25</v>
      </c>
      <c r="D157" s="20"/>
      <c r="E157" s="21" t="s">
        <v>252</v>
      </c>
      <c r="F157" s="20"/>
      <c r="G157" s="20"/>
      <c r="H157" s="21" t="s">
        <v>252</v>
      </c>
      <c r="I157" s="20">
        <f t="shared" si="62"/>
        <v>0</v>
      </c>
    </row>
    <row r="158" spans="2:14" x14ac:dyDescent="0.2">
      <c r="B158" s="192"/>
      <c r="C158" s="11" t="s">
        <v>31</v>
      </c>
      <c r="D158" s="12"/>
      <c r="E158" s="21" t="s">
        <v>252</v>
      </c>
      <c r="F158" s="12"/>
      <c r="G158" s="12"/>
      <c r="H158" s="21" t="s">
        <v>252</v>
      </c>
      <c r="I158" s="12">
        <f>+D158+G158</f>
        <v>0</v>
      </c>
    </row>
    <row r="159" spans="2:14" x14ac:dyDescent="0.2">
      <c r="B159" s="192"/>
      <c r="C159" s="11" t="s">
        <v>205</v>
      </c>
      <c r="D159" s="18"/>
      <c r="E159" s="13">
        <f t="shared" si="60"/>
        <v>0</v>
      </c>
      <c r="F159" s="12"/>
      <c r="G159" s="18">
        <v>816</v>
      </c>
      <c r="H159" s="13">
        <f t="shared" si="61"/>
        <v>1</v>
      </c>
      <c r="I159" s="12">
        <f t="shared" ref="I159" si="63">+D159+G159</f>
        <v>816</v>
      </c>
    </row>
    <row r="160" spans="2:14" x14ac:dyDescent="0.2">
      <c r="B160" s="192"/>
      <c r="C160" s="11" t="s">
        <v>35</v>
      </c>
      <c r="D160" s="12"/>
      <c r="E160" s="21" t="s">
        <v>252</v>
      </c>
      <c r="F160" s="12"/>
      <c r="G160" s="12"/>
      <c r="H160" s="21" t="s">
        <v>252</v>
      </c>
      <c r="I160" s="12">
        <f>+D160+G160</f>
        <v>0</v>
      </c>
    </row>
    <row r="161" spans="2:14" x14ac:dyDescent="0.2">
      <c r="B161" s="192"/>
      <c r="C161" s="66" t="s">
        <v>127</v>
      </c>
      <c r="D161" s="69">
        <f>SUM(D155:D160)</f>
        <v>1536</v>
      </c>
      <c r="E161" s="65">
        <f>+D161/$I161</f>
        <v>0.17297297297297298</v>
      </c>
      <c r="F161" s="64"/>
      <c r="G161" s="69">
        <f>SUM(G155:G160)</f>
        <v>7344</v>
      </c>
      <c r="H161" s="65">
        <f>+G161/$I161</f>
        <v>0.82702702702702702</v>
      </c>
      <c r="I161" s="64">
        <f t="shared" ref="I161" si="64">+D161+G161</f>
        <v>8880</v>
      </c>
    </row>
    <row r="162" spans="2:14" x14ac:dyDescent="0.2">
      <c r="B162" s="192"/>
      <c r="C162" s="144" t="s">
        <v>371</v>
      </c>
      <c r="D162" s="93"/>
      <c r="E162" s="94"/>
      <c r="F162" s="93"/>
      <c r="G162" s="93"/>
      <c r="H162" s="94"/>
      <c r="I162" s="93"/>
    </row>
    <row r="163" spans="2:14" x14ac:dyDescent="0.2">
      <c r="B163" s="192"/>
      <c r="C163" s="95" t="s">
        <v>26</v>
      </c>
      <c r="D163" s="20"/>
      <c r="E163" s="21" t="s">
        <v>252</v>
      </c>
      <c r="F163" s="20"/>
      <c r="G163" s="20">
        <v>1248</v>
      </c>
      <c r="H163" s="21" t="s">
        <v>252</v>
      </c>
      <c r="I163" s="20">
        <f t="shared" ref="I163:I167" si="65">+D163+G163</f>
        <v>1248</v>
      </c>
    </row>
    <row r="164" spans="2:14" x14ac:dyDescent="0.2">
      <c r="B164" s="192"/>
      <c r="C164" s="11" t="s">
        <v>27</v>
      </c>
      <c r="D164" s="12"/>
      <c r="E164" s="21" t="s">
        <v>252</v>
      </c>
      <c r="F164" s="12"/>
      <c r="G164" s="12"/>
      <c r="H164" s="21" t="s">
        <v>252</v>
      </c>
      <c r="I164" s="12">
        <f t="shared" si="65"/>
        <v>0</v>
      </c>
    </row>
    <row r="165" spans="2:14" x14ac:dyDescent="0.2">
      <c r="B165" s="192"/>
      <c r="C165" s="11" t="s">
        <v>11</v>
      </c>
      <c r="D165" s="12">
        <v>11744</v>
      </c>
      <c r="E165" s="13">
        <f t="shared" ref="E165" si="66">+D165/$I165</f>
        <v>0.38110072689511942</v>
      </c>
      <c r="F165" s="12"/>
      <c r="G165" s="12">
        <v>19072</v>
      </c>
      <c r="H165" s="13">
        <f t="shared" ref="H165" si="67">+G165/$I165</f>
        <v>0.61889927310488058</v>
      </c>
      <c r="I165" s="12">
        <f t="shared" si="65"/>
        <v>30816</v>
      </c>
    </row>
    <row r="166" spans="2:14" x14ac:dyDescent="0.2">
      <c r="B166" s="192"/>
      <c r="C166" s="11" t="s">
        <v>28</v>
      </c>
      <c r="D166" s="12"/>
      <c r="E166" s="21" t="s">
        <v>252</v>
      </c>
      <c r="F166" s="12"/>
      <c r="G166" s="12"/>
      <c r="H166" s="21" t="s">
        <v>252</v>
      </c>
      <c r="I166" s="12">
        <f t="shared" si="65"/>
        <v>0</v>
      </c>
    </row>
    <row r="167" spans="2:14" x14ac:dyDescent="0.2">
      <c r="B167" s="192"/>
      <c r="C167" s="66" t="s">
        <v>127</v>
      </c>
      <c r="D167" s="69">
        <f>SUM(D163:D166)</f>
        <v>11744</v>
      </c>
      <c r="E167" s="65">
        <f>+D167/$I167</f>
        <v>0.3662674650698603</v>
      </c>
      <c r="F167" s="64"/>
      <c r="G167" s="69">
        <f>SUM(G163:G166)</f>
        <v>20320</v>
      </c>
      <c r="H167" s="65">
        <f>+G167/$I167</f>
        <v>0.6337325349301397</v>
      </c>
      <c r="I167" s="64">
        <f t="shared" si="65"/>
        <v>32064</v>
      </c>
      <c r="N167" s="17"/>
    </row>
    <row r="168" spans="2:14" x14ac:dyDescent="0.2">
      <c r="B168" s="192"/>
      <c r="C168" s="144" t="s">
        <v>236</v>
      </c>
      <c r="D168" s="93"/>
      <c r="E168" s="94"/>
      <c r="F168" s="93"/>
      <c r="G168" s="93"/>
      <c r="H168" s="94"/>
      <c r="I168" s="93"/>
    </row>
    <row r="169" spans="2:14" x14ac:dyDescent="0.2">
      <c r="B169" s="192"/>
      <c r="C169" s="95" t="s">
        <v>32</v>
      </c>
      <c r="D169" s="20">
        <v>1200</v>
      </c>
      <c r="E169" s="21">
        <f>+D169/$I169</f>
        <v>3.6390101892285295E-2</v>
      </c>
      <c r="F169" s="20"/>
      <c r="G169" s="20">
        <v>31776</v>
      </c>
      <c r="H169" s="21">
        <f>+G169/$I169</f>
        <v>0.96360989810771469</v>
      </c>
      <c r="I169" s="20">
        <f>+D169+G169</f>
        <v>32976</v>
      </c>
      <c r="N169" s="17"/>
    </row>
    <row r="170" spans="2:14" x14ac:dyDescent="0.2">
      <c r="B170" s="192"/>
      <c r="C170" s="11" t="s">
        <v>33</v>
      </c>
      <c r="D170" s="12">
        <v>1392</v>
      </c>
      <c r="E170" s="13">
        <f>+D170/$I170</f>
        <v>7.7333333333333337E-2</v>
      </c>
      <c r="F170" s="12"/>
      <c r="G170" s="12">
        <v>16608</v>
      </c>
      <c r="H170" s="13">
        <f>+G170/$I170</f>
        <v>0.92266666666666663</v>
      </c>
      <c r="I170" s="12">
        <f>+D170+G170</f>
        <v>18000</v>
      </c>
      <c r="N170" s="17"/>
    </row>
    <row r="171" spans="2:14" x14ac:dyDescent="0.2">
      <c r="B171" s="192"/>
      <c r="C171" s="11" t="s">
        <v>353</v>
      </c>
      <c r="D171" s="12"/>
      <c r="E171" s="13">
        <f>+D171/$I171</f>
        <v>0</v>
      </c>
      <c r="F171" s="12"/>
      <c r="G171" s="12">
        <v>2592</v>
      </c>
      <c r="H171" s="13">
        <f>+G171/$I171</f>
        <v>1</v>
      </c>
      <c r="I171" s="12">
        <f>+D171+G171</f>
        <v>2592</v>
      </c>
      <c r="N171" s="17"/>
    </row>
    <row r="172" spans="2:14" x14ac:dyDescent="0.2">
      <c r="B172" s="192"/>
      <c r="C172" s="11" t="s">
        <v>34</v>
      </c>
      <c r="D172" s="12"/>
      <c r="E172" s="13" t="s">
        <v>252</v>
      </c>
      <c r="F172" s="12"/>
      <c r="G172" s="12"/>
      <c r="H172" s="13" t="s">
        <v>252</v>
      </c>
      <c r="I172" s="12">
        <f>+D172+G172</f>
        <v>0</v>
      </c>
    </row>
    <row r="173" spans="2:14" x14ac:dyDescent="0.2">
      <c r="B173" s="192"/>
      <c r="C173" s="66" t="s">
        <v>127</v>
      </c>
      <c r="D173" s="69">
        <f>SUM(D169:D172)</f>
        <v>2592</v>
      </c>
      <c r="E173" s="65">
        <f>+D173/$I173</f>
        <v>4.8387096774193547E-2</v>
      </c>
      <c r="F173" s="64"/>
      <c r="G173" s="69">
        <f>SUM(G169:G172)</f>
        <v>50976</v>
      </c>
      <c r="H173" s="65">
        <f>+G173/$I173</f>
        <v>0.95161290322580649</v>
      </c>
      <c r="I173" s="64">
        <f t="shared" ref="I173" si="68">+D173+G173</f>
        <v>53568</v>
      </c>
    </row>
    <row r="174" spans="2:14" x14ac:dyDescent="0.2">
      <c r="B174" s="193"/>
      <c r="C174" s="118" t="s">
        <v>36</v>
      </c>
      <c r="D174" s="14">
        <f>SUM(D161,D167,D173)</f>
        <v>15872</v>
      </c>
      <c r="E174" s="16">
        <f>D174/$I174</f>
        <v>0.16793634670729643</v>
      </c>
      <c r="F174" s="14"/>
      <c r="G174" s="14">
        <f>SUM(G161,G167,G173)</f>
        <v>78640</v>
      </c>
      <c r="H174" s="16">
        <f>G174/$I174</f>
        <v>0.8320636532927036</v>
      </c>
      <c r="I174" s="14">
        <f t="shared" si="59"/>
        <v>94512</v>
      </c>
      <c r="N174" s="17"/>
    </row>
  </sheetData>
  <mergeCells count="11">
    <mergeCell ref="B154:B174"/>
    <mergeCell ref="B8:C8"/>
    <mergeCell ref="B9:B19"/>
    <mergeCell ref="B20:B21"/>
    <mergeCell ref="B22:B57"/>
    <mergeCell ref="B58:B97"/>
    <mergeCell ref="D6:E6"/>
    <mergeCell ref="G6:H6"/>
    <mergeCell ref="B98:B119"/>
    <mergeCell ref="B120:B134"/>
    <mergeCell ref="B135:B153"/>
  </mergeCells>
  <phoneticPr fontId="1" type="noConversion"/>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4" manualBreakCount="4">
    <brk id="21" min="1" max="8" man="1"/>
    <brk id="57" min="1" max="8" man="1"/>
    <brk id="97" min="1" max="8" man="1"/>
    <brk id="134" min="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4"/>
  <sheetViews>
    <sheetView workbookViewId="0">
      <pane ySplit="7" topLeftCell="A8" activePane="bottomLeft" state="frozen"/>
      <selection activeCell="A7" sqref="A7"/>
      <selection pane="bottomLeft" activeCell="A8" sqref="A8"/>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24.44140625" style="10" bestFit="1" customWidth="1"/>
    <col min="14" max="16" width="8.88671875" style="17"/>
    <col min="17" max="16384" width="8.88671875" style="10"/>
  </cols>
  <sheetData>
    <row r="1" spans="2:9" ht="12.75" customHeight="1" x14ac:dyDescent="0.2">
      <c r="B1" s="43" t="s">
        <v>403</v>
      </c>
      <c r="C1" s="36"/>
      <c r="D1" s="36"/>
      <c r="E1" s="36"/>
      <c r="F1" s="36"/>
      <c r="G1" s="36"/>
      <c r="H1" s="36"/>
      <c r="I1" s="36"/>
    </row>
    <row r="2" spans="2:9" ht="12.75" customHeight="1" x14ac:dyDescent="0.2">
      <c r="B2" s="43" t="s">
        <v>112</v>
      </c>
      <c r="C2" s="36"/>
      <c r="D2" s="36"/>
      <c r="E2" s="36"/>
      <c r="F2" s="36"/>
      <c r="G2" s="36"/>
      <c r="H2" s="36"/>
      <c r="I2" s="36"/>
    </row>
    <row r="3" spans="2:9" ht="12.75" customHeight="1" x14ac:dyDescent="0.2">
      <c r="B3" s="43" t="s">
        <v>66</v>
      </c>
      <c r="C3" s="36"/>
      <c r="D3" s="36"/>
      <c r="E3" s="36"/>
      <c r="F3" s="36"/>
      <c r="G3" s="36"/>
      <c r="H3" s="36"/>
      <c r="I3" s="36"/>
    </row>
    <row r="4" spans="2:9" ht="12.75" customHeight="1" x14ac:dyDescent="0.2">
      <c r="B4" s="43" t="s">
        <v>346</v>
      </c>
      <c r="C4" s="36"/>
      <c r="D4" s="36"/>
      <c r="E4" s="36"/>
      <c r="F4" s="36"/>
      <c r="G4" s="36"/>
      <c r="H4" s="36"/>
      <c r="I4" s="36"/>
    </row>
    <row r="5" spans="2:9" ht="12.75" customHeight="1" x14ac:dyDescent="0.2">
      <c r="B5" s="161"/>
    </row>
    <row r="6" spans="2:9" ht="12.75" customHeight="1" x14ac:dyDescent="0.2">
      <c r="D6" s="189" t="s">
        <v>76</v>
      </c>
      <c r="E6" s="189"/>
      <c r="F6" s="3"/>
      <c r="G6" s="189" t="s">
        <v>37</v>
      </c>
      <c r="H6" s="189"/>
      <c r="I6" s="3"/>
    </row>
    <row r="7" spans="2:9" ht="12.75" customHeight="1" x14ac:dyDescent="0.2">
      <c r="B7" s="4" t="s">
        <v>38</v>
      </c>
      <c r="C7" s="4" t="s">
        <v>39</v>
      </c>
      <c r="D7" s="5" t="s">
        <v>40</v>
      </c>
      <c r="E7" s="117" t="s">
        <v>41</v>
      </c>
      <c r="F7" s="5"/>
      <c r="G7" s="5" t="s">
        <v>40</v>
      </c>
      <c r="H7" s="117" t="s">
        <v>41</v>
      </c>
      <c r="I7" s="5" t="s">
        <v>42</v>
      </c>
    </row>
    <row r="8" spans="2:9" ht="12.75" customHeight="1" x14ac:dyDescent="0.2">
      <c r="B8" s="195" t="s">
        <v>166</v>
      </c>
      <c r="C8" s="195"/>
      <c r="D8" s="14">
        <f>SUM(D19,D21,D57,D97,D119,D134,D153,D174)</f>
        <v>281040</v>
      </c>
      <c r="E8" s="16">
        <f>D8/$I8</f>
        <v>0.35254094412331405</v>
      </c>
      <c r="F8" s="6"/>
      <c r="G8" s="14">
        <f>SUM(G19,G21,G57,G97,G119,G134,G153,G174)</f>
        <v>516144</v>
      </c>
      <c r="H8" s="16">
        <f>G8/$I8</f>
        <v>0.64745905587668595</v>
      </c>
      <c r="I8" s="14">
        <f t="shared" ref="I8:I10" si="0">+D8+G8</f>
        <v>797184</v>
      </c>
    </row>
    <row r="9" spans="2:9" ht="12.75" customHeight="1" x14ac:dyDescent="0.2">
      <c r="B9" s="192" t="s">
        <v>162</v>
      </c>
      <c r="C9" s="11" t="s">
        <v>157</v>
      </c>
      <c r="D9" s="12"/>
      <c r="E9" s="13" t="s">
        <v>252</v>
      </c>
      <c r="F9" s="15"/>
      <c r="G9" s="12"/>
      <c r="H9" s="13" t="s">
        <v>252</v>
      </c>
      <c r="I9" s="12">
        <f t="shared" si="0"/>
        <v>0</v>
      </c>
    </row>
    <row r="10" spans="2:9" ht="12.75" customHeight="1" x14ac:dyDescent="0.2">
      <c r="B10" s="192"/>
      <c r="C10" s="11" t="s">
        <v>345</v>
      </c>
      <c r="D10" s="12"/>
      <c r="E10" s="13" t="s">
        <v>252</v>
      </c>
      <c r="F10" s="15"/>
      <c r="G10" s="12"/>
      <c r="H10" s="13" t="s">
        <v>252</v>
      </c>
      <c r="I10" s="12">
        <f t="shared" si="0"/>
        <v>0</v>
      </c>
    </row>
    <row r="11" spans="2:9" ht="12.75" customHeight="1" x14ac:dyDescent="0.2">
      <c r="B11" s="192"/>
      <c r="C11" s="11" t="s">
        <v>158</v>
      </c>
      <c r="D11" s="12">
        <v>2976</v>
      </c>
      <c r="E11" s="13">
        <f t="shared" ref="E11:E14" si="1">+D11/$I11</f>
        <v>0.484375</v>
      </c>
      <c r="F11" s="12"/>
      <c r="G11" s="12">
        <v>3168</v>
      </c>
      <c r="H11" s="13">
        <f t="shared" ref="H11:H14" si="2">+G11/$I11</f>
        <v>0.515625</v>
      </c>
      <c r="I11" s="12">
        <f>+D11+G11</f>
        <v>6144</v>
      </c>
    </row>
    <row r="12" spans="2:9" ht="12.75" customHeight="1" x14ac:dyDescent="0.2">
      <c r="B12" s="192"/>
      <c r="C12" s="11" t="s">
        <v>159</v>
      </c>
      <c r="D12" s="12"/>
      <c r="E12" s="13" t="s">
        <v>252</v>
      </c>
      <c r="F12" s="15"/>
      <c r="G12" s="12"/>
      <c r="H12" s="13" t="s">
        <v>252</v>
      </c>
      <c r="I12" s="12">
        <f>+D12+G12</f>
        <v>0</v>
      </c>
    </row>
    <row r="13" spans="2:9" ht="12.75" customHeight="1" x14ac:dyDescent="0.2">
      <c r="B13" s="192"/>
      <c r="C13" s="11" t="s">
        <v>163</v>
      </c>
      <c r="D13" s="12">
        <v>1776</v>
      </c>
      <c r="E13" s="13">
        <f t="shared" si="1"/>
        <v>1</v>
      </c>
      <c r="F13" s="15"/>
      <c r="G13" s="12"/>
      <c r="H13" s="13">
        <f t="shared" si="2"/>
        <v>0</v>
      </c>
      <c r="I13" s="12">
        <f>+D13+G13</f>
        <v>1776</v>
      </c>
    </row>
    <row r="14" spans="2:9" ht="12.75" customHeight="1" x14ac:dyDescent="0.2">
      <c r="B14" s="192"/>
      <c r="C14" s="11" t="s">
        <v>173</v>
      </c>
      <c r="D14" s="12">
        <v>13424</v>
      </c>
      <c r="E14" s="13">
        <f t="shared" si="1"/>
        <v>0.28440677966101696</v>
      </c>
      <c r="F14" s="15"/>
      <c r="G14" s="12">
        <v>33776</v>
      </c>
      <c r="H14" s="13">
        <f t="shared" si="2"/>
        <v>0.71559322033898309</v>
      </c>
      <c r="I14" s="12">
        <f>+D14+G14</f>
        <v>47200</v>
      </c>
    </row>
    <row r="15" spans="2:9" ht="12.75" customHeight="1" x14ac:dyDescent="0.2">
      <c r="B15" s="192"/>
      <c r="C15" s="11" t="s">
        <v>164</v>
      </c>
      <c r="D15" s="12"/>
      <c r="E15" s="13" t="s">
        <v>252</v>
      </c>
      <c r="F15" s="15"/>
      <c r="G15" s="12"/>
      <c r="H15" s="13" t="s">
        <v>252</v>
      </c>
      <c r="I15" s="12">
        <f t="shared" ref="I15" si="3">+D15+G15</f>
        <v>0</v>
      </c>
    </row>
    <row r="16" spans="2:9" ht="12.75" customHeight="1" x14ac:dyDescent="0.2">
      <c r="B16" s="192"/>
      <c r="C16" s="11" t="s">
        <v>160</v>
      </c>
      <c r="D16" s="17"/>
      <c r="E16" s="21" t="s">
        <v>252</v>
      </c>
      <c r="F16" s="20"/>
      <c r="G16" s="17"/>
      <c r="H16" s="13" t="s">
        <v>252</v>
      </c>
      <c r="I16" s="20">
        <f>+D16+G16</f>
        <v>0</v>
      </c>
    </row>
    <row r="17" spans="2:9" ht="12.75" customHeight="1" x14ac:dyDescent="0.2">
      <c r="B17" s="192"/>
      <c r="C17" s="11" t="s">
        <v>389</v>
      </c>
      <c r="D17" s="12"/>
      <c r="E17" s="13" t="s">
        <v>252</v>
      </c>
      <c r="F17" s="12"/>
      <c r="G17" s="12"/>
      <c r="H17" s="13" t="s">
        <v>252</v>
      </c>
      <c r="I17" s="12">
        <f>+D17+G17</f>
        <v>0</v>
      </c>
    </row>
    <row r="18" spans="2:9" ht="12.75" customHeight="1" x14ac:dyDescent="0.2">
      <c r="B18" s="192"/>
      <c r="C18" s="11" t="s">
        <v>161</v>
      </c>
      <c r="D18" s="12"/>
      <c r="E18" s="13" t="s">
        <v>252</v>
      </c>
      <c r="F18" s="12"/>
      <c r="G18" s="12"/>
      <c r="H18" s="13" t="s">
        <v>252</v>
      </c>
      <c r="I18" s="12">
        <f>+D18+G18</f>
        <v>0</v>
      </c>
    </row>
    <row r="19" spans="2:9" ht="12.75" customHeight="1" x14ac:dyDescent="0.2">
      <c r="B19" s="193"/>
      <c r="C19" s="118" t="s">
        <v>36</v>
      </c>
      <c r="D19" s="14">
        <f>SUM(D9:D18)</f>
        <v>18176</v>
      </c>
      <c r="E19" s="16">
        <f>D19/$I19</f>
        <v>0.32975326560232221</v>
      </c>
      <c r="F19" s="14"/>
      <c r="G19" s="14">
        <f>SUM(G9:G18)</f>
        <v>36944</v>
      </c>
      <c r="H19" s="16">
        <f>G19/$I19</f>
        <v>0.67024673439767779</v>
      </c>
      <c r="I19" s="14">
        <f>+D19+G19</f>
        <v>55120</v>
      </c>
    </row>
    <row r="20" spans="2:9" ht="12.75" customHeight="1" x14ac:dyDescent="0.2">
      <c r="B20" s="194" t="s">
        <v>22</v>
      </c>
      <c r="C20" s="11" t="s">
        <v>130</v>
      </c>
      <c r="D20" s="12"/>
      <c r="E20" s="13" t="s">
        <v>252</v>
      </c>
      <c r="F20" s="12"/>
      <c r="G20" s="12"/>
      <c r="H20" s="13" t="s">
        <v>252</v>
      </c>
      <c r="I20" s="12">
        <f t="shared" ref="I20" si="4">+D20+G20</f>
        <v>0</v>
      </c>
    </row>
    <row r="21" spans="2:9" ht="12.75" customHeight="1" x14ac:dyDescent="0.2">
      <c r="B21" s="193"/>
      <c r="C21" s="118" t="s">
        <v>36</v>
      </c>
      <c r="D21" s="14">
        <f>+D20</f>
        <v>0</v>
      </c>
      <c r="E21" s="16" t="s">
        <v>252</v>
      </c>
      <c r="F21" s="14"/>
      <c r="G21" s="14">
        <f>+G20</f>
        <v>0</v>
      </c>
      <c r="H21" s="16" t="s">
        <v>252</v>
      </c>
      <c r="I21" s="14">
        <f>+D21+G21</f>
        <v>0</v>
      </c>
    </row>
    <row r="22" spans="2:9" ht="12.75" customHeight="1" x14ac:dyDescent="0.2">
      <c r="B22" s="194" t="s">
        <v>193</v>
      </c>
      <c r="C22" s="142" t="s">
        <v>128</v>
      </c>
      <c r="D22" s="93"/>
      <c r="E22" s="94"/>
      <c r="F22" s="93"/>
      <c r="G22" s="93"/>
      <c r="H22" s="94"/>
      <c r="I22" s="93"/>
    </row>
    <row r="23" spans="2:9" ht="12.75" customHeight="1" x14ac:dyDescent="0.2">
      <c r="B23" s="188"/>
      <c r="C23" s="95" t="s">
        <v>24</v>
      </c>
      <c r="D23" s="20"/>
      <c r="E23" s="21" t="s">
        <v>252</v>
      </c>
      <c r="F23" s="20"/>
      <c r="G23" s="20"/>
      <c r="H23" s="21" t="s">
        <v>252</v>
      </c>
      <c r="I23" s="20">
        <f>+D23+G23</f>
        <v>0</v>
      </c>
    </row>
    <row r="24" spans="2:9" ht="12.75" customHeight="1" x14ac:dyDescent="0.2">
      <c r="B24" s="188"/>
      <c r="C24" s="11" t="s">
        <v>25</v>
      </c>
      <c r="D24" s="12"/>
      <c r="E24" s="13" t="s">
        <v>252</v>
      </c>
      <c r="F24" s="12"/>
      <c r="G24" s="12"/>
      <c r="H24" s="13" t="s">
        <v>252</v>
      </c>
      <c r="I24" s="12">
        <f>+D24+G24</f>
        <v>0</v>
      </c>
    </row>
    <row r="25" spans="2:9" ht="12.75" customHeight="1" x14ac:dyDescent="0.2">
      <c r="B25" s="188"/>
      <c r="C25" s="11" t="s">
        <v>26</v>
      </c>
      <c r="D25" s="12">
        <v>2112</v>
      </c>
      <c r="E25" s="13">
        <f t="shared" ref="E25" si="5">+D25/$I25</f>
        <v>0.5</v>
      </c>
      <c r="F25" s="12"/>
      <c r="G25" s="12">
        <v>2112</v>
      </c>
      <c r="H25" s="13">
        <f t="shared" ref="H25" si="6">+G25/$I25</f>
        <v>0.5</v>
      </c>
      <c r="I25" s="12">
        <f t="shared" ref="I25" si="7">+D25+G25</f>
        <v>4224</v>
      </c>
    </row>
    <row r="26" spans="2:9" ht="12.75" customHeight="1" x14ac:dyDescent="0.2">
      <c r="B26" s="188"/>
      <c r="C26" s="11" t="s">
        <v>31</v>
      </c>
      <c r="D26" s="12"/>
      <c r="E26" s="13" t="s">
        <v>252</v>
      </c>
      <c r="F26" s="12"/>
      <c r="G26" s="12"/>
      <c r="H26" s="13" t="s">
        <v>252</v>
      </c>
      <c r="I26" s="12">
        <f>+D26+G26</f>
        <v>0</v>
      </c>
    </row>
    <row r="27" spans="2:9" ht="12.75" customHeight="1" x14ac:dyDescent="0.2">
      <c r="B27" s="188"/>
      <c r="C27" s="11" t="s">
        <v>27</v>
      </c>
      <c r="D27" s="12"/>
      <c r="E27" s="13" t="s">
        <v>252</v>
      </c>
      <c r="F27" s="15"/>
      <c r="G27" s="12"/>
      <c r="H27" s="13" t="s">
        <v>252</v>
      </c>
      <c r="I27" s="12">
        <f t="shared" ref="I27:I31" si="8">+D27+G27</f>
        <v>0</v>
      </c>
    </row>
    <row r="28" spans="2:9" ht="12.75" customHeight="1" x14ac:dyDescent="0.2">
      <c r="B28" s="188"/>
      <c r="C28" s="11" t="s">
        <v>205</v>
      </c>
      <c r="D28" s="18"/>
      <c r="E28" s="13" t="s">
        <v>252</v>
      </c>
      <c r="F28" s="12"/>
      <c r="G28" s="18"/>
      <c r="H28" s="13" t="s">
        <v>252</v>
      </c>
      <c r="I28" s="12">
        <f t="shared" si="8"/>
        <v>0</v>
      </c>
    </row>
    <row r="29" spans="2:9" ht="12.75" customHeight="1" x14ac:dyDescent="0.2">
      <c r="B29" s="188"/>
      <c r="C29" s="11" t="s">
        <v>28</v>
      </c>
      <c r="D29" s="18"/>
      <c r="E29" s="13" t="s">
        <v>252</v>
      </c>
      <c r="F29" s="12"/>
      <c r="G29" s="18"/>
      <c r="H29" s="13" t="s">
        <v>252</v>
      </c>
      <c r="I29" s="12">
        <f t="shared" si="8"/>
        <v>0</v>
      </c>
    </row>
    <row r="30" spans="2:9" ht="12.75" customHeight="1" x14ac:dyDescent="0.2">
      <c r="B30" s="188"/>
      <c r="C30" s="11" t="s">
        <v>33</v>
      </c>
      <c r="D30" s="12">
        <v>2880</v>
      </c>
      <c r="E30" s="13">
        <f t="shared" ref="E30:E31" si="9">+D30/$I30</f>
        <v>0.16393442622950818</v>
      </c>
      <c r="F30" s="12"/>
      <c r="G30" s="12">
        <v>14688</v>
      </c>
      <c r="H30" s="13">
        <f t="shared" ref="H30:H31" si="10">+G30/$I30</f>
        <v>0.83606557377049184</v>
      </c>
      <c r="I30" s="12">
        <f t="shared" si="8"/>
        <v>17568</v>
      </c>
    </row>
    <row r="31" spans="2:9" ht="12.75" customHeight="1" x14ac:dyDescent="0.2">
      <c r="B31" s="188"/>
      <c r="C31" s="70" t="s">
        <v>127</v>
      </c>
      <c r="D31" s="69">
        <f>SUM(D23:D30)</f>
        <v>4992</v>
      </c>
      <c r="E31" s="65">
        <f t="shared" si="9"/>
        <v>0.22907488986784141</v>
      </c>
      <c r="F31" s="71"/>
      <c r="G31" s="69">
        <f>SUM(G23:G30)</f>
        <v>16800</v>
      </c>
      <c r="H31" s="65">
        <f t="shared" si="10"/>
        <v>0.77092511013215859</v>
      </c>
      <c r="I31" s="64">
        <f t="shared" si="8"/>
        <v>21792</v>
      </c>
    </row>
    <row r="32" spans="2:9" ht="12.75" customHeight="1" x14ac:dyDescent="0.2">
      <c r="B32" s="188"/>
      <c r="C32" s="143" t="s">
        <v>360</v>
      </c>
      <c r="D32" s="92"/>
      <c r="E32" s="92"/>
      <c r="F32" s="92"/>
      <c r="G32" s="92"/>
      <c r="H32" s="92"/>
      <c r="I32" s="92"/>
    </row>
    <row r="33" spans="2:9" ht="12.75" customHeight="1" x14ac:dyDescent="0.2">
      <c r="B33" s="188"/>
      <c r="C33" s="95" t="s">
        <v>29</v>
      </c>
      <c r="D33" s="20"/>
      <c r="E33" s="21" t="s">
        <v>252</v>
      </c>
      <c r="F33" s="98"/>
      <c r="G33" s="20"/>
      <c r="H33" s="21" t="s">
        <v>252</v>
      </c>
      <c r="I33" s="20">
        <f t="shared" ref="I33:I97" si="11">+D33+G33</f>
        <v>0</v>
      </c>
    </row>
    <row r="34" spans="2:9" ht="12.75" customHeight="1" x14ac:dyDescent="0.2">
      <c r="B34" s="188"/>
      <c r="C34" s="11" t="s">
        <v>211</v>
      </c>
      <c r="D34" s="12"/>
      <c r="E34" s="13" t="s">
        <v>252</v>
      </c>
      <c r="F34" s="12"/>
      <c r="G34" s="12"/>
      <c r="H34" s="21" t="s">
        <v>252</v>
      </c>
      <c r="I34" s="12">
        <f t="shared" si="11"/>
        <v>0</v>
      </c>
    </row>
    <row r="35" spans="2:9" ht="12.75" customHeight="1" x14ac:dyDescent="0.2">
      <c r="B35" s="188"/>
      <c r="C35" s="11" t="s">
        <v>6</v>
      </c>
      <c r="D35" s="12">
        <v>21536</v>
      </c>
      <c r="E35" s="13">
        <f t="shared" ref="E35:E54" si="12">+D35/$I35</f>
        <v>0.50242627846211274</v>
      </c>
      <c r="F35" s="15"/>
      <c r="G35" s="12">
        <v>21328</v>
      </c>
      <c r="H35" s="13">
        <f t="shared" ref="H35:H54" si="13">+G35/$I35</f>
        <v>0.49757372153788726</v>
      </c>
      <c r="I35" s="12">
        <f t="shared" si="11"/>
        <v>42864</v>
      </c>
    </row>
    <row r="36" spans="2:9" ht="12.75" customHeight="1" x14ac:dyDescent="0.2">
      <c r="B36" s="188"/>
      <c r="C36" s="11" t="s">
        <v>7</v>
      </c>
      <c r="D36" s="15"/>
      <c r="E36" s="13" t="s">
        <v>252</v>
      </c>
      <c r="F36" s="15"/>
      <c r="G36" s="12"/>
      <c r="H36" s="21" t="s">
        <v>252</v>
      </c>
      <c r="I36" s="12">
        <f t="shared" si="11"/>
        <v>0</v>
      </c>
    </row>
    <row r="37" spans="2:9" ht="12.75" customHeight="1" x14ac:dyDescent="0.2">
      <c r="B37" s="188"/>
      <c r="C37" s="11" t="s">
        <v>32</v>
      </c>
      <c r="D37" s="12">
        <v>7728</v>
      </c>
      <c r="E37" s="13">
        <f t="shared" si="12"/>
        <v>0.27710843373493976</v>
      </c>
      <c r="F37" s="12"/>
      <c r="G37" s="12">
        <v>20160</v>
      </c>
      <c r="H37" s="13">
        <f t="shared" si="13"/>
        <v>0.72289156626506024</v>
      </c>
      <c r="I37" s="12">
        <f t="shared" si="11"/>
        <v>27888</v>
      </c>
    </row>
    <row r="38" spans="2:9" ht="12.75" customHeight="1" x14ac:dyDescent="0.2">
      <c r="B38" s="188"/>
      <c r="C38" s="11" t="s">
        <v>8</v>
      </c>
      <c r="D38" s="12"/>
      <c r="E38" s="13" t="s">
        <v>252</v>
      </c>
      <c r="F38" s="12"/>
      <c r="G38" s="12"/>
      <c r="H38" s="13" t="s">
        <v>252</v>
      </c>
      <c r="I38" s="12">
        <f t="shared" si="11"/>
        <v>0</v>
      </c>
    </row>
    <row r="39" spans="2:9" ht="12.75" customHeight="1" x14ac:dyDescent="0.2">
      <c r="B39" s="188"/>
      <c r="C39" s="11" t="s">
        <v>9</v>
      </c>
      <c r="D39" s="12"/>
      <c r="E39" s="13" t="s">
        <v>252</v>
      </c>
      <c r="F39" s="12"/>
      <c r="G39" s="12"/>
      <c r="H39" s="21" t="s">
        <v>252</v>
      </c>
      <c r="I39" s="12">
        <f t="shared" si="11"/>
        <v>0</v>
      </c>
    </row>
    <row r="40" spans="2:9" ht="12.75" customHeight="1" x14ac:dyDescent="0.2">
      <c r="B40" s="188"/>
      <c r="C40" s="19" t="s">
        <v>78</v>
      </c>
      <c r="D40" s="12"/>
      <c r="E40" s="13" t="s">
        <v>252</v>
      </c>
      <c r="F40" s="12"/>
      <c r="G40" s="12"/>
      <c r="H40" s="21" t="s">
        <v>252</v>
      </c>
      <c r="I40" s="12">
        <f t="shared" si="11"/>
        <v>0</v>
      </c>
    </row>
    <row r="41" spans="2:9" ht="12.75" customHeight="1" x14ac:dyDescent="0.2">
      <c r="B41" s="188"/>
      <c r="C41" s="11" t="s">
        <v>10</v>
      </c>
      <c r="D41" s="12">
        <v>1152</v>
      </c>
      <c r="E41" s="13" t="s">
        <v>252</v>
      </c>
      <c r="F41" s="12"/>
      <c r="G41" s="12">
        <v>432</v>
      </c>
      <c r="H41" s="21" t="s">
        <v>252</v>
      </c>
      <c r="I41" s="12">
        <f t="shared" si="11"/>
        <v>1584</v>
      </c>
    </row>
    <row r="42" spans="2:9" ht="12.75" customHeight="1" x14ac:dyDescent="0.2">
      <c r="B42" s="188"/>
      <c r="C42" s="70" t="s">
        <v>127</v>
      </c>
      <c r="D42" s="69">
        <f>SUM(D33:D41)</f>
        <v>30416</v>
      </c>
      <c r="E42" s="65">
        <f t="shared" si="12"/>
        <v>0.42048219420482197</v>
      </c>
      <c r="F42" s="71"/>
      <c r="G42" s="69">
        <f>SUM(G33:G41)</f>
        <v>41920</v>
      </c>
      <c r="H42" s="65">
        <f t="shared" si="13"/>
        <v>0.57951780579517809</v>
      </c>
      <c r="I42" s="64">
        <f t="shared" si="11"/>
        <v>72336</v>
      </c>
    </row>
    <row r="43" spans="2:9" ht="12.75" customHeight="1" x14ac:dyDescent="0.2">
      <c r="B43" s="188"/>
      <c r="C43" s="143" t="s">
        <v>225</v>
      </c>
      <c r="D43" s="92"/>
      <c r="E43" s="92"/>
      <c r="F43" s="92"/>
      <c r="G43" s="92"/>
      <c r="H43" s="92"/>
      <c r="I43" s="92"/>
    </row>
    <row r="44" spans="2:9" ht="12.75" customHeight="1" x14ac:dyDescent="0.2">
      <c r="B44" s="188"/>
      <c r="C44" s="95" t="s">
        <v>58</v>
      </c>
      <c r="D44" s="96"/>
      <c r="E44" s="21" t="s">
        <v>252</v>
      </c>
      <c r="F44" s="20"/>
      <c r="G44" s="96"/>
      <c r="H44" s="21" t="s">
        <v>252</v>
      </c>
      <c r="I44" s="20">
        <f t="shared" ref="I44:I47" si="14">+D44+G44</f>
        <v>0</v>
      </c>
    </row>
    <row r="45" spans="2:9" ht="12.75" customHeight="1" x14ac:dyDescent="0.2">
      <c r="B45" s="188"/>
      <c r="C45" s="11" t="s">
        <v>13</v>
      </c>
      <c r="D45" s="12"/>
      <c r="E45" s="13" t="s">
        <v>252</v>
      </c>
      <c r="F45" s="15"/>
      <c r="G45" s="12"/>
      <c r="H45" s="13" t="s">
        <v>252</v>
      </c>
      <c r="I45" s="12">
        <f t="shared" si="14"/>
        <v>0</v>
      </c>
    </row>
    <row r="46" spans="2:9" ht="12.75" customHeight="1" x14ac:dyDescent="0.2">
      <c r="B46" s="188"/>
      <c r="C46" s="11" t="s">
        <v>0</v>
      </c>
      <c r="D46" s="12"/>
      <c r="E46" s="13" t="s">
        <v>252</v>
      </c>
      <c r="F46" s="12"/>
      <c r="G46" s="12"/>
      <c r="H46" s="13" t="s">
        <v>252</v>
      </c>
      <c r="I46" s="12">
        <f t="shared" si="14"/>
        <v>0</v>
      </c>
    </row>
    <row r="47" spans="2:9" ht="12.75" customHeight="1" x14ac:dyDescent="0.2">
      <c r="B47" s="188"/>
      <c r="C47" s="11" t="s">
        <v>15</v>
      </c>
      <c r="D47" s="12"/>
      <c r="E47" s="13" t="s">
        <v>252</v>
      </c>
      <c r="F47" s="15"/>
      <c r="G47" s="12"/>
      <c r="H47" s="13" t="s">
        <v>252</v>
      </c>
      <c r="I47" s="12">
        <f t="shared" si="14"/>
        <v>0</v>
      </c>
    </row>
    <row r="48" spans="2:9" ht="12.75" customHeight="1" x14ac:dyDescent="0.2">
      <c r="B48" s="188"/>
      <c r="C48" s="11" t="s">
        <v>49</v>
      </c>
      <c r="D48" s="12"/>
      <c r="E48" s="13" t="s">
        <v>252</v>
      </c>
      <c r="F48" s="12"/>
      <c r="G48" s="12"/>
      <c r="H48" s="13" t="s">
        <v>252</v>
      </c>
      <c r="I48" s="12">
        <f>+D48+G48</f>
        <v>0</v>
      </c>
    </row>
    <row r="49" spans="2:9" ht="12.75" customHeight="1" x14ac:dyDescent="0.2">
      <c r="B49" s="188"/>
      <c r="C49" s="11" t="s">
        <v>59</v>
      </c>
      <c r="D49" s="18">
        <v>1200</v>
      </c>
      <c r="E49" s="13">
        <f t="shared" ref="E49:E50" si="15">+D49/$I49</f>
        <v>0.47169811320754718</v>
      </c>
      <c r="F49" s="12"/>
      <c r="G49" s="17">
        <v>1344</v>
      </c>
      <c r="H49" s="13">
        <f t="shared" ref="H49:H50" si="16">+G49/$I49</f>
        <v>0.52830188679245282</v>
      </c>
      <c r="I49" s="12">
        <f t="shared" ref="I49:I53" si="17">+D49+G49</f>
        <v>2544</v>
      </c>
    </row>
    <row r="50" spans="2:9" ht="12.75" customHeight="1" x14ac:dyDescent="0.2">
      <c r="B50" s="188"/>
      <c r="C50" s="11" t="s">
        <v>11</v>
      </c>
      <c r="D50" s="12">
        <v>13616</v>
      </c>
      <c r="E50" s="13">
        <f t="shared" si="15"/>
        <v>0.59303135888501746</v>
      </c>
      <c r="F50" s="12"/>
      <c r="G50" s="12">
        <v>9344</v>
      </c>
      <c r="H50" s="13">
        <f t="shared" si="16"/>
        <v>0.4069686411149826</v>
      </c>
      <c r="I50" s="12">
        <f t="shared" si="17"/>
        <v>22960</v>
      </c>
    </row>
    <row r="51" spans="2:9" ht="12.75" customHeight="1" x14ac:dyDescent="0.2">
      <c r="B51" s="188"/>
      <c r="C51" s="11" t="s">
        <v>16</v>
      </c>
      <c r="D51" s="12"/>
      <c r="E51" s="13" t="s">
        <v>252</v>
      </c>
      <c r="F51" s="15"/>
      <c r="G51" s="12"/>
      <c r="H51" s="13" t="s">
        <v>252</v>
      </c>
      <c r="I51" s="12">
        <f t="shared" si="17"/>
        <v>0</v>
      </c>
    </row>
    <row r="52" spans="2:9" ht="12.75" customHeight="1" x14ac:dyDescent="0.2">
      <c r="B52" s="188"/>
      <c r="C52" s="11" t="s">
        <v>17</v>
      </c>
      <c r="D52" s="12"/>
      <c r="E52" s="13" t="s">
        <v>252</v>
      </c>
      <c r="F52" s="12"/>
      <c r="G52" s="12"/>
      <c r="H52" s="13" t="s">
        <v>252</v>
      </c>
      <c r="I52" s="12">
        <f t="shared" si="17"/>
        <v>0</v>
      </c>
    </row>
    <row r="53" spans="2:9" ht="12.75" customHeight="1" x14ac:dyDescent="0.2">
      <c r="B53" s="188"/>
      <c r="C53" s="11" t="s">
        <v>353</v>
      </c>
      <c r="D53" s="12">
        <v>2352</v>
      </c>
      <c r="E53" s="13">
        <f t="shared" ref="E53" si="18">+D53/$I53</f>
        <v>1</v>
      </c>
      <c r="F53" s="12"/>
      <c r="G53" s="12"/>
      <c r="H53" s="13">
        <f t="shared" ref="H53" si="19">+G53/$I53</f>
        <v>0</v>
      </c>
      <c r="I53" s="12">
        <f t="shared" si="17"/>
        <v>2352</v>
      </c>
    </row>
    <row r="54" spans="2:9" ht="12.75" customHeight="1" x14ac:dyDescent="0.2">
      <c r="B54" s="188"/>
      <c r="C54" s="11" t="s">
        <v>34</v>
      </c>
      <c r="D54" s="12">
        <v>2400</v>
      </c>
      <c r="E54" s="13">
        <f t="shared" si="12"/>
        <v>1</v>
      </c>
      <c r="F54" s="12"/>
      <c r="G54" s="12"/>
      <c r="H54" s="13">
        <f t="shared" si="13"/>
        <v>0</v>
      </c>
      <c r="I54" s="12">
        <f t="shared" si="11"/>
        <v>2400</v>
      </c>
    </row>
    <row r="55" spans="2:9" ht="12.75" customHeight="1" x14ac:dyDescent="0.2">
      <c r="B55" s="188"/>
      <c r="C55" s="11" t="s">
        <v>35</v>
      </c>
      <c r="D55" s="12"/>
      <c r="E55" s="13" t="s">
        <v>252</v>
      </c>
      <c r="F55" s="12"/>
      <c r="G55" s="12"/>
      <c r="H55" s="13" t="s">
        <v>252</v>
      </c>
      <c r="I55" s="12">
        <f t="shared" si="11"/>
        <v>0</v>
      </c>
    </row>
    <row r="56" spans="2:9" ht="12.75" customHeight="1" x14ac:dyDescent="0.2">
      <c r="B56" s="188"/>
      <c r="C56" s="72" t="s">
        <v>127</v>
      </c>
      <c r="D56" s="68">
        <f>SUM(D44:D55)</f>
        <v>19568</v>
      </c>
      <c r="E56" s="91">
        <f>D56/$I56</f>
        <v>0.64674775251189842</v>
      </c>
      <c r="F56" s="67"/>
      <c r="G56" s="68">
        <f>SUM(G44:G55)</f>
        <v>10688</v>
      </c>
      <c r="H56" s="91">
        <f>G56/$I56</f>
        <v>0.35325224748810152</v>
      </c>
      <c r="I56" s="68">
        <f t="shared" si="11"/>
        <v>30256</v>
      </c>
    </row>
    <row r="57" spans="2:9" ht="12.75" customHeight="1" x14ac:dyDescent="0.2">
      <c r="B57" s="201"/>
      <c r="C57" s="118" t="s">
        <v>36</v>
      </c>
      <c r="D57" s="14">
        <f>SUM(D31,D42,D56)</f>
        <v>54976</v>
      </c>
      <c r="E57" s="16">
        <f>D57/$I57</f>
        <v>0.44198610753794698</v>
      </c>
      <c r="F57" s="14"/>
      <c r="G57" s="14">
        <f>SUM(G31,G42,G56)</f>
        <v>69408</v>
      </c>
      <c r="H57" s="16">
        <f>G57/$I57</f>
        <v>0.55801389246205302</v>
      </c>
      <c r="I57" s="14">
        <f t="shared" si="11"/>
        <v>124384</v>
      </c>
    </row>
    <row r="58" spans="2:9" ht="12.75" customHeight="1" x14ac:dyDescent="0.2">
      <c r="B58" s="194" t="s">
        <v>194</v>
      </c>
      <c r="C58" s="144" t="s">
        <v>121</v>
      </c>
      <c r="D58" s="93"/>
      <c r="E58" s="94"/>
      <c r="F58" s="93"/>
      <c r="G58" s="93"/>
      <c r="H58" s="94"/>
      <c r="I58" s="93"/>
    </row>
    <row r="59" spans="2:9" x14ac:dyDescent="0.2">
      <c r="B59" s="192"/>
      <c r="C59" s="95" t="s">
        <v>29</v>
      </c>
      <c r="D59" s="20"/>
      <c r="E59" s="21" t="s">
        <v>252</v>
      </c>
      <c r="F59" s="20"/>
      <c r="G59" s="20"/>
      <c r="H59" s="21" t="s">
        <v>252</v>
      </c>
      <c r="I59" s="20">
        <f t="shared" ref="I59:I66" si="20">+D59+G59</f>
        <v>0</v>
      </c>
    </row>
    <row r="60" spans="2:9" x14ac:dyDescent="0.2">
      <c r="B60" s="192"/>
      <c r="C60" s="95" t="s">
        <v>13</v>
      </c>
      <c r="D60" s="20">
        <v>3792</v>
      </c>
      <c r="E60" s="21">
        <f t="shared" ref="E60:E67" si="21">+D60/$I60</f>
        <v>1</v>
      </c>
      <c r="F60" s="20"/>
      <c r="G60" s="20"/>
      <c r="H60" s="21">
        <f t="shared" ref="H60:H67" si="22">+G60/$I60</f>
        <v>0</v>
      </c>
      <c r="I60" s="20">
        <f t="shared" si="20"/>
        <v>3792</v>
      </c>
    </row>
    <row r="61" spans="2:9" x14ac:dyDescent="0.2">
      <c r="B61" s="192"/>
      <c r="C61" s="11" t="s">
        <v>31</v>
      </c>
      <c r="D61" s="12"/>
      <c r="E61" s="13" t="s">
        <v>252</v>
      </c>
      <c r="F61" s="12"/>
      <c r="G61" s="12"/>
      <c r="H61" s="13" t="s">
        <v>252</v>
      </c>
      <c r="I61" s="12">
        <f t="shared" si="20"/>
        <v>0</v>
      </c>
    </row>
    <row r="62" spans="2:9" x14ac:dyDescent="0.2">
      <c r="B62" s="192"/>
      <c r="C62" s="11" t="s">
        <v>32</v>
      </c>
      <c r="D62" s="12">
        <v>11472</v>
      </c>
      <c r="E62" s="13">
        <f t="shared" si="21"/>
        <v>0.23546798029556651</v>
      </c>
      <c r="F62" s="12"/>
      <c r="G62" s="12">
        <v>37248</v>
      </c>
      <c r="H62" s="13">
        <f t="shared" si="22"/>
        <v>0.76453201970443352</v>
      </c>
      <c r="I62" s="12">
        <f t="shared" si="20"/>
        <v>48720</v>
      </c>
    </row>
    <row r="63" spans="2:9" x14ac:dyDescent="0.2">
      <c r="B63" s="192"/>
      <c r="C63" s="11" t="s">
        <v>33</v>
      </c>
      <c r="D63" s="17">
        <v>10224</v>
      </c>
      <c r="E63" s="13">
        <f t="shared" si="21"/>
        <v>0.3256880733944954</v>
      </c>
      <c r="F63" s="12"/>
      <c r="G63" s="12">
        <v>21168</v>
      </c>
      <c r="H63" s="13">
        <f t="shared" si="22"/>
        <v>0.67431192660550454</v>
      </c>
      <c r="I63" s="12">
        <f t="shared" si="20"/>
        <v>31392</v>
      </c>
    </row>
    <row r="64" spans="2:9" x14ac:dyDescent="0.2">
      <c r="B64" s="192"/>
      <c r="C64" s="11" t="s">
        <v>353</v>
      </c>
      <c r="D64" s="12">
        <v>2448</v>
      </c>
      <c r="E64" s="13">
        <f t="shared" si="21"/>
        <v>0.34459459459459457</v>
      </c>
      <c r="F64" s="12"/>
      <c r="G64" s="12">
        <v>4656</v>
      </c>
      <c r="H64" s="13">
        <f t="shared" si="22"/>
        <v>0.65540540540540537</v>
      </c>
      <c r="I64" s="12">
        <f t="shared" si="20"/>
        <v>7104</v>
      </c>
    </row>
    <row r="65" spans="2:9" x14ac:dyDescent="0.2">
      <c r="B65" s="192"/>
      <c r="C65" s="11" t="s">
        <v>34</v>
      </c>
      <c r="D65" s="12">
        <v>1680</v>
      </c>
      <c r="E65" s="13">
        <f t="shared" si="21"/>
        <v>0.72916666666666663</v>
      </c>
      <c r="F65" s="12"/>
      <c r="G65" s="12">
        <v>624</v>
      </c>
      <c r="H65" s="13">
        <f t="shared" si="22"/>
        <v>0.27083333333333331</v>
      </c>
      <c r="I65" s="12">
        <f t="shared" si="20"/>
        <v>2304</v>
      </c>
    </row>
    <row r="66" spans="2:9" x14ac:dyDescent="0.2">
      <c r="B66" s="192"/>
      <c r="C66" s="11" t="s">
        <v>35</v>
      </c>
      <c r="D66" s="12"/>
      <c r="E66" s="13">
        <f t="shared" si="21"/>
        <v>0</v>
      </c>
      <c r="F66" s="12"/>
      <c r="G66" s="12">
        <v>3552</v>
      </c>
      <c r="H66" s="13">
        <f t="shared" si="22"/>
        <v>1</v>
      </c>
      <c r="I66" s="12">
        <f t="shared" si="20"/>
        <v>3552</v>
      </c>
    </row>
    <row r="67" spans="2:9" x14ac:dyDescent="0.2">
      <c r="B67" s="192"/>
      <c r="C67" s="66" t="s">
        <v>127</v>
      </c>
      <c r="D67" s="64">
        <f>SUM(D59:D66)</f>
        <v>29616</v>
      </c>
      <c r="E67" s="65">
        <f t="shared" si="21"/>
        <v>0.30574826560951435</v>
      </c>
      <c r="F67" s="64"/>
      <c r="G67" s="64">
        <f>SUM(G59:G66)</f>
        <v>67248</v>
      </c>
      <c r="H67" s="65">
        <f t="shared" si="22"/>
        <v>0.6942517343904856</v>
      </c>
      <c r="I67" s="64">
        <f t="shared" si="11"/>
        <v>96864</v>
      </c>
    </row>
    <row r="68" spans="2:9" ht="12.75" customHeight="1" x14ac:dyDescent="0.2">
      <c r="B68" s="192"/>
      <c r="C68" s="144" t="s">
        <v>182</v>
      </c>
      <c r="D68" s="93"/>
      <c r="E68" s="94"/>
      <c r="F68" s="93"/>
      <c r="G68" s="93"/>
      <c r="H68" s="94"/>
      <c r="I68" s="93"/>
    </row>
    <row r="69" spans="2:9" x14ac:dyDescent="0.2">
      <c r="B69" s="192"/>
      <c r="C69" s="95" t="s">
        <v>15</v>
      </c>
      <c r="D69" s="20"/>
      <c r="E69" s="21" t="s">
        <v>252</v>
      </c>
      <c r="F69" s="20"/>
      <c r="G69" s="20"/>
      <c r="H69" s="21" t="s">
        <v>252</v>
      </c>
      <c r="I69" s="20">
        <f t="shared" ref="I69:I77" si="23">+D69+G69</f>
        <v>0</v>
      </c>
    </row>
    <row r="70" spans="2:9" x14ac:dyDescent="0.2">
      <c r="B70" s="192"/>
      <c r="C70" s="11" t="s">
        <v>6</v>
      </c>
      <c r="D70" s="12">
        <v>49184</v>
      </c>
      <c r="E70" s="13">
        <f t="shared" ref="E70:E78" si="24">+D70/$I70</f>
        <v>0.45832712091844341</v>
      </c>
      <c r="F70" s="12"/>
      <c r="G70" s="12">
        <v>58128</v>
      </c>
      <c r="H70" s="13">
        <f t="shared" ref="H70:H78" si="25">+G70/$I70</f>
        <v>0.54167287908155659</v>
      </c>
      <c r="I70" s="12">
        <f t="shared" si="23"/>
        <v>107312</v>
      </c>
    </row>
    <row r="71" spans="2:9" x14ac:dyDescent="0.2">
      <c r="B71" s="192"/>
      <c r="C71" s="11" t="s">
        <v>7</v>
      </c>
      <c r="D71" s="12"/>
      <c r="E71" s="13" t="s">
        <v>252</v>
      </c>
      <c r="F71" s="12"/>
      <c r="G71" s="12"/>
      <c r="H71" s="13" t="s">
        <v>252</v>
      </c>
      <c r="I71" s="12">
        <f t="shared" si="23"/>
        <v>0</v>
      </c>
    </row>
    <row r="72" spans="2:9" x14ac:dyDescent="0.2">
      <c r="B72" s="192"/>
      <c r="C72" s="11" t="s">
        <v>8</v>
      </c>
      <c r="D72" s="12"/>
      <c r="E72" s="13">
        <f t="shared" si="24"/>
        <v>0</v>
      </c>
      <c r="F72" s="12"/>
      <c r="G72" s="12">
        <v>2592</v>
      </c>
      <c r="H72" s="13">
        <f t="shared" si="25"/>
        <v>1</v>
      </c>
      <c r="I72" s="12">
        <f t="shared" si="23"/>
        <v>2592</v>
      </c>
    </row>
    <row r="73" spans="2:9" x14ac:dyDescent="0.2">
      <c r="B73" s="192"/>
      <c r="C73" s="11" t="s">
        <v>16</v>
      </c>
      <c r="D73" s="12"/>
      <c r="E73" s="13" t="s">
        <v>252</v>
      </c>
      <c r="F73" s="12"/>
      <c r="G73" s="12"/>
      <c r="H73" s="13" t="s">
        <v>252</v>
      </c>
      <c r="I73" s="12">
        <f t="shared" si="23"/>
        <v>0</v>
      </c>
    </row>
    <row r="74" spans="2:9" x14ac:dyDescent="0.2">
      <c r="B74" s="192"/>
      <c r="C74" s="11" t="s">
        <v>9</v>
      </c>
      <c r="D74" s="12"/>
      <c r="E74" s="13" t="s">
        <v>252</v>
      </c>
      <c r="F74" s="12"/>
      <c r="G74" s="12"/>
      <c r="H74" s="13" t="s">
        <v>252</v>
      </c>
      <c r="I74" s="12">
        <f t="shared" si="23"/>
        <v>0</v>
      </c>
    </row>
    <row r="75" spans="2:9" x14ac:dyDescent="0.2">
      <c r="B75" s="192"/>
      <c r="C75" s="11" t="s">
        <v>17</v>
      </c>
      <c r="D75" s="12"/>
      <c r="E75" s="13" t="s">
        <v>252</v>
      </c>
      <c r="F75" s="12"/>
      <c r="G75" s="12"/>
      <c r="H75" s="13" t="s">
        <v>252</v>
      </c>
      <c r="I75" s="12">
        <f t="shared" si="23"/>
        <v>0</v>
      </c>
    </row>
    <row r="76" spans="2:9" x14ac:dyDescent="0.2">
      <c r="B76" s="192"/>
      <c r="C76" s="19" t="s">
        <v>78</v>
      </c>
      <c r="D76" s="12"/>
      <c r="E76" s="13" t="s">
        <v>252</v>
      </c>
      <c r="F76" s="12"/>
      <c r="G76" s="12"/>
      <c r="H76" s="13" t="s">
        <v>252</v>
      </c>
      <c r="I76" s="12">
        <f t="shared" si="23"/>
        <v>0</v>
      </c>
    </row>
    <row r="77" spans="2:9" x14ac:dyDescent="0.2">
      <c r="B77" s="192"/>
      <c r="C77" s="11" t="s">
        <v>10</v>
      </c>
      <c r="D77" s="12"/>
      <c r="E77" s="13">
        <f t="shared" si="24"/>
        <v>0</v>
      </c>
      <c r="F77" s="12"/>
      <c r="G77" s="12">
        <v>2160</v>
      </c>
      <c r="H77" s="13">
        <f t="shared" si="25"/>
        <v>1</v>
      </c>
      <c r="I77" s="12">
        <f t="shared" si="23"/>
        <v>2160</v>
      </c>
    </row>
    <row r="78" spans="2:9" x14ac:dyDescent="0.2">
      <c r="B78" s="192"/>
      <c r="C78" s="66" t="s">
        <v>127</v>
      </c>
      <c r="D78" s="68">
        <f>SUM(D69:D77)</f>
        <v>49184</v>
      </c>
      <c r="E78" s="65">
        <f t="shared" si="24"/>
        <v>0.43889206167904055</v>
      </c>
      <c r="F78" s="64"/>
      <c r="G78" s="68">
        <f>SUM(G69:G77)</f>
        <v>62880</v>
      </c>
      <c r="H78" s="65">
        <f t="shared" si="25"/>
        <v>0.5611079383209594</v>
      </c>
      <c r="I78" s="64">
        <f t="shared" si="11"/>
        <v>112064</v>
      </c>
    </row>
    <row r="79" spans="2:9" x14ac:dyDescent="0.2">
      <c r="B79" s="192"/>
      <c r="C79" s="145" t="s">
        <v>122</v>
      </c>
      <c r="D79" s="93"/>
      <c r="E79" s="94"/>
      <c r="F79" s="93"/>
      <c r="G79" s="93"/>
      <c r="H79" s="94"/>
      <c r="I79" s="93"/>
    </row>
    <row r="80" spans="2:9" x14ac:dyDescent="0.2">
      <c r="B80" s="192"/>
      <c r="C80" s="95" t="s">
        <v>58</v>
      </c>
      <c r="D80" s="20"/>
      <c r="E80" s="21" t="s">
        <v>252</v>
      </c>
      <c r="F80" s="20"/>
      <c r="G80" s="20"/>
      <c r="H80" s="21" t="s">
        <v>252</v>
      </c>
      <c r="I80" s="20">
        <f t="shared" ref="I80:I81" si="26">+D80+G80</f>
        <v>0</v>
      </c>
    </row>
    <row r="81" spans="2:9" x14ac:dyDescent="0.2">
      <c r="B81" s="192"/>
      <c r="C81" s="11" t="s">
        <v>0</v>
      </c>
      <c r="D81" s="12">
        <v>864</v>
      </c>
      <c r="E81" s="13" t="s">
        <v>252</v>
      </c>
      <c r="F81" s="12"/>
      <c r="G81" s="12">
        <v>2880</v>
      </c>
      <c r="H81" s="13" t="s">
        <v>252</v>
      </c>
      <c r="I81" s="12">
        <f t="shared" si="26"/>
        <v>3744</v>
      </c>
    </row>
    <row r="82" spans="2:9" x14ac:dyDescent="0.2">
      <c r="B82" s="192"/>
      <c r="C82" s="11" t="s">
        <v>49</v>
      </c>
      <c r="D82" s="12"/>
      <c r="E82" s="13" t="s">
        <v>252</v>
      </c>
      <c r="F82" s="12"/>
      <c r="G82" s="12"/>
      <c r="H82" s="13" t="s">
        <v>252</v>
      </c>
      <c r="I82" s="12">
        <f>+D82+G82</f>
        <v>0</v>
      </c>
    </row>
    <row r="83" spans="2:9" x14ac:dyDescent="0.2">
      <c r="B83" s="192"/>
      <c r="C83" s="11" t="s">
        <v>59</v>
      </c>
      <c r="D83" s="12">
        <v>18720</v>
      </c>
      <c r="E83" s="13">
        <f t="shared" ref="E83:E85" si="27">+D83/$I83</f>
        <v>0.65326633165829151</v>
      </c>
      <c r="F83" s="12"/>
      <c r="G83" s="12">
        <v>9936</v>
      </c>
      <c r="H83" s="13">
        <f t="shared" ref="H83:H85" si="28">+G83/$I83</f>
        <v>0.34673366834170855</v>
      </c>
      <c r="I83" s="12">
        <f t="shared" ref="I83:I85" si="29">+D83+G83</f>
        <v>28656</v>
      </c>
    </row>
    <row r="84" spans="2:9" x14ac:dyDescent="0.2">
      <c r="B84" s="192"/>
      <c r="C84" s="11" t="s">
        <v>11</v>
      </c>
      <c r="D84" s="12">
        <v>6416</v>
      </c>
      <c r="E84" s="13">
        <f t="shared" si="27"/>
        <v>0.34899912967798086</v>
      </c>
      <c r="F84" s="12"/>
      <c r="G84" s="12">
        <v>11968</v>
      </c>
      <c r="H84" s="13">
        <f t="shared" si="28"/>
        <v>0.65100087032201914</v>
      </c>
      <c r="I84" s="12">
        <f t="shared" si="29"/>
        <v>18384</v>
      </c>
    </row>
    <row r="85" spans="2:9" x14ac:dyDescent="0.2">
      <c r="B85" s="192"/>
      <c r="C85" s="66" t="s">
        <v>127</v>
      </c>
      <c r="D85" s="68">
        <f>SUM(D80:D84)</f>
        <v>26000</v>
      </c>
      <c r="E85" s="65">
        <f t="shared" si="27"/>
        <v>0.51197227473219908</v>
      </c>
      <c r="F85" s="64"/>
      <c r="G85" s="68">
        <f>SUM(G80:G84)</f>
        <v>24784</v>
      </c>
      <c r="H85" s="65">
        <f t="shared" si="28"/>
        <v>0.48802772526780086</v>
      </c>
      <c r="I85" s="64">
        <f t="shared" si="29"/>
        <v>50784</v>
      </c>
    </row>
    <row r="86" spans="2:9" x14ac:dyDescent="0.2">
      <c r="B86" s="192"/>
      <c r="C86" s="145" t="s">
        <v>233</v>
      </c>
      <c r="D86" s="93"/>
      <c r="E86" s="94"/>
      <c r="F86" s="93"/>
      <c r="G86" s="93"/>
      <c r="H86" s="94"/>
      <c r="I86" s="93"/>
    </row>
    <row r="87" spans="2:9" x14ac:dyDescent="0.2">
      <c r="B87" s="192"/>
      <c r="C87" s="95" t="s">
        <v>210</v>
      </c>
      <c r="D87" s="20"/>
      <c r="E87" s="21" t="s">
        <v>252</v>
      </c>
      <c r="F87" s="20"/>
      <c r="G87" s="20"/>
      <c r="H87" s="21" t="s">
        <v>252</v>
      </c>
      <c r="I87" s="20">
        <f t="shared" ref="I87:I92" si="30">+D87+G87</f>
        <v>0</v>
      </c>
    </row>
    <row r="88" spans="2:9" x14ac:dyDescent="0.2">
      <c r="B88" s="192"/>
      <c r="C88" s="11" t="s">
        <v>209</v>
      </c>
      <c r="D88" s="20"/>
      <c r="E88" s="13" t="s">
        <v>252</v>
      </c>
      <c r="F88" s="20"/>
      <c r="G88" s="20"/>
      <c r="H88" s="13" t="s">
        <v>252</v>
      </c>
      <c r="I88" s="20">
        <f t="shared" si="30"/>
        <v>0</v>
      </c>
    </row>
    <row r="89" spans="2:9" x14ac:dyDescent="0.2">
      <c r="B89" s="192"/>
      <c r="C89" s="11" t="s">
        <v>24</v>
      </c>
      <c r="D89" s="12"/>
      <c r="E89" s="13">
        <f t="shared" ref="E89:E96" si="31">+D89/$I89</f>
        <v>0</v>
      </c>
      <c r="F89" s="12"/>
      <c r="G89" s="12">
        <v>6432</v>
      </c>
      <c r="H89" s="13">
        <f t="shared" ref="H89:H96" si="32">+G89/$I89</f>
        <v>1</v>
      </c>
      <c r="I89" s="12">
        <f t="shared" si="30"/>
        <v>6432</v>
      </c>
    </row>
    <row r="90" spans="2:9" x14ac:dyDescent="0.2">
      <c r="B90" s="192"/>
      <c r="C90" s="11" t="s">
        <v>25</v>
      </c>
      <c r="D90" s="12"/>
      <c r="E90" s="13" t="s">
        <v>252</v>
      </c>
      <c r="F90" s="12"/>
      <c r="G90" s="12"/>
      <c r="H90" s="13" t="s">
        <v>252</v>
      </c>
      <c r="I90" s="12">
        <f t="shared" si="30"/>
        <v>0</v>
      </c>
    </row>
    <row r="91" spans="2:9" x14ac:dyDescent="0.2">
      <c r="B91" s="192"/>
      <c r="C91" s="11" t="s">
        <v>26</v>
      </c>
      <c r="D91" s="12"/>
      <c r="E91" s="13" t="s">
        <v>252</v>
      </c>
      <c r="F91" s="12"/>
      <c r="G91" s="12"/>
      <c r="H91" s="13" t="s">
        <v>252</v>
      </c>
      <c r="I91" s="12">
        <f t="shared" si="30"/>
        <v>0</v>
      </c>
    </row>
    <row r="92" spans="2:9" x14ac:dyDescent="0.2">
      <c r="B92" s="192"/>
      <c r="C92" s="11" t="s">
        <v>27</v>
      </c>
      <c r="D92" s="12"/>
      <c r="E92" s="13" t="s">
        <v>252</v>
      </c>
      <c r="F92" s="12"/>
      <c r="G92" s="12"/>
      <c r="H92" s="13" t="s">
        <v>252</v>
      </c>
      <c r="I92" s="12">
        <f t="shared" si="30"/>
        <v>0</v>
      </c>
    </row>
    <row r="93" spans="2:9" x14ac:dyDescent="0.2">
      <c r="B93" s="192"/>
      <c r="C93" s="95" t="s">
        <v>205</v>
      </c>
      <c r="D93" s="12"/>
      <c r="E93" s="13" t="s">
        <v>252</v>
      </c>
      <c r="F93" s="12"/>
      <c r="G93" s="12"/>
      <c r="H93" s="13" t="s">
        <v>252</v>
      </c>
      <c r="I93" s="12">
        <f t="shared" si="11"/>
        <v>0</v>
      </c>
    </row>
    <row r="94" spans="2:9" x14ac:dyDescent="0.2">
      <c r="B94" s="192"/>
      <c r="C94" s="11" t="s">
        <v>208</v>
      </c>
      <c r="D94" s="12"/>
      <c r="E94" s="13" t="s">
        <v>252</v>
      </c>
      <c r="F94" s="12"/>
      <c r="G94" s="12"/>
      <c r="H94" s="13" t="s">
        <v>252</v>
      </c>
      <c r="I94" s="12">
        <f t="shared" si="11"/>
        <v>0</v>
      </c>
    </row>
    <row r="95" spans="2:9" x14ac:dyDescent="0.2">
      <c r="B95" s="200"/>
      <c r="C95" s="11" t="s">
        <v>28</v>
      </c>
      <c r="D95" s="12"/>
      <c r="E95" s="13" t="s">
        <v>252</v>
      </c>
      <c r="F95" s="15"/>
      <c r="G95" s="12"/>
      <c r="H95" s="13" t="s">
        <v>252</v>
      </c>
      <c r="I95" s="12">
        <f t="shared" si="11"/>
        <v>0</v>
      </c>
    </row>
    <row r="96" spans="2:9" x14ac:dyDescent="0.2">
      <c r="B96" s="200"/>
      <c r="C96" s="66" t="s">
        <v>127</v>
      </c>
      <c r="D96" s="68">
        <f>SUM(D87:D95)</f>
        <v>0</v>
      </c>
      <c r="E96" s="65">
        <f t="shared" si="31"/>
        <v>0</v>
      </c>
      <c r="F96" s="64"/>
      <c r="G96" s="68">
        <f>SUM(G87:G95)</f>
        <v>6432</v>
      </c>
      <c r="H96" s="65">
        <f t="shared" si="32"/>
        <v>1</v>
      </c>
      <c r="I96" s="64">
        <f t="shared" si="11"/>
        <v>6432</v>
      </c>
    </row>
    <row r="97" spans="2:9" x14ac:dyDescent="0.2">
      <c r="B97" s="193"/>
      <c r="C97" s="118" t="s">
        <v>36</v>
      </c>
      <c r="D97" s="14">
        <f>SUM(D67,D78,D85,D96)</f>
        <v>104800</v>
      </c>
      <c r="E97" s="16">
        <f>D97/$I97</f>
        <v>0.39377179271371887</v>
      </c>
      <c r="F97" s="14"/>
      <c r="G97" s="14">
        <f>SUM(G67,G78,G85,G96)</f>
        <v>161344</v>
      </c>
      <c r="H97" s="16">
        <f>G97/$I97</f>
        <v>0.60622820728628113</v>
      </c>
      <c r="I97" s="14">
        <f t="shared" si="11"/>
        <v>266144</v>
      </c>
    </row>
    <row r="98" spans="2:9" ht="12.75" customHeight="1" x14ac:dyDescent="0.2">
      <c r="B98" s="194" t="s">
        <v>195</v>
      </c>
      <c r="C98" s="144" t="s">
        <v>358</v>
      </c>
      <c r="D98" s="93"/>
      <c r="E98" s="94"/>
      <c r="F98" s="93"/>
      <c r="G98" s="93"/>
      <c r="H98" s="94"/>
      <c r="I98" s="93"/>
    </row>
    <row r="99" spans="2:9" x14ac:dyDescent="0.2">
      <c r="B99" s="192"/>
      <c r="C99" s="95" t="s">
        <v>143</v>
      </c>
      <c r="D99" s="20"/>
      <c r="E99" s="21" t="s">
        <v>252</v>
      </c>
      <c r="F99" s="20"/>
      <c r="G99" s="20"/>
      <c r="H99" s="21" t="s">
        <v>252</v>
      </c>
      <c r="I99" s="20">
        <f t="shared" ref="I99" si="33">+D99+G99</f>
        <v>0</v>
      </c>
    </row>
    <row r="100" spans="2:9" x14ac:dyDescent="0.2">
      <c r="B100" s="192"/>
      <c r="C100" s="11" t="s">
        <v>144</v>
      </c>
      <c r="D100" s="12"/>
      <c r="E100" s="13" t="s">
        <v>252</v>
      </c>
      <c r="F100" s="12"/>
      <c r="G100" s="12"/>
      <c r="H100" s="13" t="s">
        <v>252</v>
      </c>
      <c r="I100" s="12">
        <f>+D100+G100</f>
        <v>0</v>
      </c>
    </row>
    <row r="101" spans="2:9" x14ac:dyDescent="0.2">
      <c r="B101" s="192"/>
      <c r="C101" s="11" t="s">
        <v>391</v>
      </c>
      <c r="D101" s="12"/>
      <c r="E101" s="13" t="s">
        <v>252</v>
      </c>
      <c r="F101" s="12"/>
      <c r="G101" s="12"/>
      <c r="H101" s="13" t="s">
        <v>252</v>
      </c>
      <c r="I101" s="12">
        <f>+D101+G101</f>
        <v>0</v>
      </c>
    </row>
    <row r="102" spans="2:9" x14ac:dyDescent="0.2">
      <c r="B102" s="192"/>
      <c r="C102" s="11" t="s">
        <v>145</v>
      </c>
      <c r="D102" s="18"/>
      <c r="E102" s="13" t="s">
        <v>252</v>
      </c>
      <c r="F102" s="12"/>
      <c r="G102" s="18"/>
      <c r="H102" s="13" t="s">
        <v>252</v>
      </c>
      <c r="I102" s="12">
        <f>+D102+G102</f>
        <v>0</v>
      </c>
    </row>
    <row r="103" spans="2:9" x14ac:dyDescent="0.2">
      <c r="B103" s="192"/>
      <c r="C103" s="95" t="s">
        <v>146</v>
      </c>
      <c r="D103" s="17"/>
      <c r="E103" s="13" t="s">
        <v>252</v>
      </c>
      <c r="F103" s="20"/>
      <c r="G103" s="12"/>
      <c r="H103" s="13" t="s">
        <v>252</v>
      </c>
      <c r="I103" s="20">
        <f t="shared" ref="I103:I108" si="34">+D103+G103</f>
        <v>0</v>
      </c>
    </row>
    <row r="104" spans="2:9" x14ac:dyDescent="0.2">
      <c r="B104" s="192"/>
      <c r="C104" s="11" t="s">
        <v>147</v>
      </c>
      <c r="D104" s="12">
        <v>1088</v>
      </c>
      <c r="E104" s="13">
        <f t="shared" ref="E104:E108" si="35">+D104/$I104</f>
        <v>1</v>
      </c>
      <c r="F104" s="12"/>
      <c r="G104" s="12"/>
      <c r="H104" s="13">
        <f t="shared" ref="H104:H108" si="36">+G104/$I104</f>
        <v>0</v>
      </c>
      <c r="I104" s="12">
        <f t="shared" si="34"/>
        <v>1088</v>
      </c>
    </row>
    <row r="105" spans="2:9" x14ac:dyDescent="0.2">
      <c r="B105" s="192"/>
      <c r="C105" s="11" t="s">
        <v>186</v>
      </c>
      <c r="D105" s="12"/>
      <c r="E105" s="13">
        <f t="shared" si="35"/>
        <v>0</v>
      </c>
      <c r="F105" s="12"/>
      <c r="G105" s="12">
        <v>4368</v>
      </c>
      <c r="H105" s="13">
        <f t="shared" si="36"/>
        <v>1</v>
      </c>
      <c r="I105" s="12">
        <f t="shared" si="34"/>
        <v>4368</v>
      </c>
    </row>
    <row r="106" spans="2:9" x14ac:dyDescent="0.2">
      <c r="B106" s="192"/>
      <c r="C106" s="11" t="s">
        <v>148</v>
      </c>
      <c r="D106" s="12"/>
      <c r="E106" s="13" t="s">
        <v>252</v>
      </c>
      <c r="F106" s="12"/>
      <c r="G106" s="12"/>
      <c r="H106" s="13" t="s">
        <v>252</v>
      </c>
      <c r="I106" s="12">
        <f t="shared" si="34"/>
        <v>0</v>
      </c>
    </row>
    <row r="107" spans="2:9" x14ac:dyDescent="0.2">
      <c r="B107" s="192"/>
      <c r="C107" s="11" t="s">
        <v>149</v>
      </c>
      <c r="D107" s="12">
        <v>1440</v>
      </c>
      <c r="E107" s="13">
        <f t="shared" si="35"/>
        <v>0.58064516129032262</v>
      </c>
      <c r="F107" s="12"/>
      <c r="G107" s="18">
        <v>1040</v>
      </c>
      <c r="H107" s="13">
        <f t="shared" si="36"/>
        <v>0.41935483870967744</v>
      </c>
      <c r="I107" s="12">
        <f t="shared" si="34"/>
        <v>2480</v>
      </c>
    </row>
    <row r="108" spans="2:9" x14ac:dyDescent="0.2">
      <c r="B108" s="192"/>
      <c r="C108" s="66" t="s">
        <v>127</v>
      </c>
      <c r="D108" s="64">
        <f>SUM(D99:D107)</f>
        <v>2528</v>
      </c>
      <c r="E108" s="65">
        <f t="shared" si="35"/>
        <v>0.31854838709677419</v>
      </c>
      <c r="F108" s="64"/>
      <c r="G108" s="64">
        <f>SUM(G99:G107)</f>
        <v>5408</v>
      </c>
      <c r="H108" s="65">
        <f t="shared" si="36"/>
        <v>0.68145161290322576</v>
      </c>
      <c r="I108" s="64">
        <f t="shared" si="34"/>
        <v>7936</v>
      </c>
    </row>
    <row r="109" spans="2:9" x14ac:dyDescent="0.2">
      <c r="B109" s="192"/>
      <c r="C109" s="144" t="s">
        <v>413</v>
      </c>
      <c r="D109" s="93"/>
      <c r="E109" s="94"/>
      <c r="F109" s="93"/>
      <c r="G109" s="97"/>
      <c r="H109" s="94"/>
      <c r="I109" s="93"/>
    </row>
    <row r="110" spans="2:9" x14ac:dyDescent="0.2">
      <c r="B110" s="192"/>
      <c r="C110" s="95" t="s">
        <v>131</v>
      </c>
      <c r="D110" s="20">
        <v>3552</v>
      </c>
      <c r="E110" s="21" t="s">
        <v>252</v>
      </c>
      <c r="F110" s="20"/>
      <c r="G110" s="20">
        <v>1296</v>
      </c>
      <c r="H110" s="21" t="s">
        <v>252</v>
      </c>
      <c r="I110" s="20">
        <f t="shared" ref="I110:I119" si="37">+D110+G110</f>
        <v>4848</v>
      </c>
    </row>
    <row r="111" spans="2:9" x14ac:dyDescent="0.2">
      <c r="B111" s="192"/>
      <c r="C111" s="95" t="s">
        <v>150</v>
      </c>
      <c r="D111" s="20"/>
      <c r="E111" s="21">
        <f t="shared" ref="E111:E118" si="38">+D111/$I111</f>
        <v>0</v>
      </c>
      <c r="F111" s="20"/>
      <c r="G111" s="20">
        <v>1280</v>
      </c>
      <c r="H111" s="21">
        <f t="shared" ref="H111:H118" si="39">+G111/$I111</f>
        <v>1</v>
      </c>
      <c r="I111" s="20">
        <f t="shared" si="37"/>
        <v>1280</v>
      </c>
    </row>
    <row r="112" spans="2:9" x14ac:dyDescent="0.2">
      <c r="B112" s="192"/>
      <c r="C112" s="11" t="s">
        <v>151</v>
      </c>
      <c r="D112" s="12"/>
      <c r="E112" s="13" t="s">
        <v>252</v>
      </c>
      <c r="F112" s="12"/>
      <c r="G112" s="12"/>
      <c r="H112" s="13" t="s">
        <v>252</v>
      </c>
      <c r="I112" s="12">
        <f t="shared" si="37"/>
        <v>0</v>
      </c>
    </row>
    <row r="113" spans="2:9" x14ac:dyDescent="0.2">
      <c r="B113" s="192"/>
      <c r="C113" s="11" t="s">
        <v>152</v>
      </c>
      <c r="D113" s="12"/>
      <c r="E113" s="13" t="s">
        <v>252</v>
      </c>
      <c r="F113" s="12"/>
      <c r="G113" s="12"/>
      <c r="H113" s="13" t="s">
        <v>252</v>
      </c>
      <c r="I113" s="12">
        <f t="shared" si="37"/>
        <v>0</v>
      </c>
    </row>
    <row r="114" spans="2:9" x14ac:dyDescent="0.2">
      <c r="B114" s="192"/>
      <c r="C114" s="11" t="s">
        <v>153</v>
      </c>
      <c r="D114" s="12"/>
      <c r="E114" s="13">
        <f t="shared" si="38"/>
        <v>0</v>
      </c>
      <c r="F114" s="12"/>
      <c r="G114" s="12">
        <v>3552</v>
      </c>
      <c r="H114" s="13">
        <f t="shared" si="39"/>
        <v>1</v>
      </c>
      <c r="I114" s="12">
        <f t="shared" si="37"/>
        <v>3552</v>
      </c>
    </row>
    <row r="115" spans="2:9" x14ac:dyDescent="0.2">
      <c r="B115" s="192"/>
      <c r="C115" s="11" t="s">
        <v>154</v>
      </c>
      <c r="D115" s="12"/>
      <c r="E115" s="13" t="s">
        <v>252</v>
      </c>
      <c r="F115" s="12"/>
      <c r="G115" s="12"/>
      <c r="H115" s="13" t="s">
        <v>252</v>
      </c>
      <c r="I115" s="12">
        <f t="shared" si="37"/>
        <v>0</v>
      </c>
    </row>
    <row r="116" spans="2:9" x14ac:dyDescent="0.2">
      <c r="B116" s="192"/>
      <c r="C116" s="11" t="s">
        <v>155</v>
      </c>
      <c r="D116" s="12"/>
      <c r="E116" s="13">
        <f t="shared" si="38"/>
        <v>0</v>
      </c>
      <c r="F116" s="12"/>
      <c r="G116" s="12">
        <v>1200</v>
      </c>
      <c r="H116" s="13">
        <f t="shared" si="39"/>
        <v>1</v>
      </c>
      <c r="I116" s="12">
        <f t="shared" si="37"/>
        <v>1200</v>
      </c>
    </row>
    <row r="117" spans="2:9" x14ac:dyDescent="0.2">
      <c r="B117" s="192"/>
      <c r="C117" s="11" t="s">
        <v>156</v>
      </c>
      <c r="D117" s="12"/>
      <c r="E117" s="13" t="s">
        <v>252</v>
      </c>
      <c r="F117" s="12"/>
      <c r="G117" s="12"/>
      <c r="H117" s="13" t="s">
        <v>252</v>
      </c>
      <c r="I117" s="12">
        <f t="shared" si="37"/>
        <v>0</v>
      </c>
    </row>
    <row r="118" spans="2:9" x14ac:dyDescent="0.2">
      <c r="B118" s="192"/>
      <c r="C118" s="66" t="s">
        <v>127</v>
      </c>
      <c r="D118" s="64">
        <f>SUM(D110:D117)</f>
        <v>3552</v>
      </c>
      <c r="E118" s="65">
        <f t="shared" si="38"/>
        <v>0.32647058823529412</v>
      </c>
      <c r="F118" s="64"/>
      <c r="G118" s="64">
        <f>SUM(G110:G117)</f>
        <v>7328</v>
      </c>
      <c r="H118" s="65">
        <f t="shared" si="39"/>
        <v>0.67352941176470593</v>
      </c>
      <c r="I118" s="64">
        <f t="shared" si="37"/>
        <v>10880</v>
      </c>
    </row>
    <row r="119" spans="2:9" x14ac:dyDescent="0.2">
      <c r="B119" s="193"/>
      <c r="C119" s="118" t="s">
        <v>36</v>
      </c>
      <c r="D119" s="14">
        <f>SUM(D108,D118)</f>
        <v>6080</v>
      </c>
      <c r="E119" s="16">
        <f>D119/$I119</f>
        <v>0.3231292517006803</v>
      </c>
      <c r="F119" s="14"/>
      <c r="G119" s="14">
        <f>SUM(G108,G118)</f>
        <v>12736</v>
      </c>
      <c r="H119" s="16">
        <f>G119/$I119</f>
        <v>0.6768707482993197</v>
      </c>
      <c r="I119" s="14">
        <f t="shared" si="37"/>
        <v>18816</v>
      </c>
    </row>
    <row r="120" spans="2:9" ht="12.75" customHeight="1" x14ac:dyDescent="0.2">
      <c r="B120" s="192" t="s">
        <v>196</v>
      </c>
      <c r="C120" s="144" t="s">
        <v>369</v>
      </c>
      <c r="D120" s="93"/>
      <c r="E120" s="94"/>
      <c r="F120" s="99"/>
      <c r="G120" s="93"/>
      <c r="H120" s="94"/>
      <c r="I120" s="93"/>
    </row>
    <row r="121" spans="2:9" x14ac:dyDescent="0.2">
      <c r="B121" s="192"/>
      <c r="C121" s="95" t="s">
        <v>13</v>
      </c>
      <c r="D121" s="20"/>
      <c r="E121" s="21" t="s">
        <v>252</v>
      </c>
      <c r="F121" s="98"/>
      <c r="G121" s="20"/>
      <c r="H121" s="21" t="s">
        <v>252</v>
      </c>
      <c r="I121" s="20">
        <f>+D121+G121</f>
        <v>0</v>
      </c>
    </row>
    <row r="122" spans="2:9" x14ac:dyDescent="0.2">
      <c r="B122" s="192"/>
      <c r="C122" s="11" t="s">
        <v>352</v>
      </c>
      <c r="D122" s="12"/>
      <c r="E122" s="13">
        <f t="shared" ref="E122:E123" si="40">+D122/$I122</f>
        <v>0</v>
      </c>
      <c r="F122" s="15"/>
      <c r="G122" s="12">
        <v>768</v>
      </c>
      <c r="H122" s="13">
        <f t="shared" ref="H122:H123" si="41">+G122/$I122</f>
        <v>1</v>
      </c>
      <c r="I122" s="12">
        <f>+D122+G122</f>
        <v>768</v>
      </c>
    </row>
    <row r="123" spans="2:9" x14ac:dyDescent="0.2">
      <c r="B123" s="192"/>
      <c r="C123" s="11" t="s">
        <v>134</v>
      </c>
      <c r="D123" s="12"/>
      <c r="E123" s="13">
        <f t="shared" si="40"/>
        <v>0</v>
      </c>
      <c r="F123" s="15"/>
      <c r="G123" s="12">
        <v>576</v>
      </c>
      <c r="H123" s="13">
        <f t="shared" si="41"/>
        <v>1</v>
      </c>
      <c r="I123" s="12">
        <f>+D123+G123</f>
        <v>576</v>
      </c>
    </row>
    <row r="124" spans="2:9" x14ac:dyDescent="0.2">
      <c r="B124" s="192"/>
      <c r="C124" s="11" t="s">
        <v>17</v>
      </c>
      <c r="D124" s="12"/>
      <c r="E124" s="13" t="s">
        <v>252</v>
      </c>
      <c r="F124" s="12"/>
      <c r="G124" s="12"/>
      <c r="H124" s="13" t="s">
        <v>252</v>
      </c>
      <c r="I124" s="12">
        <f>+D124+G124</f>
        <v>0</v>
      </c>
    </row>
    <row r="125" spans="2:9" x14ac:dyDescent="0.2">
      <c r="B125" s="192"/>
      <c r="C125" s="19" t="s">
        <v>185</v>
      </c>
      <c r="D125" s="8"/>
      <c r="E125" s="160" t="s">
        <v>252</v>
      </c>
      <c r="F125" s="8"/>
      <c r="G125" s="8"/>
      <c r="H125" s="160" t="s">
        <v>252</v>
      </c>
      <c r="I125" s="8">
        <f>+D125+G125</f>
        <v>0</v>
      </c>
    </row>
    <row r="126" spans="2:9" x14ac:dyDescent="0.2">
      <c r="B126" s="192"/>
      <c r="C126" s="66" t="s">
        <v>127</v>
      </c>
      <c r="D126" s="69">
        <f>SUM(D121:D125)</f>
        <v>0</v>
      </c>
      <c r="E126" s="65">
        <f t="shared" ref="E126" si="42">+D126/$I126</f>
        <v>0</v>
      </c>
      <c r="F126" s="64"/>
      <c r="G126" s="69">
        <f>SUM(G121:G125)</f>
        <v>1344</v>
      </c>
      <c r="H126" s="65">
        <f t="shared" ref="H126" si="43">+G126/$I126</f>
        <v>1</v>
      </c>
      <c r="I126" s="64">
        <f t="shared" ref="I126" si="44">+D126+G126</f>
        <v>1344</v>
      </c>
    </row>
    <row r="127" spans="2:9" x14ac:dyDescent="0.2">
      <c r="B127" s="192"/>
      <c r="C127" s="145" t="s">
        <v>237</v>
      </c>
      <c r="D127" s="97"/>
      <c r="E127" s="94"/>
      <c r="F127" s="93"/>
      <c r="G127" s="97"/>
      <c r="H127" s="94"/>
      <c r="I127" s="93"/>
    </row>
    <row r="128" spans="2:9" x14ac:dyDescent="0.2">
      <c r="B128" s="192"/>
      <c r="C128" s="95" t="s">
        <v>132</v>
      </c>
      <c r="D128" s="20"/>
      <c r="E128" s="21" t="s">
        <v>252</v>
      </c>
      <c r="F128" s="20"/>
      <c r="G128" s="20"/>
      <c r="H128" s="21" t="s">
        <v>252</v>
      </c>
      <c r="I128" s="20">
        <f>+D128+G128</f>
        <v>0</v>
      </c>
    </row>
    <row r="129" spans="2:9" x14ac:dyDescent="0.2">
      <c r="B129" s="192"/>
      <c r="C129" s="11" t="s">
        <v>133</v>
      </c>
      <c r="D129" s="12"/>
      <c r="E129" s="13" t="s">
        <v>252</v>
      </c>
      <c r="F129" s="12"/>
      <c r="G129" s="12"/>
      <c r="H129" s="13" t="s">
        <v>252</v>
      </c>
      <c r="I129" s="12">
        <f t="shared" ref="I129" si="45">+D129+G129</f>
        <v>0</v>
      </c>
    </row>
    <row r="130" spans="2:9" x14ac:dyDescent="0.2">
      <c r="B130" s="192"/>
      <c r="C130" s="11" t="s">
        <v>15</v>
      </c>
      <c r="D130" s="12"/>
      <c r="E130" s="13" t="s">
        <v>252</v>
      </c>
      <c r="F130" s="15"/>
      <c r="G130" s="12"/>
      <c r="H130" s="13" t="s">
        <v>252</v>
      </c>
      <c r="I130" s="12">
        <f>+D130+G130</f>
        <v>0</v>
      </c>
    </row>
    <row r="131" spans="2:9" x14ac:dyDescent="0.2">
      <c r="B131" s="192"/>
      <c r="C131" s="11" t="s">
        <v>16</v>
      </c>
      <c r="D131" s="12"/>
      <c r="E131" s="13" t="s">
        <v>252</v>
      </c>
      <c r="F131" s="15"/>
      <c r="G131" s="12"/>
      <c r="H131" s="13" t="s">
        <v>252</v>
      </c>
      <c r="I131" s="12">
        <f>+D131+G131</f>
        <v>0</v>
      </c>
    </row>
    <row r="132" spans="2:9" x14ac:dyDescent="0.2">
      <c r="B132" s="192"/>
      <c r="C132" s="11" t="s">
        <v>135</v>
      </c>
      <c r="D132" s="18"/>
      <c r="E132" s="13" t="s">
        <v>252</v>
      </c>
      <c r="F132" s="12"/>
      <c r="G132" s="18"/>
      <c r="H132" s="13" t="s">
        <v>252</v>
      </c>
      <c r="I132" s="12">
        <f>+D132+G132</f>
        <v>0</v>
      </c>
    </row>
    <row r="133" spans="2:9" x14ac:dyDescent="0.2">
      <c r="B133" s="192"/>
      <c r="C133" s="66" t="s">
        <v>127</v>
      </c>
      <c r="D133" s="68">
        <f>SUM(D128:D132)</f>
        <v>0</v>
      </c>
      <c r="E133" s="65" t="s">
        <v>252</v>
      </c>
      <c r="F133" s="64"/>
      <c r="G133" s="68">
        <f>SUM(G128:G132)</f>
        <v>0</v>
      </c>
      <c r="H133" s="65" t="s">
        <v>252</v>
      </c>
      <c r="I133" s="64">
        <f t="shared" ref="I133" si="46">+D133+G133</f>
        <v>0</v>
      </c>
    </row>
    <row r="134" spans="2:9" x14ac:dyDescent="0.2">
      <c r="B134" s="193"/>
      <c r="C134" s="118" t="s">
        <v>36</v>
      </c>
      <c r="D134" s="14">
        <f>SUM(D126,D133)</f>
        <v>0</v>
      </c>
      <c r="E134" s="16" t="s">
        <v>252</v>
      </c>
      <c r="F134" s="14"/>
      <c r="G134" s="14">
        <f>SUM(G126,G133)</f>
        <v>1344</v>
      </c>
      <c r="H134" s="16" t="s">
        <v>252</v>
      </c>
      <c r="I134" s="14">
        <f>+D134+G134</f>
        <v>1344</v>
      </c>
    </row>
    <row r="135" spans="2:9" ht="12.75" customHeight="1" x14ac:dyDescent="0.2">
      <c r="B135" s="192" t="s">
        <v>197</v>
      </c>
      <c r="C135" s="144" t="s">
        <v>181</v>
      </c>
      <c r="D135" s="93"/>
      <c r="E135" s="94"/>
      <c r="F135" s="93"/>
      <c r="G135" s="93"/>
      <c r="H135" s="94"/>
      <c r="I135" s="93"/>
    </row>
    <row r="136" spans="2:9" x14ac:dyDescent="0.2">
      <c r="B136" s="192"/>
      <c r="C136" s="95" t="s">
        <v>6</v>
      </c>
      <c r="D136" s="20">
        <v>45152</v>
      </c>
      <c r="E136" s="21">
        <f>+D136/$I136</f>
        <v>0.30334300763194666</v>
      </c>
      <c r="F136" s="20"/>
      <c r="G136" s="20">
        <v>103696</v>
      </c>
      <c r="H136" s="21">
        <f>+G136/$I136</f>
        <v>0.69665699236805334</v>
      </c>
      <c r="I136" s="20">
        <f>+D136+G136</f>
        <v>148848</v>
      </c>
    </row>
    <row r="137" spans="2:9" x14ac:dyDescent="0.2">
      <c r="B137" s="192"/>
      <c r="C137" s="11" t="s">
        <v>9</v>
      </c>
      <c r="D137" s="12"/>
      <c r="E137" s="13" t="s">
        <v>252</v>
      </c>
      <c r="F137" s="15"/>
      <c r="G137" s="12"/>
      <c r="H137" s="13" t="s">
        <v>252</v>
      </c>
      <c r="I137" s="12">
        <f t="shared" ref="I137:I138" si="47">+D137+G137</f>
        <v>0</v>
      </c>
    </row>
    <row r="138" spans="2:9" x14ac:dyDescent="0.2">
      <c r="B138" s="192"/>
      <c r="C138" s="66" t="s">
        <v>127</v>
      </c>
      <c r="D138" s="68">
        <f>SUM(D136:D137)</f>
        <v>45152</v>
      </c>
      <c r="E138" s="65">
        <f>+D138/$I138</f>
        <v>0.30334300763194666</v>
      </c>
      <c r="F138" s="64"/>
      <c r="G138" s="68">
        <f>SUM(G136:G137)</f>
        <v>103696</v>
      </c>
      <c r="H138" s="65">
        <f>+G138/$I138</f>
        <v>0.69665699236805334</v>
      </c>
      <c r="I138" s="64">
        <f t="shared" si="47"/>
        <v>148848</v>
      </c>
    </row>
    <row r="139" spans="2:9" x14ac:dyDescent="0.2">
      <c r="B139" s="192"/>
      <c r="C139" s="144" t="s">
        <v>359</v>
      </c>
      <c r="D139" s="93"/>
      <c r="E139" s="94"/>
      <c r="F139" s="93"/>
      <c r="G139" s="93"/>
      <c r="H139" s="94"/>
      <c r="I139" s="93"/>
    </row>
    <row r="140" spans="2:9" x14ac:dyDescent="0.2">
      <c r="B140" s="192"/>
      <c r="C140" s="95" t="s">
        <v>343</v>
      </c>
      <c r="D140" s="20"/>
      <c r="E140" s="21" t="s">
        <v>252</v>
      </c>
      <c r="F140" s="20"/>
      <c r="G140" s="20"/>
      <c r="H140" s="21" t="s">
        <v>252</v>
      </c>
      <c r="I140" s="20">
        <f t="shared" ref="I140" si="48">+D140+G140</f>
        <v>0</v>
      </c>
    </row>
    <row r="141" spans="2:9" x14ac:dyDescent="0.2">
      <c r="B141" s="192"/>
      <c r="C141" s="11" t="s">
        <v>49</v>
      </c>
      <c r="D141" s="12"/>
      <c r="E141" s="13" t="s">
        <v>252</v>
      </c>
      <c r="F141" s="12"/>
      <c r="G141" s="12"/>
      <c r="H141" s="13" t="s">
        <v>252</v>
      </c>
      <c r="I141" s="12">
        <f>+D141+G141</f>
        <v>0</v>
      </c>
    </row>
    <row r="142" spans="2:9" x14ac:dyDescent="0.2">
      <c r="B142" s="192"/>
      <c r="C142" s="19" t="s">
        <v>137</v>
      </c>
      <c r="D142" s="12"/>
      <c r="E142" s="13" t="s">
        <v>252</v>
      </c>
      <c r="F142" s="12"/>
      <c r="G142" s="12"/>
      <c r="H142" s="13" t="s">
        <v>252</v>
      </c>
      <c r="I142" s="12">
        <f>+D142+G142</f>
        <v>0</v>
      </c>
    </row>
    <row r="143" spans="2:9" x14ac:dyDescent="0.2">
      <c r="B143" s="192"/>
      <c r="C143" s="19" t="s">
        <v>78</v>
      </c>
      <c r="D143" s="12"/>
      <c r="E143" s="13" t="s">
        <v>252</v>
      </c>
      <c r="F143" s="12"/>
      <c r="G143" s="12"/>
      <c r="H143" s="13" t="s">
        <v>252</v>
      </c>
      <c r="I143" s="12">
        <f t="shared" ref="I143:I144" si="49">+D143+G143</f>
        <v>0</v>
      </c>
    </row>
    <row r="144" spans="2:9" x14ac:dyDescent="0.2">
      <c r="B144" s="192"/>
      <c r="C144" s="66" t="s">
        <v>127</v>
      </c>
      <c r="D144" s="69">
        <f>SUM(D140:D143)</f>
        <v>0</v>
      </c>
      <c r="E144" s="65" t="s">
        <v>252</v>
      </c>
      <c r="F144" s="64"/>
      <c r="G144" s="69">
        <f>SUM(G140:G143)</f>
        <v>0</v>
      </c>
      <c r="H144" s="65" t="s">
        <v>252</v>
      </c>
      <c r="I144" s="64">
        <f t="shared" si="49"/>
        <v>0</v>
      </c>
    </row>
    <row r="145" spans="2:9" x14ac:dyDescent="0.2">
      <c r="B145" s="192"/>
      <c r="C145" s="144" t="s">
        <v>234</v>
      </c>
      <c r="D145" s="93"/>
      <c r="E145" s="94"/>
      <c r="F145" s="93"/>
      <c r="G145" s="93"/>
      <c r="H145" s="94"/>
      <c r="I145" s="93"/>
    </row>
    <row r="146" spans="2:9" x14ac:dyDescent="0.2">
      <c r="B146" s="192"/>
      <c r="C146" s="95" t="s">
        <v>58</v>
      </c>
      <c r="D146" s="17"/>
      <c r="E146" s="21" t="s">
        <v>252</v>
      </c>
      <c r="F146" s="20"/>
      <c r="G146" s="17"/>
      <c r="H146" s="21" t="s">
        <v>252</v>
      </c>
      <c r="I146" s="20">
        <f t="shared" ref="I146" si="50">+D146+G146</f>
        <v>0</v>
      </c>
    </row>
    <row r="147" spans="2:9" x14ac:dyDescent="0.2">
      <c r="B147" s="192"/>
      <c r="C147" s="11" t="s">
        <v>0</v>
      </c>
      <c r="D147" s="12"/>
      <c r="E147" s="13" t="s">
        <v>252</v>
      </c>
      <c r="F147" s="12"/>
      <c r="G147" s="12"/>
      <c r="H147" s="13" t="s">
        <v>252</v>
      </c>
      <c r="I147" s="12">
        <f>+D147+G147</f>
        <v>0</v>
      </c>
    </row>
    <row r="148" spans="2:9" x14ac:dyDescent="0.2">
      <c r="B148" s="192"/>
      <c r="C148" s="11" t="s">
        <v>59</v>
      </c>
      <c r="D148" s="18">
        <v>14976</v>
      </c>
      <c r="E148" s="13">
        <f t="shared" ref="E148:E149" si="51">+D148/$I148</f>
        <v>0.35414301929625425</v>
      </c>
      <c r="F148" s="12"/>
      <c r="G148" s="17">
        <v>27312</v>
      </c>
      <c r="H148" s="13">
        <f t="shared" ref="H148:H149" si="52">+G148/$I148</f>
        <v>0.64585698070374575</v>
      </c>
      <c r="I148" s="12">
        <f t="shared" ref="I148:I149" si="53">+D148+G148</f>
        <v>42288</v>
      </c>
    </row>
    <row r="149" spans="2:9" x14ac:dyDescent="0.2">
      <c r="B149" s="192"/>
      <c r="C149" s="11" t="s">
        <v>7</v>
      </c>
      <c r="D149" s="8"/>
      <c r="E149" s="13">
        <f t="shared" si="51"/>
        <v>0</v>
      </c>
      <c r="F149" s="15"/>
      <c r="G149" s="12">
        <v>720</v>
      </c>
      <c r="H149" s="13">
        <f t="shared" si="52"/>
        <v>1</v>
      </c>
      <c r="I149" s="12">
        <f t="shared" si="53"/>
        <v>720</v>
      </c>
    </row>
    <row r="150" spans="2:9" x14ac:dyDescent="0.2">
      <c r="B150" s="192"/>
      <c r="C150" s="11" t="s">
        <v>8</v>
      </c>
      <c r="D150" s="12"/>
      <c r="E150" s="13">
        <f>+D150/$I150</f>
        <v>0</v>
      </c>
      <c r="F150" s="12"/>
      <c r="G150" s="12">
        <v>1008</v>
      </c>
      <c r="H150" s="13">
        <f>+G150/$I150</f>
        <v>1</v>
      </c>
      <c r="I150" s="12">
        <f>+D150+G150</f>
        <v>1008</v>
      </c>
    </row>
    <row r="151" spans="2:9" x14ac:dyDescent="0.2">
      <c r="B151" s="192"/>
      <c r="C151" s="7" t="s">
        <v>10</v>
      </c>
      <c r="D151" s="12"/>
      <c r="E151" s="13" t="s">
        <v>252</v>
      </c>
      <c r="F151" s="12"/>
      <c r="G151" s="12"/>
      <c r="H151" s="13" t="s">
        <v>252</v>
      </c>
      <c r="I151" s="12">
        <f>+D151+G151</f>
        <v>0</v>
      </c>
    </row>
    <row r="152" spans="2:9" x14ac:dyDescent="0.2">
      <c r="B152" s="192"/>
      <c r="C152" s="66" t="s">
        <v>127</v>
      </c>
      <c r="D152" s="69">
        <f>SUM(D146:D151)</f>
        <v>14976</v>
      </c>
      <c r="E152" s="65">
        <f>+D152/$I152</f>
        <v>0.34023991275899673</v>
      </c>
      <c r="F152" s="64"/>
      <c r="G152" s="69">
        <f>SUM(G146:G151)</f>
        <v>29040</v>
      </c>
      <c r="H152" s="65">
        <f>+G152/$I152</f>
        <v>0.65976008724100332</v>
      </c>
      <c r="I152" s="64">
        <f t="shared" ref="I152:I174" si="54">+D152+G152</f>
        <v>44016</v>
      </c>
    </row>
    <row r="153" spans="2:9" x14ac:dyDescent="0.2">
      <c r="B153" s="193"/>
      <c r="C153" s="118" t="s">
        <v>36</v>
      </c>
      <c r="D153" s="14">
        <f>SUM(D138,D144,D152)</f>
        <v>60128</v>
      </c>
      <c r="E153" s="16">
        <f>D153/$I153</f>
        <v>0.31176372988219681</v>
      </c>
      <c r="F153" s="14"/>
      <c r="G153" s="14">
        <f>SUM(G138,G144,G152)</f>
        <v>132736</v>
      </c>
      <c r="H153" s="16">
        <f>G153/$I153</f>
        <v>0.68823627011780319</v>
      </c>
      <c r="I153" s="14">
        <f t="shared" si="54"/>
        <v>192864</v>
      </c>
    </row>
    <row r="154" spans="2:9" ht="12.75" customHeight="1" x14ac:dyDescent="0.2">
      <c r="B154" s="192" t="s">
        <v>198</v>
      </c>
      <c r="C154" s="144" t="s">
        <v>235</v>
      </c>
      <c r="D154" s="93"/>
      <c r="E154" s="94"/>
      <c r="F154" s="93"/>
      <c r="G154" s="93"/>
      <c r="H154" s="94"/>
      <c r="I154" s="93"/>
    </row>
    <row r="155" spans="2:9" x14ac:dyDescent="0.2">
      <c r="B155" s="192"/>
      <c r="C155" s="95" t="s">
        <v>29</v>
      </c>
      <c r="D155" s="20"/>
      <c r="E155" s="21" t="s">
        <v>252</v>
      </c>
      <c r="F155" s="98"/>
      <c r="G155" s="20"/>
      <c r="H155" s="21" t="s">
        <v>252</v>
      </c>
      <c r="I155" s="20">
        <f>+D155+G155</f>
        <v>0</v>
      </c>
    </row>
    <row r="156" spans="2:9" x14ac:dyDescent="0.2">
      <c r="B156" s="192"/>
      <c r="C156" s="11" t="s">
        <v>24</v>
      </c>
      <c r="D156" s="12">
        <v>1536</v>
      </c>
      <c r="E156" s="13">
        <f t="shared" ref="E156" si="55">+D156/$I156</f>
        <v>0.21333333333333335</v>
      </c>
      <c r="F156" s="12"/>
      <c r="G156" s="12">
        <v>5664</v>
      </c>
      <c r="H156" s="13">
        <f t="shared" ref="H156" si="56">+G156/$I156</f>
        <v>0.78666666666666663</v>
      </c>
      <c r="I156" s="12">
        <f t="shared" ref="I156:I157" si="57">+D156+G156</f>
        <v>7200</v>
      </c>
    </row>
    <row r="157" spans="2:9" x14ac:dyDescent="0.2">
      <c r="B157" s="192"/>
      <c r="C157" s="95" t="s">
        <v>25</v>
      </c>
      <c r="D157" s="20"/>
      <c r="E157" s="13" t="s">
        <v>252</v>
      </c>
      <c r="F157" s="20"/>
      <c r="G157" s="20"/>
      <c r="H157" s="13" t="s">
        <v>252</v>
      </c>
      <c r="I157" s="20">
        <f t="shared" si="57"/>
        <v>0</v>
      </c>
    </row>
    <row r="158" spans="2:9" x14ac:dyDescent="0.2">
      <c r="B158" s="192"/>
      <c r="C158" s="11" t="s">
        <v>31</v>
      </c>
      <c r="D158" s="12"/>
      <c r="E158" s="13" t="s">
        <v>252</v>
      </c>
      <c r="F158" s="12"/>
      <c r="G158" s="12"/>
      <c r="H158" s="13" t="s">
        <v>252</v>
      </c>
      <c r="I158" s="12">
        <f>+D158+G158</f>
        <v>0</v>
      </c>
    </row>
    <row r="159" spans="2:9" x14ac:dyDescent="0.2">
      <c r="B159" s="192"/>
      <c r="C159" s="11" t="s">
        <v>205</v>
      </c>
      <c r="D159" s="18"/>
      <c r="E159" s="13" t="s">
        <v>252</v>
      </c>
      <c r="F159" s="12"/>
      <c r="G159" s="18"/>
      <c r="H159" s="13" t="s">
        <v>252</v>
      </c>
      <c r="I159" s="12">
        <f t="shared" ref="I159" si="58">+D159+G159</f>
        <v>0</v>
      </c>
    </row>
    <row r="160" spans="2:9" x14ac:dyDescent="0.2">
      <c r="B160" s="192"/>
      <c r="C160" s="11" t="s">
        <v>35</v>
      </c>
      <c r="D160" s="12"/>
      <c r="E160" s="13" t="s">
        <v>252</v>
      </c>
      <c r="F160" s="12"/>
      <c r="G160" s="12"/>
      <c r="H160" s="13" t="s">
        <v>252</v>
      </c>
      <c r="I160" s="12">
        <f>+D160+G160</f>
        <v>0</v>
      </c>
    </row>
    <row r="161" spans="2:9" x14ac:dyDescent="0.2">
      <c r="B161" s="192"/>
      <c r="C161" s="66" t="s">
        <v>127</v>
      </c>
      <c r="D161" s="69">
        <f>SUM(D155:D160)</f>
        <v>1536</v>
      </c>
      <c r="E161" s="65">
        <f>+D161/$I161</f>
        <v>0.21333333333333335</v>
      </c>
      <c r="F161" s="64"/>
      <c r="G161" s="69">
        <f>SUM(G155:G160)</f>
        <v>5664</v>
      </c>
      <c r="H161" s="65">
        <f>+G161/$I161</f>
        <v>0.78666666666666663</v>
      </c>
      <c r="I161" s="64">
        <f t="shared" ref="I161" si="59">+D161+G161</f>
        <v>7200</v>
      </c>
    </row>
    <row r="162" spans="2:9" x14ac:dyDescent="0.2">
      <c r="B162" s="192"/>
      <c r="C162" s="144" t="s">
        <v>371</v>
      </c>
      <c r="D162" s="93"/>
      <c r="E162" s="94"/>
      <c r="F162" s="93"/>
      <c r="G162" s="93"/>
      <c r="H162" s="94"/>
      <c r="I162" s="93"/>
    </row>
    <row r="163" spans="2:9" x14ac:dyDescent="0.2">
      <c r="B163" s="192"/>
      <c r="C163" s="95" t="s">
        <v>26</v>
      </c>
      <c r="D163" s="20"/>
      <c r="E163" s="21" t="s">
        <v>252</v>
      </c>
      <c r="F163" s="20"/>
      <c r="G163" s="20">
        <v>1248</v>
      </c>
      <c r="H163" s="21" t="s">
        <v>252</v>
      </c>
      <c r="I163" s="20">
        <f t="shared" ref="I163:I167" si="60">+D163+G163</f>
        <v>1248</v>
      </c>
    </row>
    <row r="164" spans="2:9" x14ac:dyDescent="0.2">
      <c r="B164" s="192"/>
      <c r="C164" s="11" t="s">
        <v>27</v>
      </c>
      <c r="D164" s="12"/>
      <c r="E164" s="13" t="s">
        <v>252</v>
      </c>
      <c r="F164" s="12"/>
      <c r="G164" s="12"/>
      <c r="H164" s="13" t="s">
        <v>252</v>
      </c>
      <c r="I164" s="12">
        <f t="shared" si="60"/>
        <v>0</v>
      </c>
    </row>
    <row r="165" spans="2:9" x14ac:dyDescent="0.2">
      <c r="B165" s="192"/>
      <c r="C165" s="11" t="s">
        <v>11</v>
      </c>
      <c r="D165" s="12">
        <v>21472</v>
      </c>
      <c r="E165" s="13">
        <f t="shared" ref="E165" si="61">+D165/$I165</f>
        <v>0.46564885496183206</v>
      </c>
      <c r="F165" s="12"/>
      <c r="G165" s="12">
        <v>24640</v>
      </c>
      <c r="H165" s="13">
        <f t="shared" ref="H165" si="62">+G165/$I165</f>
        <v>0.53435114503816794</v>
      </c>
      <c r="I165" s="12">
        <f t="shared" si="60"/>
        <v>46112</v>
      </c>
    </row>
    <row r="166" spans="2:9" x14ac:dyDescent="0.2">
      <c r="B166" s="192"/>
      <c r="C166" s="11" t="s">
        <v>28</v>
      </c>
      <c r="D166" s="12"/>
      <c r="E166" s="13" t="s">
        <v>252</v>
      </c>
      <c r="F166" s="12"/>
      <c r="G166" s="12"/>
      <c r="H166" s="13" t="s">
        <v>252</v>
      </c>
      <c r="I166" s="12">
        <f t="shared" si="60"/>
        <v>0</v>
      </c>
    </row>
    <row r="167" spans="2:9" x14ac:dyDescent="0.2">
      <c r="B167" s="192"/>
      <c r="C167" s="66" t="s">
        <v>127</v>
      </c>
      <c r="D167" s="69">
        <f>SUM(D163:D166)</f>
        <v>21472</v>
      </c>
      <c r="E167" s="65">
        <f>+D167/$I167</f>
        <v>0.45337837837837835</v>
      </c>
      <c r="F167" s="64"/>
      <c r="G167" s="69">
        <f>SUM(G163:G166)</f>
        <v>25888</v>
      </c>
      <c r="H167" s="65">
        <f>+G167/$I167</f>
        <v>0.54662162162162165</v>
      </c>
      <c r="I167" s="64">
        <f t="shared" si="60"/>
        <v>47360</v>
      </c>
    </row>
    <row r="168" spans="2:9" x14ac:dyDescent="0.2">
      <c r="B168" s="192"/>
      <c r="C168" s="144" t="s">
        <v>236</v>
      </c>
      <c r="D168" s="93"/>
      <c r="E168" s="94"/>
      <c r="F168" s="93"/>
      <c r="G168" s="93"/>
      <c r="H168" s="94"/>
      <c r="I168" s="93"/>
    </row>
    <row r="169" spans="2:9" x14ac:dyDescent="0.2">
      <c r="B169" s="192"/>
      <c r="C169" s="95" t="s">
        <v>32</v>
      </c>
      <c r="D169" s="20">
        <v>6816</v>
      </c>
      <c r="E169" s="21">
        <f>+D169/$I169</f>
        <v>0.12369337979094076</v>
      </c>
      <c r="F169" s="20"/>
      <c r="G169" s="20">
        <v>48288</v>
      </c>
      <c r="H169" s="21">
        <f>+G169/$I169</f>
        <v>0.87630662020905925</v>
      </c>
      <c r="I169" s="20">
        <f>+D169+G169</f>
        <v>55104</v>
      </c>
    </row>
    <row r="170" spans="2:9" x14ac:dyDescent="0.2">
      <c r="B170" s="192"/>
      <c r="C170" s="11" t="s">
        <v>33</v>
      </c>
      <c r="D170" s="12">
        <v>7056</v>
      </c>
      <c r="E170" s="13">
        <f>+D170/$I170</f>
        <v>0.26873857404021939</v>
      </c>
      <c r="F170" s="12"/>
      <c r="G170" s="12">
        <v>19200</v>
      </c>
      <c r="H170" s="13">
        <f>+G170/$I170</f>
        <v>0.73126142595978061</v>
      </c>
      <c r="I170" s="12">
        <f>+D170+G170</f>
        <v>26256</v>
      </c>
    </row>
    <row r="171" spans="2:9" x14ac:dyDescent="0.2">
      <c r="B171" s="192"/>
      <c r="C171" s="11" t="s">
        <v>353</v>
      </c>
      <c r="D171" s="12"/>
      <c r="E171" s="13">
        <f t="shared" ref="E171" si="63">+D171/$I171</f>
        <v>0</v>
      </c>
      <c r="F171" s="12"/>
      <c r="G171" s="12">
        <v>2592</v>
      </c>
      <c r="H171" s="13">
        <f t="shared" ref="H171" si="64">+G171/$I171</f>
        <v>1</v>
      </c>
      <c r="I171" s="12">
        <f t="shared" ref="I171" si="65">+D171+G171</f>
        <v>2592</v>
      </c>
    </row>
    <row r="172" spans="2:9" x14ac:dyDescent="0.2">
      <c r="B172" s="192"/>
      <c r="C172" s="11" t="s">
        <v>34</v>
      </c>
      <c r="D172" s="12"/>
      <c r="E172" s="13" t="s">
        <v>252</v>
      </c>
      <c r="F172" s="12"/>
      <c r="G172" s="12"/>
      <c r="H172" s="13" t="s">
        <v>252</v>
      </c>
      <c r="I172" s="12">
        <f>+D172+G172</f>
        <v>0</v>
      </c>
    </row>
    <row r="173" spans="2:9" x14ac:dyDescent="0.2">
      <c r="B173" s="192"/>
      <c r="C173" s="66" t="s">
        <v>127</v>
      </c>
      <c r="D173" s="69">
        <f>SUM(D169:D172)</f>
        <v>13872</v>
      </c>
      <c r="E173" s="65">
        <f>+D173/$I173</f>
        <v>0.16523727844482561</v>
      </c>
      <c r="F173" s="64"/>
      <c r="G173" s="69">
        <f>SUM(G169:G172)</f>
        <v>70080</v>
      </c>
      <c r="H173" s="65">
        <f>+G173/$I173</f>
        <v>0.83476272155517439</v>
      </c>
      <c r="I173" s="64">
        <f t="shared" ref="I173" si="66">+D173+G173</f>
        <v>83952</v>
      </c>
    </row>
    <row r="174" spans="2:9" x14ac:dyDescent="0.2">
      <c r="B174" s="193"/>
      <c r="C174" s="118" t="s">
        <v>36</v>
      </c>
      <c r="D174" s="14">
        <f>SUM(D161,D167,D173)</f>
        <v>36880</v>
      </c>
      <c r="E174" s="16">
        <f>D174/$I174</f>
        <v>0.26625851911747717</v>
      </c>
      <c r="F174" s="14"/>
      <c r="G174" s="14">
        <f>SUM(G161,G167,G173)</f>
        <v>101632</v>
      </c>
      <c r="H174" s="16">
        <f>G174/$I174</f>
        <v>0.73374148088252278</v>
      </c>
      <c r="I174" s="14">
        <f t="shared" si="54"/>
        <v>138512</v>
      </c>
    </row>
  </sheetData>
  <mergeCells count="11">
    <mergeCell ref="B98:B119"/>
    <mergeCell ref="B120:B134"/>
    <mergeCell ref="B135:B153"/>
    <mergeCell ref="B154:B174"/>
    <mergeCell ref="D6:E6"/>
    <mergeCell ref="B58:B97"/>
    <mergeCell ref="G6:H6"/>
    <mergeCell ref="B8:C8"/>
    <mergeCell ref="B9:B19"/>
    <mergeCell ref="B20:B21"/>
    <mergeCell ref="B22:B57"/>
  </mergeCells>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4" manualBreakCount="4">
    <brk id="21" min="1" max="8" man="1"/>
    <brk id="57" min="1" max="8" man="1"/>
    <brk id="97" min="1" max="8" man="1"/>
    <brk id="134" min="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U174"/>
  <sheetViews>
    <sheetView workbookViewId="0">
      <pane ySplit="7" topLeftCell="A17" activePane="bottomLeft" state="frozen"/>
      <selection activeCell="A7" sqref="A7"/>
      <selection pane="bottomLeft" activeCell="A7" sqref="A7"/>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25.88671875" style="10" bestFit="1" customWidth="1"/>
    <col min="14" max="16384" width="8.88671875" style="10"/>
  </cols>
  <sheetData>
    <row r="1" spans="2:21" ht="12.75" customHeight="1" x14ac:dyDescent="0.2">
      <c r="B1" s="35" t="s">
        <v>403</v>
      </c>
      <c r="C1" s="35"/>
      <c r="D1" s="35"/>
      <c r="E1" s="35"/>
      <c r="F1" s="35"/>
      <c r="G1" s="35"/>
      <c r="H1" s="35"/>
      <c r="I1" s="35"/>
    </row>
    <row r="2" spans="2:21" ht="12.75" customHeight="1" x14ac:dyDescent="0.2">
      <c r="B2" s="35" t="s">
        <v>43</v>
      </c>
      <c r="C2" s="35"/>
      <c r="D2" s="35"/>
      <c r="E2" s="35"/>
      <c r="F2" s="35"/>
      <c r="G2" s="35"/>
      <c r="H2" s="35"/>
      <c r="I2" s="35"/>
    </row>
    <row r="3" spans="2:21" ht="12.75" customHeight="1" x14ac:dyDescent="0.2">
      <c r="B3" s="35" t="s">
        <v>66</v>
      </c>
      <c r="C3" s="35"/>
      <c r="D3" s="35"/>
      <c r="E3" s="35"/>
      <c r="F3" s="35"/>
      <c r="G3" s="35"/>
      <c r="H3" s="35"/>
      <c r="I3" s="35"/>
    </row>
    <row r="4" spans="2:21" ht="12.75" customHeight="1" x14ac:dyDescent="0.2">
      <c r="B4" s="35" t="s">
        <v>346</v>
      </c>
      <c r="C4" s="35"/>
      <c r="D4" s="35"/>
      <c r="E4" s="35"/>
      <c r="F4" s="35"/>
      <c r="G4" s="35"/>
      <c r="H4" s="35"/>
      <c r="I4" s="35"/>
    </row>
    <row r="5" spans="2:21" ht="12.75" customHeight="1" x14ac:dyDescent="0.2">
      <c r="B5" s="161"/>
    </row>
    <row r="6" spans="2:21" ht="12.75" customHeight="1" x14ac:dyDescent="0.2">
      <c r="D6" s="189" t="s">
        <v>76</v>
      </c>
      <c r="E6" s="189"/>
      <c r="F6" s="3"/>
      <c r="G6" s="189" t="s">
        <v>37</v>
      </c>
      <c r="H6" s="189"/>
      <c r="I6" s="3"/>
    </row>
    <row r="7" spans="2:21" ht="12.75" customHeight="1" x14ac:dyDescent="0.2">
      <c r="B7" s="4" t="s">
        <v>38</v>
      </c>
      <c r="C7" s="4" t="s">
        <v>39</v>
      </c>
      <c r="D7" s="5" t="s">
        <v>40</v>
      </c>
      <c r="E7" s="117" t="s">
        <v>41</v>
      </c>
      <c r="F7" s="5"/>
      <c r="G7" s="5" t="s">
        <v>40</v>
      </c>
      <c r="H7" s="117" t="s">
        <v>41</v>
      </c>
      <c r="I7" s="5" t="s">
        <v>42</v>
      </c>
    </row>
    <row r="8" spans="2:21" ht="12.75" customHeight="1" x14ac:dyDescent="0.2">
      <c r="B8" s="195" t="s">
        <v>70</v>
      </c>
      <c r="C8" s="195"/>
      <c r="D8" s="14">
        <f>SUM(D19,D21,D57,D97,D119,D134,D153,D174)</f>
        <v>623376</v>
      </c>
      <c r="E8" s="16">
        <f>D8/$I8</f>
        <v>0.79599154178541875</v>
      </c>
      <c r="F8" s="6"/>
      <c r="G8" s="14">
        <f>SUM(G19,G21,G57,G97,G119,G134,G153,G174)</f>
        <v>159768</v>
      </c>
      <c r="H8" s="16">
        <f>G8/$I8</f>
        <v>0.20400845821458122</v>
      </c>
      <c r="I8" s="14">
        <f t="shared" ref="I8:I10" si="0">+D8+G8</f>
        <v>783144</v>
      </c>
      <c r="N8" s="17"/>
      <c r="O8" s="17"/>
      <c r="P8" s="17"/>
    </row>
    <row r="9" spans="2:21" ht="12.75" customHeight="1" x14ac:dyDescent="0.2">
      <c r="B9" s="192" t="s">
        <v>162</v>
      </c>
      <c r="C9" s="11" t="s">
        <v>157</v>
      </c>
      <c r="D9" s="12"/>
      <c r="E9" s="13">
        <f t="shared" ref="E9:E18" si="1">+D9/$I9</f>
        <v>0</v>
      </c>
      <c r="F9" s="15"/>
      <c r="G9" s="12">
        <v>256</v>
      </c>
      <c r="H9" s="13">
        <f t="shared" ref="H9:H18" si="2">+G9/$I9</f>
        <v>1</v>
      </c>
      <c r="I9" s="12">
        <f t="shared" si="0"/>
        <v>256</v>
      </c>
      <c r="N9" s="17"/>
      <c r="O9" s="17"/>
    </row>
    <row r="10" spans="2:21" ht="12.75" customHeight="1" x14ac:dyDescent="0.2">
      <c r="B10" s="192"/>
      <c r="C10" s="11" t="s">
        <v>345</v>
      </c>
      <c r="D10" s="12"/>
      <c r="E10" s="13" t="s">
        <v>252</v>
      </c>
      <c r="F10" s="15"/>
      <c r="G10" s="12"/>
      <c r="H10" s="13" t="s">
        <v>252</v>
      </c>
      <c r="I10" s="12">
        <f t="shared" si="0"/>
        <v>0</v>
      </c>
    </row>
    <row r="11" spans="2:21" ht="12.75" customHeight="1" x14ac:dyDescent="0.2">
      <c r="B11" s="192"/>
      <c r="C11" s="11" t="s">
        <v>158</v>
      </c>
      <c r="D11" s="12"/>
      <c r="E11" s="13" t="s">
        <v>252</v>
      </c>
      <c r="F11" s="12"/>
      <c r="G11" s="12"/>
      <c r="H11" s="13" t="s">
        <v>252</v>
      </c>
      <c r="I11" s="12">
        <f>+D11+G11</f>
        <v>0</v>
      </c>
    </row>
    <row r="12" spans="2:21" ht="12.75" customHeight="1" x14ac:dyDescent="0.2">
      <c r="B12" s="192"/>
      <c r="C12" s="11" t="s">
        <v>159</v>
      </c>
      <c r="D12" s="12"/>
      <c r="E12" s="13">
        <f t="shared" si="1"/>
        <v>0</v>
      </c>
      <c r="F12" s="15"/>
      <c r="G12" s="12">
        <v>912</v>
      </c>
      <c r="H12" s="13">
        <f t="shared" si="2"/>
        <v>1</v>
      </c>
      <c r="I12" s="12">
        <f>+D12+G12</f>
        <v>912</v>
      </c>
      <c r="N12" s="17"/>
      <c r="O12" s="17"/>
    </row>
    <row r="13" spans="2:21" ht="12.75" customHeight="1" x14ac:dyDescent="0.2">
      <c r="B13" s="192"/>
      <c r="C13" s="11" t="s">
        <v>163</v>
      </c>
      <c r="D13" s="12">
        <v>16640</v>
      </c>
      <c r="E13" s="13">
        <f t="shared" si="1"/>
        <v>0.44846916774471757</v>
      </c>
      <c r="F13" s="15"/>
      <c r="G13" s="12">
        <v>20464</v>
      </c>
      <c r="H13" s="13">
        <f t="shared" si="2"/>
        <v>0.55153083225528243</v>
      </c>
      <c r="I13" s="12">
        <f>+D13+G13</f>
        <v>37104</v>
      </c>
      <c r="N13" s="17"/>
      <c r="O13" s="17"/>
    </row>
    <row r="14" spans="2:21" ht="12.75" customHeight="1" x14ac:dyDescent="0.2">
      <c r="B14" s="192"/>
      <c r="C14" s="11" t="s">
        <v>173</v>
      </c>
      <c r="D14" s="12">
        <v>5056</v>
      </c>
      <c r="E14" s="13">
        <f t="shared" si="1"/>
        <v>0.59287054409005624</v>
      </c>
      <c r="F14" s="15"/>
      <c r="G14" s="12">
        <v>3472</v>
      </c>
      <c r="H14" s="13">
        <f t="shared" si="2"/>
        <v>0.4071294559099437</v>
      </c>
      <c r="I14" s="12">
        <f>+D14+G14</f>
        <v>8528</v>
      </c>
      <c r="O14" s="17"/>
      <c r="P14" s="17"/>
    </row>
    <row r="15" spans="2:21" ht="12.75" customHeight="1" x14ac:dyDescent="0.2">
      <c r="B15" s="192"/>
      <c r="C15" s="11" t="s">
        <v>164</v>
      </c>
      <c r="D15" s="12">
        <v>576</v>
      </c>
      <c r="E15" s="13">
        <f t="shared" si="1"/>
        <v>0.6</v>
      </c>
      <c r="F15" s="15"/>
      <c r="G15" s="12">
        <v>384</v>
      </c>
      <c r="H15" s="13">
        <f t="shared" si="2"/>
        <v>0.4</v>
      </c>
      <c r="I15" s="12">
        <f t="shared" ref="I15" si="3">+D15+G15</f>
        <v>960</v>
      </c>
      <c r="N15" s="17"/>
      <c r="O15" s="17"/>
      <c r="P15" s="17"/>
    </row>
    <row r="16" spans="2:21" ht="12.75" customHeight="1" x14ac:dyDescent="0.2">
      <c r="B16" s="192"/>
      <c r="C16" s="11" t="s">
        <v>160</v>
      </c>
      <c r="D16" s="17">
        <v>416</v>
      </c>
      <c r="E16" s="21">
        <f t="shared" si="1"/>
        <v>1</v>
      </c>
      <c r="F16" s="20"/>
      <c r="G16" s="17"/>
      <c r="H16" s="21">
        <f t="shared" si="2"/>
        <v>0</v>
      </c>
      <c r="I16" s="20">
        <f>+D16+G16</f>
        <v>416</v>
      </c>
      <c r="N16" s="17"/>
      <c r="P16" s="17"/>
      <c r="S16" s="17"/>
      <c r="T16" s="17"/>
      <c r="U16" s="17"/>
    </row>
    <row r="17" spans="2:16" ht="12.75" customHeight="1" x14ac:dyDescent="0.2">
      <c r="B17" s="192"/>
      <c r="C17" s="11" t="s">
        <v>389</v>
      </c>
      <c r="D17" s="12">
        <v>384</v>
      </c>
      <c r="E17" s="13">
        <f t="shared" si="1"/>
        <v>1</v>
      </c>
      <c r="F17" s="12"/>
      <c r="G17" s="12"/>
      <c r="H17" s="13">
        <f t="shared" si="2"/>
        <v>0</v>
      </c>
      <c r="I17" s="12">
        <f>+D17+G17</f>
        <v>384</v>
      </c>
      <c r="N17" s="17"/>
      <c r="P17" s="17"/>
    </row>
    <row r="18" spans="2:16" ht="12.75" customHeight="1" x14ac:dyDescent="0.2">
      <c r="B18" s="192"/>
      <c r="C18" s="11" t="s">
        <v>161</v>
      </c>
      <c r="D18" s="12">
        <v>2144</v>
      </c>
      <c r="E18" s="13">
        <f t="shared" si="1"/>
        <v>0.65686274509803921</v>
      </c>
      <c r="F18" s="12"/>
      <c r="G18" s="12">
        <v>1120</v>
      </c>
      <c r="H18" s="13">
        <f t="shared" si="2"/>
        <v>0.34313725490196079</v>
      </c>
      <c r="I18" s="12">
        <f>+D18+G18</f>
        <v>3264</v>
      </c>
      <c r="N18" s="17"/>
      <c r="O18" s="17"/>
    </row>
    <row r="19" spans="2:16" ht="12.75" customHeight="1" x14ac:dyDescent="0.2">
      <c r="B19" s="193"/>
      <c r="C19" s="118" t="s">
        <v>36</v>
      </c>
      <c r="D19" s="14">
        <f>SUM(D9:D18)</f>
        <v>25216</v>
      </c>
      <c r="E19" s="16">
        <f>D19/$I19</f>
        <v>0.48656992899042917</v>
      </c>
      <c r="F19" s="14"/>
      <c r="G19" s="14">
        <f>SUM(G9:G18)</f>
        <v>26608</v>
      </c>
      <c r="H19" s="16">
        <f>G19/$I19</f>
        <v>0.51343007100957083</v>
      </c>
      <c r="I19" s="14">
        <f>+D19+G19</f>
        <v>51824</v>
      </c>
    </row>
    <row r="20" spans="2:16" ht="12.75" customHeight="1" x14ac:dyDescent="0.2">
      <c r="B20" s="194" t="s">
        <v>22</v>
      </c>
      <c r="C20" s="11" t="s">
        <v>130</v>
      </c>
      <c r="D20" s="12">
        <v>4736</v>
      </c>
      <c r="E20" s="13">
        <f>+D20/$I20</f>
        <v>1</v>
      </c>
      <c r="F20" s="12"/>
      <c r="G20" s="12"/>
      <c r="H20" s="13">
        <f>+G20/$I20</f>
        <v>0</v>
      </c>
      <c r="I20" s="12">
        <f t="shared" ref="I20" si="4">+D20+G20</f>
        <v>4736</v>
      </c>
      <c r="N20" s="17"/>
      <c r="P20" s="17"/>
    </row>
    <row r="21" spans="2:16" ht="12.75" customHeight="1" x14ac:dyDescent="0.2">
      <c r="B21" s="193"/>
      <c r="C21" s="118" t="s">
        <v>36</v>
      </c>
      <c r="D21" s="14">
        <f>+D20</f>
        <v>4736</v>
      </c>
      <c r="E21" s="16">
        <f>D21/$I21</f>
        <v>1</v>
      </c>
      <c r="F21" s="14"/>
      <c r="G21" s="14">
        <f>+G20</f>
        <v>0</v>
      </c>
      <c r="H21" s="16">
        <f>G21/$I21</f>
        <v>0</v>
      </c>
      <c r="I21" s="14">
        <f>+D21+G21</f>
        <v>4736</v>
      </c>
      <c r="N21" s="17"/>
      <c r="P21" s="17"/>
    </row>
    <row r="22" spans="2:16" ht="12.75" customHeight="1" x14ac:dyDescent="0.2">
      <c r="B22" s="194" t="s">
        <v>193</v>
      </c>
      <c r="C22" s="142" t="s">
        <v>128</v>
      </c>
      <c r="D22" s="93"/>
      <c r="E22" s="94"/>
      <c r="F22" s="93"/>
      <c r="G22" s="93"/>
      <c r="H22" s="94"/>
      <c r="I22" s="93"/>
      <c r="N22" s="17"/>
      <c r="O22" s="17"/>
    </row>
    <row r="23" spans="2:16" ht="12.75" customHeight="1" x14ac:dyDescent="0.2">
      <c r="B23" s="188"/>
      <c r="C23" s="95" t="s">
        <v>24</v>
      </c>
      <c r="D23" s="20">
        <v>12048</v>
      </c>
      <c r="E23" s="21">
        <f t="shared" ref="E23:E28" si="5">+D23/$I23</f>
        <v>0.75602409638554213</v>
      </c>
      <c r="F23" s="20"/>
      <c r="G23" s="20">
        <v>3888</v>
      </c>
      <c r="H23" s="21">
        <f t="shared" ref="H23:H28" si="6">+G23/$I23</f>
        <v>0.24397590361445784</v>
      </c>
      <c r="I23" s="20">
        <f>+D23+G23</f>
        <v>15936</v>
      </c>
      <c r="N23" s="17"/>
      <c r="O23" s="17"/>
      <c r="P23" s="17"/>
    </row>
    <row r="24" spans="2:16" ht="12.75" customHeight="1" x14ac:dyDescent="0.2">
      <c r="B24" s="188"/>
      <c r="C24" s="11" t="s">
        <v>25</v>
      </c>
      <c r="D24" s="12"/>
      <c r="E24" s="13" t="s">
        <v>252</v>
      </c>
      <c r="F24" s="12"/>
      <c r="G24" s="12"/>
      <c r="H24" s="13" t="s">
        <v>252</v>
      </c>
      <c r="I24" s="12">
        <f>+D24+G24</f>
        <v>0</v>
      </c>
    </row>
    <row r="25" spans="2:16" ht="12.75" customHeight="1" x14ac:dyDescent="0.2">
      <c r="B25" s="188"/>
      <c r="C25" s="11" t="s">
        <v>26</v>
      </c>
      <c r="D25" s="12">
        <v>2112</v>
      </c>
      <c r="E25" s="13">
        <f t="shared" si="5"/>
        <v>1</v>
      </c>
      <c r="F25" s="12"/>
      <c r="G25" s="12"/>
      <c r="H25" s="13">
        <f t="shared" si="6"/>
        <v>0</v>
      </c>
      <c r="I25" s="12">
        <f t="shared" ref="I25" si="7">+D25+G25</f>
        <v>2112</v>
      </c>
    </row>
    <row r="26" spans="2:16" ht="12.75" customHeight="1" x14ac:dyDescent="0.2">
      <c r="B26" s="188"/>
      <c r="C26" s="11" t="s">
        <v>31</v>
      </c>
      <c r="D26" s="12"/>
      <c r="E26" s="13" t="s">
        <v>252</v>
      </c>
      <c r="F26" s="12"/>
      <c r="G26" s="12"/>
      <c r="H26" s="13" t="s">
        <v>252</v>
      </c>
      <c r="I26" s="12">
        <f>+D26+G26</f>
        <v>0</v>
      </c>
    </row>
    <row r="27" spans="2:16" ht="12.75" customHeight="1" x14ac:dyDescent="0.2">
      <c r="B27" s="188"/>
      <c r="C27" s="11" t="s">
        <v>27</v>
      </c>
      <c r="D27" s="12">
        <v>1056</v>
      </c>
      <c r="E27" s="13">
        <f t="shared" si="5"/>
        <v>1</v>
      </c>
      <c r="F27" s="15"/>
      <c r="G27" s="12"/>
      <c r="H27" s="13">
        <f t="shared" si="6"/>
        <v>0</v>
      </c>
      <c r="I27" s="12">
        <f t="shared" ref="I27:I31" si="8">+D27+G27</f>
        <v>1056</v>
      </c>
      <c r="N27" s="17"/>
      <c r="O27" s="17"/>
      <c r="P27" s="17"/>
    </row>
    <row r="28" spans="2:16" ht="12.75" customHeight="1" x14ac:dyDescent="0.2">
      <c r="B28" s="188"/>
      <c r="C28" s="11" t="s">
        <v>205</v>
      </c>
      <c r="D28" s="18">
        <v>6256</v>
      </c>
      <c r="E28" s="13">
        <f t="shared" si="5"/>
        <v>1</v>
      </c>
      <c r="F28" s="12"/>
      <c r="G28" s="18"/>
      <c r="H28" s="13">
        <f t="shared" si="6"/>
        <v>0</v>
      </c>
      <c r="I28" s="12">
        <f t="shared" si="8"/>
        <v>6256</v>
      </c>
    </row>
    <row r="29" spans="2:16" ht="12.75" customHeight="1" x14ac:dyDescent="0.2">
      <c r="B29" s="188"/>
      <c r="C29" s="11" t="s">
        <v>28</v>
      </c>
      <c r="D29" s="18">
        <v>2208</v>
      </c>
      <c r="E29" s="13">
        <f>+D29/$I29</f>
        <v>0.58974358974358976</v>
      </c>
      <c r="F29" s="12"/>
      <c r="G29" s="18">
        <v>1536</v>
      </c>
      <c r="H29" s="13">
        <f>+G29/$I29</f>
        <v>0.41025641025641024</v>
      </c>
      <c r="I29" s="12">
        <f t="shared" si="8"/>
        <v>3744</v>
      </c>
      <c r="N29" s="17"/>
      <c r="O29" s="17"/>
      <c r="P29" s="17"/>
    </row>
    <row r="30" spans="2:16" ht="12.75" customHeight="1" x14ac:dyDescent="0.2">
      <c r="B30" s="188"/>
      <c r="C30" s="11" t="s">
        <v>33</v>
      </c>
      <c r="D30" s="12">
        <v>10560</v>
      </c>
      <c r="E30" s="13">
        <f t="shared" ref="E30:E31" si="9">+D30/$I30</f>
        <v>0.83969465648854957</v>
      </c>
      <c r="F30" s="12"/>
      <c r="G30" s="12">
        <v>2016</v>
      </c>
      <c r="H30" s="13">
        <f t="shared" ref="H30:H31" si="10">+G30/$I30</f>
        <v>0.16030534351145037</v>
      </c>
      <c r="I30" s="12">
        <f t="shared" si="8"/>
        <v>12576</v>
      </c>
      <c r="N30" s="17"/>
      <c r="O30" s="17"/>
      <c r="P30" s="17"/>
    </row>
    <row r="31" spans="2:16" ht="12.75" customHeight="1" x14ac:dyDescent="0.2">
      <c r="B31" s="188"/>
      <c r="C31" s="70" t="s">
        <v>127</v>
      </c>
      <c r="D31" s="69">
        <f>SUM(D23:D30)</f>
        <v>34240</v>
      </c>
      <c r="E31" s="65">
        <f t="shared" si="9"/>
        <v>0.82149712092130522</v>
      </c>
      <c r="F31" s="71"/>
      <c r="G31" s="69">
        <f>SUM(G23:G30)</f>
        <v>7440</v>
      </c>
      <c r="H31" s="65">
        <f t="shared" si="10"/>
        <v>0.1785028790786948</v>
      </c>
      <c r="I31" s="64">
        <f t="shared" si="8"/>
        <v>41680</v>
      </c>
      <c r="N31" s="17"/>
      <c r="O31" s="17"/>
      <c r="P31" s="17"/>
    </row>
    <row r="32" spans="2:16" ht="12.75" customHeight="1" x14ac:dyDescent="0.2">
      <c r="B32" s="188"/>
      <c r="C32" s="143" t="s">
        <v>360</v>
      </c>
      <c r="D32" s="92"/>
      <c r="E32" s="92"/>
      <c r="F32" s="92"/>
      <c r="G32" s="92"/>
      <c r="H32" s="92"/>
      <c r="I32" s="92"/>
    </row>
    <row r="33" spans="2:16" ht="12.75" customHeight="1" x14ac:dyDescent="0.2">
      <c r="B33" s="188"/>
      <c r="C33" s="95" t="s">
        <v>29</v>
      </c>
      <c r="D33" s="20"/>
      <c r="E33" s="21" t="s">
        <v>252</v>
      </c>
      <c r="F33" s="98"/>
      <c r="G33" s="20"/>
      <c r="H33" s="21" t="s">
        <v>252</v>
      </c>
      <c r="I33" s="20">
        <f t="shared" ref="I33:I97" si="11">+D33+G33</f>
        <v>0</v>
      </c>
    </row>
    <row r="34" spans="2:16" ht="12.75" customHeight="1" x14ac:dyDescent="0.2">
      <c r="B34" s="188"/>
      <c r="C34" s="11" t="s">
        <v>211</v>
      </c>
      <c r="D34" s="12"/>
      <c r="E34" s="13" t="s">
        <v>252</v>
      </c>
      <c r="F34" s="12"/>
      <c r="G34" s="12"/>
      <c r="H34" s="13" t="s">
        <v>252</v>
      </c>
      <c r="I34" s="12">
        <f t="shared" si="11"/>
        <v>0</v>
      </c>
    </row>
    <row r="35" spans="2:16" ht="12.75" customHeight="1" x14ac:dyDescent="0.2">
      <c r="B35" s="188"/>
      <c r="C35" s="11" t="s">
        <v>6</v>
      </c>
      <c r="D35" s="12">
        <v>17664</v>
      </c>
      <c r="E35" s="13">
        <f t="shared" ref="E35:E55" si="12">+D35/$I35</f>
        <v>0.72536136662286466</v>
      </c>
      <c r="F35" s="15"/>
      <c r="G35" s="12">
        <v>6688</v>
      </c>
      <c r="H35" s="13">
        <f t="shared" ref="H35:H55" si="13">+G35/$I35</f>
        <v>0.27463863337713534</v>
      </c>
      <c r="I35" s="12">
        <f t="shared" si="11"/>
        <v>24352</v>
      </c>
      <c r="N35" s="17"/>
      <c r="O35" s="17"/>
      <c r="P35" s="17"/>
    </row>
    <row r="36" spans="2:16" ht="12.75" customHeight="1" x14ac:dyDescent="0.2">
      <c r="B36" s="188"/>
      <c r="C36" s="11" t="s">
        <v>7</v>
      </c>
      <c r="D36" s="15"/>
      <c r="E36" s="13">
        <f t="shared" si="12"/>
        <v>0</v>
      </c>
      <c r="F36" s="15"/>
      <c r="G36" s="12">
        <v>1920</v>
      </c>
      <c r="H36" s="13">
        <f t="shared" si="13"/>
        <v>1</v>
      </c>
      <c r="I36" s="12">
        <f t="shared" si="11"/>
        <v>1920</v>
      </c>
      <c r="N36" s="17"/>
      <c r="O36" s="17"/>
      <c r="P36" s="17"/>
    </row>
    <row r="37" spans="2:16" ht="12.75" customHeight="1" x14ac:dyDescent="0.2">
      <c r="B37" s="188"/>
      <c r="C37" s="11" t="s">
        <v>32</v>
      </c>
      <c r="D37" s="12">
        <v>7920</v>
      </c>
      <c r="E37" s="13">
        <f t="shared" si="12"/>
        <v>0.88235294117647056</v>
      </c>
      <c r="F37" s="12"/>
      <c r="G37" s="12">
        <v>1056</v>
      </c>
      <c r="H37" s="13">
        <f t="shared" si="13"/>
        <v>0.11764705882352941</v>
      </c>
      <c r="I37" s="12">
        <f t="shared" si="11"/>
        <v>8976</v>
      </c>
      <c r="N37" s="17"/>
      <c r="O37" s="17"/>
    </row>
    <row r="38" spans="2:16" ht="12.75" customHeight="1" x14ac:dyDescent="0.2">
      <c r="B38" s="188"/>
      <c r="C38" s="11" t="s">
        <v>8</v>
      </c>
      <c r="D38" s="12">
        <v>3408</v>
      </c>
      <c r="E38" s="13">
        <f t="shared" si="12"/>
        <v>1</v>
      </c>
      <c r="F38" s="12"/>
      <c r="G38" s="12"/>
      <c r="H38" s="13">
        <f t="shared" si="13"/>
        <v>0</v>
      </c>
      <c r="I38" s="12">
        <f t="shared" si="11"/>
        <v>3408</v>
      </c>
      <c r="N38" s="17"/>
      <c r="O38" s="17"/>
    </row>
    <row r="39" spans="2:16" ht="12.75" customHeight="1" x14ac:dyDescent="0.2">
      <c r="B39" s="188"/>
      <c r="C39" s="11" t="s">
        <v>9</v>
      </c>
      <c r="D39" s="12">
        <v>3408</v>
      </c>
      <c r="E39" s="13">
        <f t="shared" si="12"/>
        <v>1</v>
      </c>
      <c r="F39" s="12"/>
      <c r="G39" s="12"/>
      <c r="H39" s="13">
        <f t="shared" si="13"/>
        <v>0</v>
      </c>
      <c r="I39" s="12">
        <f t="shared" si="11"/>
        <v>3408</v>
      </c>
      <c r="N39" s="17"/>
      <c r="O39" s="17"/>
    </row>
    <row r="40" spans="2:16" ht="12.75" customHeight="1" x14ac:dyDescent="0.2">
      <c r="B40" s="188"/>
      <c r="C40" s="19" t="s">
        <v>78</v>
      </c>
      <c r="D40" s="12"/>
      <c r="E40" s="13" t="s">
        <v>252</v>
      </c>
      <c r="F40" s="12"/>
      <c r="G40" s="12"/>
      <c r="H40" s="13" t="s">
        <v>252</v>
      </c>
      <c r="I40" s="12">
        <f t="shared" si="11"/>
        <v>0</v>
      </c>
    </row>
    <row r="41" spans="2:16" ht="12.75" customHeight="1" x14ac:dyDescent="0.2">
      <c r="B41" s="188"/>
      <c r="C41" s="11" t="s">
        <v>10</v>
      </c>
      <c r="D41" s="12">
        <v>4800</v>
      </c>
      <c r="E41" s="13">
        <f t="shared" ref="E41" si="14">+D41/$I41</f>
        <v>0.68027210884353739</v>
      </c>
      <c r="F41" s="12"/>
      <c r="G41" s="12">
        <v>2256</v>
      </c>
      <c r="H41" s="13">
        <f t="shared" ref="H41" si="15">+G41/$I41</f>
        <v>0.31972789115646261</v>
      </c>
      <c r="I41" s="12">
        <f t="shared" si="11"/>
        <v>7056</v>
      </c>
      <c r="N41" s="17"/>
      <c r="O41" s="17"/>
      <c r="P41" s="17"/>
    </row>
    <row r="42" spans="2:16" ht="12.75" customHeight="1" x14ac:dyDescent="0.2">
      <c r="B42" s="188"/>
      <c r="C42" s="70" t="s">
        <v>127</v>
      </c>
      <c r="D42" s="69">
        <f>SUM(D33:D41)</f>
        <v>37200</v>
      </c>
      <c r="E42" s="65">
        <f t="shared" si="12"/>
        <v>0.75732899022801303</v>
      </c>
      <c r="F42" s="71"/>
      <c r="G42" s="69">
        <f>SUM(G33:G41)</f>
        <v>11920</v>
      </c>
      <c r="H42" s="65">
        <f t="shared" si="13"/>
        <v>0.24267100977198697</v>
      </c>
      <c r="I42" s="64">
        <f t="shared" si="11"/>
        <v>49120</v>
      </c>
      <c r="N42" s="17"/>
      <c r="O42" s="17"/>
      <c r="P42" s="17"/>
    </row>
    <row r="43" spans="2:16" ht="12.75" customHeight="1" x14ac:dyDescent="0.2">
      <c r="B43" s="188"/>
      <c r="C43" s="143" t="s">
        <v>225</v>
      </c>
      <c r="D43" s="92"/>
      <c r="E43" s="92"/>
      <c r="F43" s="92"/>
      <c r="G43" s="92"/>
      <c r="H43" s="92"/>
      <c r="I43" s="92"/>
    </row>
    <row r="44" spans="2:16" ht="12.75" customHeight="1" x14ac:dyDescent="0.2">
      <c r="B44" s="188"/>
      <c r="C44" s="95" t="s">
        <v>58</v>
      </c>
      <c r="D44" s="96"/>
      <c r="E44" s="21" t="s">
        <v>252</v>
      </c>
      <c r="F44" s="20"/>
      <c r="G44" s="96"/>
      <c r="H44" s="21" t="s">
        <v>252</v>
      </c>
      <c r="I44" s="20">
        <f t="shared" ref="I44:I47" si="16">+D44+G44</f>
        <v>0</v>
      </c>
    </row>
    <row r="45" spans="2:16" ht="12.75" customHeight="1" x14ac:dyDescent="0.2">
      <c r="B45" s="188"/>
      <c r="C45" s="11" t="s">
        <v>13</v>
      </c>
      <c r="D45" s="12">
        <v>3312</v>
      </c>
      <c r="E45" s="13">
        <f t="shared" ref="E45:E51" si="17">+D45/$I45</f>
        <v>1</v>
      </c>
      <c r="F45" s="15"/>
      <c r="G45" s="12"/>
      <c r="H45" s="13">
        <f t="shared" ref="H45:H51" si="18">+G45/$I45</f>
        <v>0</v>
      </c>
      <c r="I45" s="12">
        <f t="shared" si="16"/>
        <v>3312</v>
      </c>
      <c r="N45" s="17"/>
      <c r="O45" s="17"/>
      <c r="P45" s="17"/>
    </row>
    <row r="46" spans="2:16" ht="12.75" customHeight="1" x14ac:dyDescent="0.2">
      <c r="B46" s="188"/>
      <c r="C46" s="11" t="s">
        <v>0</v>
      </c>
      <c r="D46" s="12"/>
      <c r="E46" s="13" t="s">
        <v>252</v>
      </c>
      <c r="F46" s="12"/>
      <c r="G46" s="12"/>
      <c r="H46" s="13" t="s">
        <v>252</v>
      </c>
      <c r="I46" s="12">
        <f t="shared" si="16"/>
        <v>0</v>
      </c>
    </row>
    <row r="47" spans="2:16" ht="12.75" customHeight="1" x14ac:dyDescent="0.2">
      <c r="B47" s="188"/>
      <c r="C47" s="11" t="s">
        <v>15</v>
      </c>
      <c r="D47" s="12"/>
      <c r="E47" s="13" t="s">
        <v>252</v>
      </c>
      <c r="F47" s="15"/>
      <c r="G47" s="12"/>
      <c r="H47" s="13" t="s">
        <v>252</v>
      </c>
      <c r="I47" s="12">
        <f t="shared" si="16"/>
        <v>0</v>
      </c>
    </row>
    <row r="48" spans="2:16" ht="12.75" customHeight="1" x14ac:dyDescent="0.2">
      <c r="B48" s="188"/>
      <c r="C48" s="11" t="s">
        <v>49</v>
      </c>
      <c r="D48" s="12">
        <v>4480</v>
      </c>
      <c r="E48" s="13">
        <f t="shared" si="17"/>
        <v>1</v>
      </c>
      <c r="F48" s="12"/>
      <c r="G48" s="12"/>
      <c r="H48" s="13">
        <f t="shared" si="18"/>
        <v>0</v>
      </c>
      <c r="I48" s="12">
        <f>+D48+G48</f>
        <v>4480</v>
      </c>
      <c r="N48" s="17"/>
      <c r="O48" s="17"/>
      <c r="P48" s="17"/>
    </row>
    <row r="49" spans="2:16" ht="12.75" customHeight="1" x14ac:dyDescent="0.2">
      <c r="B49" s="188"/>
      <c r="C49" s="11" t="s">
        <v>59</v>
      </c>
      <c r="D49" s="18"/>
      <c r="E49" s="13">
        <f t="shared" si="17"/>
        <v>0</v>
      </c>
      <c r="F49" s="12"/>
      <c r="G49" s="17">
        <v>3408</v>
      </c>
      <c r="H49" s="13">
        <f t="shared" si="18"/>
        <v>1</v>
      </c>
      <c r="I49" s="12">
        <f t="shared" ref="I49:I53" si="19">+D49+G49</f>
        <v>3408</v>
      </c>
      <c r="N49" s="17"/>
      <c r="O49" s="17"/>
      <c r="P49" s="17"/>
    </row>
    <row r="50" spans="2:16" ht="12.75" customHeight="1" x14ac:dyDescent="0.2">
      <c r="B50" s="188"/>
      <c r="C50" s="11" t="s">
        <v>11</v>
      </c>
      <c r="D50" s="12">
        <v>11936</v>
      </c>
      <c r="E50" s="13">
        <f t="shared" si="17"/>
        <v>1</v>
      </c>
      <c r="F50" s="12"/>
      <c r="G50" s="12"/>
      <c r="H50" s="13">
        <f t="shared" si="18"/>
        <v>0</v>
      </c>
      <c r="I50" s="12">
        <f t="shared" si="19"/>
        <v>11936</v>
      </c>
    </row>
    <row r="51" spans="2:16" ht="12.75" customHeight="1" x14ac:dyDescent="0.2">
      <c r="B51" s="188"/>
      <c r="C51" s="11" t="s">
        <v>16</v>
      </c>
      <c r="D51" s="12">
        <v>1152</v>
      </c>
      <c r="E51" s="13">
        <f t="shared" si="17"/>
        <v>1</v>
      </c>
      <c r="F51" s="15"/>
      <c r="G51" s="12"/>
      <c r="H51" s="13">
        <f t="shared" si="18"/>
        <v>0</v>
      </c>
      <c r="I51" s="12">
        <f t="shared" si="19"/>
        <v>1152</v>
      </c>
      <c r="N51" s="17"/>
      <c r="O51" s="17"/>
      <c r="P51" s="17"/>
    </row>
    <row r="52" spans="2:16" ht="12.75" customHeight="1" x14ac:dyDescent="0.2">
      <c r="B52" s="188"/>
      <c r="C52" s="11" t="s">
        <v>17</v>
      </c>
      <c r="D52" s="12"/>
      <c r="E52" s="13" t="s">
        <v>252</v>
      </c>
      <c r="F52" s="12"/>
      <c r="G52" s="12"/>
      <c r="H52" s="13" t="s">
        <v>252</v>
      </c>
      <c r="I52" s="12">
        <f t="shared" si="19"/>
        <v>0</v>
      </c>
    </row>
    <row r="53" spans="2:16" ht="12.75" customHeight="1" x14ac:dyDescent="0.2">
      <c r="B53" s="188"/>
      <c r="C53" s="11" t="s">
        <v>353</v>
      </c>
      <c r="D53" s="12"/>
      <c r="E53" s="13">
        <f t="shared" ref="E53" si="20">+D53/$I53</f>
        <v>0</v>
      </c>
      <c r="F53" s="12"/>
      <c r="G53" s="12">
        <v>3696</v>
      </c>
      <c r="H53" s="13">
        <f t="shared" ref="H53" si="21">+G53/$I53</f>
        <v>1</v>
      </c>
      <c r="I53" s="12">
        <f t="shared" si="19"/>
        <v>3696</v>
      </c>
      <c r="N53" s="17"/>
      <c r="O53" s="17"/>
      <c r="P53" s="17"/>
    </row>
    <row r="54" spans="2:16" ht="12.75" customHeight="1" x14ac:dyDescent="0.2">
      <c r="B54" s="188"/>
      <c r="C54" s="11" t="s">
        <v>34</v>
      </c>
      <c r="D54" s="12">
        <v>9840</v>
      </c>
      <c r="E54" s="13">
        <f t="shared" si="12"/>
        <v>1</v>
      </c>
      <c r="F54" s="12"/>
      <c r="G54" s="12"/>
      <c r="H54" s="13">
        <f t="shared" si="13"/>
        <v>0</v>
      </c>
      <c r="I54" s="12">
        <f t="shared" si="11"/>
        <v>9840</v>
      </c>
      <c r="N54" s="17"/>
      <c r="O54" s="17"/>
    </row>
    <row r="55" spans="2:16" ht="12.75" customHeight="1" x14ac:dyDescent="0.2">
      <c r="B55" s="188"/>
      <c r="C55" s="11" t="s">
        <v>35</v>
      </c>
      <c r="D55" s="12">
        <v>2736</v>
      </c>
      <c r="E55" s="13">
        <f t="shared" si="12"/>
        <v>0.54285714285714282</v>
      </c>
      <c r="F55" s="12"/>
      <c r="G55" s="12">
        <v>2304</v>
      </c>
      <c r="H55" s="13">
        <f t="shared" si="13"/>
        <v>0.45714285714285713</v>
      </c>
      <c r="I55" s="12">
        <f t="shared" si="11"/>
        <v>5040</v>
      </c>
      <c r="N55" s="17"/>
      <c r="O55" s="17"/>
    </row>
    <row r="56" spans="2:16" ht="12.75" customHeight="1" x14ac:dyDescent="0.2">
      <c r="B56" s="188"/>
      <c r="C56" s="72" t="s">
        <v>127</v>
      </c>
      <c r="D56" s="68">
        <f>SUM(D44:D55)</f>
        <v>33456</v>
      </c>
      <c r="E56" s="91">
        <f>D56/$I56</f>
        <v>0.78051511758118697</v>
      </c>
      <c r="F56" s="67"/>
      <c r="G56" s="68">
        <f>SUM(G44:G55)</f>
        <v>9408</v>
      </c>
      <c r="H56" s="91">
        <f>G56/$I56</f>
        <v>0.21948488241881298</v>
      </c>
      <c r="I56" s="68">
        <f t="shared" si="11"/>
        <v>42864</v>
      </c>
      <c r="N56" s="17"/>
      <c r="O56" s="17"/>
      <c r="P56" s="17"/>
    </row>
    <row r="57" spans="2:16" ht="12.75" customHeight="1" x14ac:dyDescent="0.2">
      <c r="B57" s="201"/>
      <c r="C57" s="118" t="s">
        <v>36</v>
      </c>
      <c r="D57" s="14">
        <f>SUM(D31,D42,D56)</f>
        <v>104896</v>
      </c>
      <c r="E57" s="16">
        <f>D57/$I57</f>
        <v>0.78477376107254015</v>
      </c>
      <c r="F57" s="14"/>
      <c r="G57" s="14">
        <f>SUM(G31,G42,G56)</f>
        <v>28768</v>
      </c>
      <c r="H57" s="16">
        <f>G57/$I57</f>
        <v>0.2152262389274599</v>
      </c>
      <c r="I57" s="14">
        <f t="shared" si="11"/>
        <v>133664</v>
      </c>
      <c r="N57" s="17"/>
      <c r="O57" s="17"/>
      <c r="P57" s="17"/>
    </row>
    <row r="58" spans="2:16" ht="12.75" customHeight="1" x14ac:dyDescent="0.2">
      <c r="B58" s="194" t="s">
        <v>194</v>
      </c>
      <c r="C58" s="144" t="s">
        <v>121</v>
      </c>
      <c r="D58" s="93"/>
      <c r="E58" s="94"/>
      <c r="F58" s="93"/>
      <c r="G58" s="93"/>
      <c r="H58" s="94"/>
      <c r="I58" s="93"/>
      <c r="N58" s="17"/>
      <c r="O58" s="17"/>
    </row>
    <row r="59" spans="2:16" ht="12.75" customHeight="1" x14ac:dyDescent="0.2">
      <c r="B59" s="192"/>
      <c r="C59" s="95" t="s">
        <v>29</v>
      </c>
      <c r="D59" s="20"/>
      <c r="E59" s="21" t="s">
        <v>252</v>
      </c>
      <c r="F59" s="20"/>
      <c r="G59" s="20"/>
      <c r="H59" s="21" t="s">
        <v>252</v>
      </c>
      <c r="I59" s="20">
        <f t="shared" ref="I59:I66" si="22">+D59+G59</f>
        <v>0</v>
      </c>
      <c r="N59" s="17"/>
      <c r="O59" s="17"/>
    </row>
    <row r="60" spans="2:16" ht="12.75" customHeight="1" x14ac:dyDescent="0.2">
      <c r="B60" s="192"/>
      <c r="C60" s="95" t="s">
        <v>13</v>
      </c>
      <c r="D60" s="20">
        <v>2400</v>
      </c>
      <c r="E60" s="21">
        <f t="shared" ref="E60:E67" si="23">+D60/$I60</f>
        <v>1</v>
      </c>
      <c r="F60" s="20"/>
      <c r="G60" s="20"/>
      <c r="H60" s="21">
        <f t="shared" ref="H60:H67" si="24">+G60/$I60</f>
        <v>0</v>
      </c>
      <c r="I60" s="20">
        <f t="shared" si="22"/>
        <v>2400</v>
      </c>
      <c r="N60" s="17"/>
      <c r="P60" s="17"/>
    </row>
    <row r="61" spans="2:16" ht="12.75" customHeight="1" x14ac:dyDescent="0.2">
      <c r="B61" s="192"/>
      <c r="C61" s="11" t="s">
        <v>31</v>
      </c>
      <c r="D61" s="12"/>
      <c r="E61" s="13">
        <f t="shared" si="23"/>
        <v>0</v>
      </c>
      <c r="F61" s="12"/>
      <c r="G61" s="12">
        <v>1104</v>
      </c>
      <c r="H61" s="13">
        <f t="shared" si="24"/>
        <v>1</v>
      </c>
      <c r="I61" s="12">
        <f t="shared" si="22"/>
        <v>1104</v>
      </c>
      <c r="N61" s="17"/>
      <c r="O61" s="17"/>
      <c r="P61" s="17"/>
    </row>
    <row r="62" spans="2:16" ht="12.75" customHeight="1" x14ac:dyDescent="0.2">
      <c r="B62" s="192"/>
      <c r="C62" s="11" t="s">
        <v>32</v>
      </c>
      <c r="D62" s="12">
        <v>13296</v>
      </c>
      <c r="E62" s="13">
        <f t="shared" si="23"/>
        <v>1</v>
      </c>
      <c r="F62" s="12"/>
      <c r="G62" s="12"/>
      <c r="H62" s="13">
        <f t="shared" si="24"/>
        <v>0</v>
      </c>
      <c r="I62" s="12">
        <f t="shared" si="22"/>
        <v>13296</v>
      </c>
      <c r="N62" s="17"/>
      <c r="O62" s="17"/>
      <c r="P62" s="17"/>
    </row>
    <row r="63" spans="2:16" ht="12.75" customHeight="1" x14ac:dyDescent="0.2">
      <c r="B63" s="192"/>
      <c r="C63" s="11" t="s">
        <v>33</v>
      </c>
      <c r="D63" s="17">
        <v>11184</v>
      </c>
      <c r="E63" s="13">
        <f t="shared" si="23"/>
        <v>1</v>
      </c>
      <c r="F63" s="12"/>
      <c r="G63" s="12"/>
      <c r="H63" s="13">
        <f t="shared" si="24"/>
        <v>0</v>
      </c>
      <c r="I63" s="12">
        <f t="shared" si="22"/>
        <v>11184</v>
      </c>
      <c r="N63" s="17"/>
      <c r="O63" s="17"/>
      <c r="P63" s="17"/>
    </row>
    <row r="64" spans="2:16" ht="12.75" customHeight="1" x14ac:dyDescent="0.2">
      <c r="B64" s="192"/>
      <c r="C64" s="11" t="s">
        <v>353</v>
      </c>
      <c r="D64" s="12">
        <v>2352</v>
      </c>
      <c r="E64" s="13">
        <f t="shared" si="23"/>
        <v>1</v>
      </c>
      <c r="F64" s="12"/>
      <c r="G64" s="12"/>
      <c r="H64" s="13">
        <f t="shared" si="24"/>
        <v>0</v>
      </c>
      <c r="I64" s="12">
        <f t="shared" si="22"/>
        <v>2352</v>
      </c>
      <c r="N64" s="17"/>
      <c r="O64" s="17"/>
      <c r="P64" s="17"/>
    </row>
    <row r="65" spans="2:16" ht="12.75" customHeight="1" x14ac:dyDescent="0.2">
      <c r="B65" s="192"/>
      <c r="C65" s="11" t="s">
        <v>34</v>
      </c>
      <c r="D65" s="12">
        <v>3312</v>
      </c>
      <c r="E65" s="13">
        <f t="shared" si="23"/>
        <v>0.41818181818181815</v>
      </c>
      <c r="F65" s="12"/>
      <c r="G65" s="12">
        <v>4608</v>
      </c>
      <c r="H65" s="13">
        <f t="shared" si="24"/>
        <v>0.58181818181818179</v>
      </c>
      <c r="I65" s="12">
        <f t="shared" si="22"/>
        <v>7920</v>
      </c>
      <c r="N65" s="17"/>
      <c r="O65" s="17"/>
      <c r="P65" s="17"/>
    </row>
    <row r="66" spans="2:16" ht="12.75" customHeight="1" x14ac:dyDescent="0.2">
      <c r="B66" s="192"/>
      <c r="C66" s="11" t="s">
        <v>35</v>
      </c>
      <c r="D66" s="12">
        <v>4512</v>
      </c>
      <c r="E66" s="13">
        <f t="shared" si="23"/>
        <v>1</v>
      </c>
      <c r="F66" s="12"/>
      <c r="G66" s="12"/>
      <c r="H66" s="13">
        <f t="shared" si="24"/>
        <v>0</v>
      </c>
      <c r="I66" s="12">
        <f t="shared" si="22"/>
        <v>4512</v>
      </c>
      <c r="M66" s="17"/>
      <c r="N66" s="17"/>
      <c r="O66" s="17"/>
      <c r="P66" s="17"/>
    </row>
    <row r="67" spans="2:16" ht="12.75" customHeight="1" x14ac:dyDescent="0.2">
      <c r="B67" s="192"/>
      <c r="C67" s="66" t="s">
        <v>127</v>
      </c>
      <c r="D67" s="64">
        <f>SUM(D59:D66)</f>
        <v>37056</v>
      </c>
      <c r="E67" s="65">
        <f t="shared" si="23"/>
        <v>0.86644219977553316</v>
      </c>
      <c r="F67" s="64"/>
      <c r="G67" s="64">
        <f>SUM(G59:G66)</f>
        <v>5712</v>
      </c>
      <c r="H67" s="65">
        <f t="shared" si="24"/>
        <v>0.13355780022446689</v>
      </c>
      <c r="I67" s="64">
        <f t="shared" si="11"/>
        <v>42768</v>
      </c>
      <c r="N67" s="17"/>
      <c r="O67" s="17"/>
      <c r="P67" s="17"/>
    </row>
    <row r="68" spans="2:16" ht="12.75" customHeight="1" x14ac:dyDescent="0.2">
      <c r="B68" s="192"/>
      <c r="C68" s="144" t="s">
        <v>182</v>
      </c>
      <c r="D68" s="93"/>
      <c r="E68" s="94"/>
      <c r="F68" s="93"/>
      <c r="G68" s="93"/>
      <c r="H68" s="94"/>
      <c r="I68" s="93"/>
    </row>
    <row r="69" spans="2:16" ht="12.75" customHeight="1" x14ac:dyDescent="0.2">
      <c r="B69" s="192"/>
      <c r="C69" s="95" t="s">
        <v>15</v>
      </c>
      <c r="D69" s="20"/>
      <c r="E69" s="21">
        <f t="shared" ref="E69:E78" si="25">+D69/$I69</f>
        <v>0</v>
      </c>
      <c r="F69" s="20"/>
      <c r="G69" s="20">
        <v>2256</v>
      </c>
      <c r="H69" s="21">
        <f t="shared" ref="H69:H78" si="26">+G69/$I69</f>
        <v>1</v>
      </c>
      <c r="I69" s="20">
        <f t="shared" ref="I69:I77" si="27">+D69+G69</f>
        <v>2256</v>
      </c>
      <c r="N69" s="17"/>
      <c r="O69" s="17"/>
    </row>
    <row r="70" spans="2:16" ht="12.75" customHeight="1" x14ac:dyDescent="0.2">
      <c r="B70" s="192"/>
      <c r="C70" s="11" t="s">
        <v>6</v>
      </c>
      <c r="D70" s="12">
        <v>10928</v>
      </c>
      <c r="E70" s="13">
        <f t="shared" si="25"/>
        <v>1</v>
      </c>
      <c r="F70" s="12"/>
      <c r="G70" s="12"/>
      <c r="H70" s="13">
        <f t="shared" si="26"/>
        <v>0</v>
      </c>
      <c r="I70" s="12">
        <f t="shared" si="27"/>
        <v>10928</v>
      </c>
      <c r="N70" s="17"/>
      <c r="O70" s="17"/>
      <c r="P70" s="17"/>
    </row>
    <row r="71" spans="2:16" ht="12.75" customHeight="1" x14ac:dyDescent="0.2">
      <c r="B71" s="192"/>
      <c r="C71" s="11" t="s">
        <v>7</v>
      </c>
      <c r="D71" s="12">
        <v>3840</v>
      </c>
      <c r="E71" s="13">
        <f t="shared" si="25"/>
        <v>0.68571428571428572</v>
      </c>
      <c r="F71" s="12"/>
      <c r="G71" s="12">
        <v>1760</v>
      </c>
      <c r="H71" s="13">
        <f t="shared" si="26"/>
        <v>0.31428571428571428</v>
      </c>
      <c r="I71" s="12">
        <f t="shared" si="27"/>
        <v>5600</v>
      </c>
      <c r="N71" s="17"/>
      <c r="O71" s="17"/>
      <c r="P71" s="17"/>
    </row>
    <row r="72" spans="2:16" ht="12.75" customHeight="1" x14ac:dyDescent="0.2">
      <c r="B72" s="192"/>
      <c r="C72" s="11" t="s">
        <v>8</v>
      </c>
      <c r="D72" s="12">
        <v>2160</v>
      </c>
      <c r="E72" s="13">
        <f t="shared" si="25"/>
        <v>1</v>
      </c>
      <c r="F72" s="12"/>
      <c r="G72" s="12"/>
      <c r="H72" s="13">
        <f t="shared" si="26"/>
        <v>0</v>
      </c>
      <c r="I72" s="12">
        <f t="shared" si="27"/>
        <v>2160</v>
      </c>
      <c r="N72" s="17"/>
      <c r="O72" s="17"/>
      <c r="P72" s="17"/>
    </row>
    <row r="73" spans="2:16" ht="12.75" customHeight="1" x14ac:dyDescent="0.2">
      <c r="B73" s="192"/>
      <c r="C73" s="11" t="s">
        <v>16</v>
      </c>
      <c r="D73" s="12">
        <v>1152</v>
      </c>
      <c r="E73" s="13">
        <f t="shared" si="25"/>
        <v>1</v>
      </c>
      <c r="F73" s="12"/>
      <c r="G73" s="12"/>
      <c r="H73" s="13">
        <f t="shared" si="26"/>
        <v>0</v>
      </c>
      <c r="I73" s="12">
        <f t="shared" si="27"/>
        <v>1152</v>
      </c>
      <c r="N73" s="17"/>
      <c r="O73" s="17"/>
      <c r="P73" s="17"/>
    </row>
    <row r="74" spans="2:16" ht="12.75" customHeight="1" x14ac:dyDescent="0.2">
      <c r="B74" s="192"/>
      <c r="C74" s="11" t="s">
        <v>9</v>
      </c>
      <c r="D74" s="12"/>
      <c r="E74" s="13" t="s">
        <v>252</v>
      </c>
      <c r="F74" s="12"/>
      <c r="G74" s="12">
        <v>1152</v>
      </c>
      <c r="H74" s="13" t="s">
        <v>252</v>
      </c>
      <c r="I74" s="12">
        <f t="shared" si="27"/>
        <v>1152</v>
      </c>
      <c r="N74" s="17"/>
      <c r="O74" s="17"/>
      <c r="P74" s="17"/>
    </row>
    <row r="75" spans="2:16" ht="12.75" customHeight="1" x14ac:dyDescent="0.2">
      <c r="B75" s="192"/>
      <c r="C75" s="11" t="s">
        <v>17</v>
      </c>
      <c r="D75" s="12"/>
      <c r="E75" s="13" t="s">
        <v>252</v>
      </c>
      <c r="F75" s="12"/>
      <c r="G75" s="12">
        <v>1152</v>
      </c>
      <c r="H75" s="13" t="s">
        <v>252</v>
      </c>
      <c r="I75" s="12">
        <f t="shared" si="27"/>
        <v>1152</v>
      </c>
    </row>
    <row r="76" spans="2:16" ht="12.75" customHeight="1" x14ac:dyDescent="0.2">
      <c r="B76" s="192"/>
      <c r="C76" s="19" t="s">
        <v>78</v>
      </c>
      <c r="D76" s="12"/>
      <c r="E76" s="13" t="s">
        <v>252</v>
      </c>
      <c r="F76" s="12"/>
      <c r="G76" s="12"/>
      <c r="H76" s="13" t="s">
        <v>252</v>
      </c>
      <c r="I76" s="12">
        <f t="shared" si="27"/>
        <v>0</v>
      </c>
    </row>
    <row r="77" spans="2:16" ht="12.75" customHeight="1" x14ac:dyDescent="0.2">
      <c r="B77" s="192"/>
      <c r="C77" s="11" t="s">
        <v>10</v>
      </c>
      <c r="D77" s="12">
        <v>2064</v>
      </c>
      <c r="E77" s="13">
        <f t="shared" si="25"/>
        <v>1</v>
      </c>
      <c r="F77" s="12"/>
      <c r="G77" s="12"/>
      <c r="H77" s="13">
        <f t="shared" si="26"/>
        <v>0</v>
      </c>
      <c r="I77" s="12">
        <f t="shared" si="27"/>
        <v>2064</v>
      </c>
    </row>
    <row r="78" spans="2:16" ht="12.75" customHeight="1" x14ac:dyDescent="0.2">
      <c r="B78" s="192"/>
      <c r="C78" s="66" t="s">
        <v>127</v>
      </c>
      <c r="D78" s="68">
        <f>SUM(D69:D77)</f>
        <v>20144</v>
      </c>
      <c r="E78" s="65">
        <f t="shared" si="25"/>
        <v>0.76118500604594919</v>
      </c>
      <c r="F78" s="64"/>
      <c r="G78" s="68">
        <f>SUM(G69:G77)</f>
        <v>6320</v>
      </c>
      <c r="H78" s="65">
        <f t="shared" si="26"/>
        <v>0.23881499395405079</v>
      </c>
      <c r="I78" s="64">
        <f t="shared" si="11"/>
        <v>26464</v>
      </c>
      <c r="N78" s="17"/>
      <c r="O78" s="17"/>
    </row>
    <row r="79" spans="2:16" ht="12.75" customHeight="1" x14ac:dyDescent="0.2">
      <c r="B79" s="192"/>
      <c r="C79" s="145" t="s">
        <v>122</v>
      </c>
      <c r="D79" s="93"/>
      <c r="E79" s="94"/>
      <c r="F79" s="93"/>
      <c r="G79" s="93"/>
      <c r="H79" s="94"/>
      <c r="I79" s="93"/>
    </row>
    <row r="80" spans="2:16" ht="12.75" customHeight="1" x14ac:dyDescent="0.2">
      <c r="B80" s="192"/>
      <c r="C80" s="95" t="s">
        <v>58</v>
      </c>
      <c r="D80" s="20">
        <v>3136</v>
      </c>
      <c r="E80" s="21">
        <f t="shared" ref="E80:E85" si="28">+D80/$I80</f>
        <v>0.50515463917525771</v>
      </c>
      <c r="F80" s="20"/>
      <c r="G80" s="20">
        <v>3072</v>
      </c>
      <c r="H80" s="21">
        <f t="shared" ref="H80:H85" si="29">+G80/$I80</f>
        <v>0.49484536082474229</v>
      </c>
      <c r="I80" s="20">
        <f t="shared" ref="I80:I81" si="30">+D80+G80</f>
        <v>6208</v>
      </c>
      <c r="N80" s="17"/>
      <c r="P80" s="17"/>
    </row>
    <row r="81" spans="2:16" x14ac:dyDescent="0.2">
      <c r="B81" s="192"/>
      <c r="C81" s="11" t="s">
        <v>0</v>
      </c>
      <c r="D81" s="12">
        <v>6672</v>
      </c>
      <c r="E81" s="13">
        <f t="shared" si="28"/>
        <v>1</v>
      </c>
      <c r="F81" s="12"/>
      <c r="G81" s="12"/>
      <c r="H81" s="13">
        <f t="shared" si="29"/>
        <v>0</v>
      </c>
      <c r="I81" s="12">
        <f t="shared" si="30"/>
        <v>6672</v>
      </c>
      <c r="N81" s="17"/>
      <c r="O81" s="17"/>
      <c r="P81" s="17"/>
    </row>
    <row r="82" spans="2:16" x14ac:dyDescent="0.2">
      <c r="B82" s="192"/>
      <c r="C82" s="11" t="s">
        <v>49</v>
      </c>
      <c r="D82" s="12">
        <v>3392</v>
      </c>
      <c r="E82" s="13">
        <f t="shared" si="28"/>
        <v>1</v>
      </c>
      <c r="F82" s="12"/>
      <c r="G82" s="12"/>
      <c r="H82" s="13">
        <f t="shared" si="29"/>
        <v>0</v>
      </c>
      <c r="I82" s="12">
        <f>+D82+G82</f>
        <v>3392</v>
      </c>
      <c r="N82" s="17"/>
      <c r="O82" s="17"/>
    </row>
    <row r="83" spans="2:16" x14ac:dyDescent="0.2">
      <c r="B83" s="192"/>
      <c r="C83" s="11" t="s">
        <v>59</v>
      </c>
      <c r="D83" s="12">
        <v>9312</v>
      </c>
      <c r="E83" s="13">
        <f t="shared" si="28"/>
        <v>1</v>
      </c>
      <c r="F83" s="12"/>
      <c r="G83" s="12"/>
      <c r="H83" s="13">
        <f t="shared" si="29"/>
        <v>0</v>
      </c>
      <c r="I83" s="12">
        <f t="shared" ref="I83:I85" si="31">+D83+G83</f>
        <v>9312</v>
      </c>
      <c r="N83" s="17"/>
      <c r="O83" s="17"/>
      <c r="P83" s="17"/>
    </row>
    <row r="84" spans="2:16" x14ac:dyDescent="0.2">
      <c r="B84" s="192"/>
      <c r="C84" s="11" t="s">
        <v>11</v>
      </c>
      <c r="D84" s="12">
        <v>11632</v>
      </c>
      <c r="E84" s="13">
        <f t="shared" si="28"/>
        <v>1</v>
      </c>
      <c r="F84" s="12"/>
      <c r="G84" s="12"/>
      <c r="H84" s="13">
        <f t="shared" si="29"/>
        <v>0</v>
      </c>
      <c r="I84" s="12">
        <f t="shared" si="31"/>
        <v>11632</v>
      </c>
      <c r="N84" s="17"/>
      <c r="O84" s="17"/>
      <c r="P84" s="17"/>
    </row>
    <row r="85" spans="2:16" x14ac:dyDescent="0.2">
      <c r="B85" s="192"/>
      <c r="C85" s="66" t="s">
        <v>127</v>
      </c>
      <c r="D85" s="68">
        <f>SUM(D80:D84)</f>
        <v>34144</v>
      </c>
      <c r="E85" s="65">
        <f t="shared" si="28"/>
        <v>0.9174548581255374</v>
      </c>
      <c r="F85" s="64"/>
      <c r="G85" s="68">
        <f>SUM(G80:G84)</f>
        <v>3072</v>
      </c>
      <c r="H85" s="65">
        <f t="shared" si="29"/>
        <v>8.2545141874462602E-2</v>
      </c>
      <c r="I85" s="64">
        <f t="shared" si="31"/>
        <v>37216</v>
      </c>
      <c r="N85" s="17"/>
      <c r="O85" s="17"/>
      <c r="P85" s="17"/>
    </row>
    <row r="86" spans="2:16" x14ac:dyDescent="0.2">
      <c r="B86" s="192"/>
      <c r="C86" s="145" t="s">
        <v>233</v>
      </c>
      <c r="D86" s="93"/>
      <c r="E86" s="94"/>
      <c r="F86" s="93"/>
      <c r="G86" s="93"/>
      <c r="H86" s="94"/>
      <c r="I86" s="93"/>
    </row>
    <row r="87" spans="2:16" x14ac:dyDescent="0.2">
      <c r="B87" s="192"/>
      <c r="C87" s="95" t="s">
        <v>210</v>
      </c>
      <c r="D87" s="20">
        <v>5040</v>
      </c>
      <c r="E87" s="21">
        <f t="shared" ref="E87:E96" si="32">+D87/$I87</f>
        <v>1</v>
      </c>
      <c r="F87" s="20"/>
      <c r="G87" s="20"/>
      <c r="H87" s="21">
        <f t="shared" ref="H87:H96" si="33">+G87/$I87</f>
        <v>0</v>
      </c>
      <c r="I87" s="20">
        <f t="shared" ref="I87:I92" si="34">+D87+G87</f>
        <v>5040</v>
      </c>
      <c r="N87" s="17"/>
      <c r="O87" s="17"/>
      <c r="P87" s="17"/>
    </row>
    <row r="88" spans="2:16" ht="12.75" customHeight="1" x14ac:dyDescent="0.2">
      <c r="B88" s="192"/>
      <c r="C88" s="11" t="s">
        <v>209</v>
      </c>
      <c r="D88" s="20">
        <v>2208</v>
      </c>
      <c r="E88" s="21" t="s">
        <v>252</v>
      </c>
      <c r="F88" s="20"/>
      <c r="G88" s="20"/>
      <c r="H88" s="21" t="s">
        <v>252</v>
      </c>
      <c r="I88" s="20">
        <f t="shared" si="34"/>
        <v>2208</v>
      </c>
      <c r="N88" s="17"/>
      <c r="O88" s="17"/>
      <c r="P88" s="17"/>
    </row>
    <row r="89" spans="2:16" x14ac:dyDescent="0.2">
      <c r="B89" s="192"/>
      <c r="C89" s="11" t="s">
        <v>24</v>
      </c>
      <c r="D89" s="12">
        <v>5520</v>
      </c>
      <c r="E89" s="13">
        <f t="shared" si="32"/>
        <v>1</v>
      </c>
      <c r="F89" s="12"/>
      <c r="G89" s="12"/>
      <c r="H89" s="13">
        <f t="shared" si="33"/>
        <v>0</v>
      </c>
      <c r="I89" s="12">
        <f t="shared" si="34"/>
        <v>5520</v>
      </c>
      <c r="N89" s="17"/>
      <c r="O89" s="17"/>
      <c r="P89" s="17"/>
    </row>
    <row r="90" spans="2:16" x14ac:dyDescent="0.2">
      <c r="B90" s="192"/>
      <c r="C90" s="11" t="s">
        <v>25</v>
      </c>
      <c r="D90" s="12"/>
      <c r="E90" s="13" t="s">
        <v>252</v>
      </c>
      <c r="F90" s="12"/>
      <c r="G90" s="12"/>
      <c r="H90" s="13" t="s">
        <v>252</v>
      </c>
      <c r="I90" s="12">
        <f t="shared" si="34"/>
        <v>0</v>
      </c>
    </row>
    <row r="91" spans="2:16" x14ac:dyDescent="0.2">
      <c r="B91" s="192"/>
      <c r="C91" s="11" t="s">
        <v>26</v>
      </c>
      <c r="D91" s="12">
        <v>3456</v>
      </c>
      <c r="E91" s="13">
        <f t="shared" si="32"/>
        <v>1</v>
      </c>
      <c r="F91" s="12"/>
      <c r="G91" s="12"/>
      <c r="H91" s="13">
        <f t="shared" si="33"/>
        <v>0</v>
      </c>
      <c r="I91" s="12">
        <f t="shared" si="34"/>
        <v>3456</v>
      </c>
      <c r="N91" s="17"/>
      <c r="O91" s="17"/>
    </row>
    <row r="92" spans="2:16" x14ac:dyDescent="0.2">
      <c r="B92" s="192"/>
      <c r="C92" s="11" t="s">
        <v>27</v>
      </c>
      <c r="D92" s="12">
        <v>1200</v>
      </c>
      <c r="E92" s="13">
        <f t="shared" si="32"/>
        <v>1</v>
      </c>
      <c r="F92" s="12"/>
      <c r="G92" s="12"/>
      <c r="H92" s="13">
        <f t="shared" si="33"/>
        <v>0</v>
      </c>
      <c r="I92" s="12">
        <f t="shared" si="34"/>
        <v>1200</v>
      </c>
      <c r="N92" s="17"/>
      <c r="O92" s="17"/>
      <c r="P92" s="17"/>
    </row>
    <row r="93" spans="2:16" x14ac:dyDescent="0.2">
      <c r="B93" s="192"/>
      <c r="C93" s="95" t="s">
        <v>205</v>
      </c>
      <c r="D93" s="12">
        <v>3504</v>
      </c>
      <c r="E93" s="13">
        <f t="shared" si="32"/>
        <v>1</v>
      </c>
      <c r="F93" s="12"/>
      <c r="G93" s="12"/>
      <c r="H93" s="13">
        <f t="shared" si="33"/>
        <v>0</v>
      </c>
      <c r="I93" s="12">
        <f t="shared" si="11"/>
        <v>3504</v>
      </c>
    </row>
    <row r="94" spans="2:16" x14ac:dyDescent="0.2">
      <c r="B94" s="192"/>
      <c r="C94" s="11" t="s">
        <v>208</v>
      </c>
      <c r="D94" s="12">
        <v>4560</v>
      </c>
      <c r="E94" s="13">
        <f t="shared" si="32"/>
        <v>1</v>
      </c>
      <c r="F94" s="12"/>
      <c r="G94" s="12"/>
      <c r="H94" s="13">
        <f t="shared" si="33"/>
        <v>0</v>
      </c>
      <c r="I94" s="12">
        <f t="shared" si="11"/>
        <v>4560</v>
      </c>
      <c r="N94" s="17"/>
      <c r="P94" s="17"/>
    </row>
    <row r="95" spans="2:16" x14ac:dyDescent="0.2">
      <c r="B95" s="200"/>
      <c r="C95" s="11" t="s">
        <v>28</v>
      </c>
      <c r="D95" s="12">
        <v>4512</v>
      </c>
      <c r="E95" s="13">
        <f t="shared" si="32"/>
        <v>0.6619718309859155</v>
      </c>
      <c r="F95" s="15"/>
      <c r="G95" s="12">
        <v>2304</v>
      </c>
      <c r="H95" s="13">
        <f t="shared" si="33"/>
        <v>0.3380281690140845</v>
      </c>
      <c r="I95" s="12">
        <f t="shared" si="11"/>
        <v>6816</v>
      </c>
    </row>
    <row r="96" spans="2:16" x14ac:dyDescent="0.2">
      <c r="B96" s="200"/>
      <c r="C96" s="66" t="s">
        <v>127</v>
      </c>
      <c r="D96" s="68">
        <f>SUM(D87:D95)</f>
        <v>30000</v>
      </c>
      <c r="E96" s="65">
        <f t="shared" si="32"/>
        <v>0.92867756315007433</v>
      </c>
      <c r="F96" s="64"/>
      <c r="G96" s="68">
        <f>SUM(G87:G95)</f>
        <v>2304</v>
      </c>
      <c r="H96" s="65">
        <f t="shared" si="33"/>
        <v>7.1322436849925702E-2</v>
      </c>
      <c r="I96" s="64">
        <f t="shared" si="11"/>
        <v>32304</v>
      </c>
      <c r="N96" s="17"/>
      <c r="O96" s="17"/>
      <c r="P96" s="17"/>
    </row>
    <row r="97" spans="2:16" x14ac:dyDescent="0.2">
      <c r="B97" s="193"/>
      <c r="C97" s="118" t="s">
        <v>36</v>
      </c>
      <c r="D97" s="14">
        <f>SUM(D67,D78,D85,D96)</f>
        <v>121344</v>
      </c>
      <c r="E97" s="16">
        <f>D97/$I97</f>
        <v>0.87453874538745391</v>
      </c>
      <c r="F97" s="14"/>
      <c r="G97" s="14">
        <f>SUM(G67,G78,G85,G96)</f>
        <v>17408</v>
      </c>
      <c r="H97" s="16">
        <f>G97/$I97</f>
        <v>0.12546125461254612</v>
      </c>
      <c r="I97" s="14">
        <f t="shared" si="11"/>
        <v>138752</v>
      </c>
      <c r="N97" s="17"/>
      <c r="O97" s="17"/>
      <c r="P97" s="17"/>
    </row>
    <row r="98" spans="2:16" ht="12.75" customHeight="1" x14ac:dyDescent="0.2">
      <c r="B98" s="194" t="s">
        <v>195</v>
      </c>
      <c r="C98" s="144" t="s">
        <v>358</v>
      </c>
      <c r="D98" s="93"/>
      <c r="E98" s="94"/>
      <c r="F98" s="93"/>
      <c r="G98" s="93"/>
      <c r="H98" s="94"/>
      <c r="I98" s="93"/>
      <c r="N98" s="17"/>
      <c r="O98" s="17"/>
    </row>
    <row r="99" spans="2:16" ht="12.75" customHeight="1" x14ac:dyDescent="0.2">
      <c r="B99" s="192"/>
      <c r="C99" s="95" t="s">
        <v>143</v>
      </c>
      <c r="D99" s="20">
        <v>2624</v>
      </c>
      <c r="E99" s="21">
        <f t="shared" ref="E99:E108" si="35">+D99/$I99</f>
        <v>0.640625</v>
      </c>
      <c r="F99" s="20"/>
      <c r="G99" s="20">
        <v>1472</v>
      </c>
      <c r="H99" s="21">
        <f t="shared" ref="H99:H108" si="36">+G99/$I99</f>
        <v>0.359375</v>
      </c>
      <c r="I99" s="20">
        <f t="shared" ref="I99" si="37">+D99+G99</f>
        <v>4096</v>
      </c>
      <c r="N99" s="17"/>
      <c r="O99" s="17"/>
      <c r="P99" s="17"/>
    </row>
    <row r="100" spans="2:16" x14ac:dyDescent="0.2">
      <c r="B100" s="192"/>
      <c r="C100" s="11" t="s">
        <v>144</v>
      </c>
      <c r="D100" s="12">
        <v>41424</v>
      </c>
      <c r="E100" s="13">
        <f t="shared" si="35"/>
        <v>0.83922204213938412</v>
      </c>
      <c r="F100" s="12"/>
      <c r="G100" s="12">
        <v>7936</v>
      </c>
      <c r="H100" s="13">
        <f t="shared" si="36"/>
        <v>0.16077795786061588</v>
      </c>
      <c r="I100" s="12">
        <f>+D100+G100</f>
        <v>49360</v>
      </c>
      <c r="N100" s="17"/>
      <c r="O100" s="17"/>
      <c r="P100" s="17"/>
    </row>
    <row r="101" spans="2:16" x14ac:dyDescent="0.2">
      <c r="B101" s="192"/>
      <c r="C101" s="11" t="s">
        <v>391</v>
      </c>
      <c r="D101" s="12"/>
      <c r="E101" s="13" t="s">
        <v>252</v>
      </c>
      <c r="F101" s="12"/>
      <c r="G101" s="12"/>
      <c r="H101" s="13" t="s">
        <v>252</v>
      </c>
      <c r="I101" s="12">
        <f>+D101+G101</f>
        <v>0</v>
      </c>
    </row>
    <row r="102" spans="2:16" x14ac:dyDescent="0.2">
      <c r="B102" s="192"/>
      <c r="C102" s="11" t="s">
        <v>145</v>
      </c>
      <c r="D102" s="18"/>
      <c r="E102" s="13" t="s">
        <v>252</v>
      </c>
      <c r="F102" s="12"/>
      <c r="G102" s="18"/>
      <c r="H102" s="13" t="s">
        <v>252</v>
      </c>
      <c r="I102" s="12">
        <f>+D102+G102</f>
        <v>0</v>
      </c>
    </row>
    <row r="103" spans="2:16" x14ac:dyDescent="0.2">
      <c r="B103" s="192"/>
      <c r="C103" s="95" t="s">
        <v>146</v>
      </c>
      <c r="D103" s="17"/>
      <c r="E103" s="21" t="s">
        <v>252</v>
      </c>
      <c r="F103" s="20"/>
      <c r="G103" s="12"/>
      <c r="H103" s="21" t="s">
        <v>252</v>
      </c>
      <c r="I103" s="20">
        <f t="shared" ref="I103:I108" si="38">+D103+G103</f>
        <v>0</v>
      </c>
    </row>
    <row r="104" spans="2:16" x14ac:dyDescent="0.2">
      <c r="B104" s="192"/>
      <c r="C104" s="11" t="s">
        <v>147</v>
      </c>
      <c r="D104" s="12">
        <v>1472</v>
      </c>
      <c r="E104" s="13">
        <f t="shared" si="35"/>
        <v>1</v>
      </c>
      <c r="F104" s="12"/>
      <c r="G104" s="12"/>
      <c r="H104" s="13">
        <f t="shared" si="36"/>
        <v>0</v>
      </c>
      <c r="I104" s="12">
        <f t="shared" si="38"/>
        <v>1472</v>
      </c>
      <c r="N104" s="17"/>
      <c r="O104" s="17"/>
      <c r="P104" s="17"/>
    </row>
    <row r="105" spans="2:16" x14ac:dyDescent="0.2">
      <c r="B105" s="192"/>
      <c r="C105" s="11" t="s">
        <v>186</v>
      </c>
      <c r="D105" s="12"/>
      <c r="E105" s="13" t="s">
        <v>252</v>
      </c>
      <c r="F105" s="12"/>
      <c r="G105" s="12"/>
      <c r="H105" s="13" t="s">
        <v>252</v>
      </c>
      <c r="I105" s="12">
        <f t="shared" si="38"/>
        <v>0</v>
      </c>
    </row>
    <row r="106" spans="2:16" x14ac:dyDescent="0.2">
      <c r="B106" s="192"/>
      <c r="C106" s="11" t="s">
        <v>148</v>
      </c>
      <c r="D106" s="12">
        <v>2000</v>
      </c>
      <c r="E106" s="13">
        <f t="shared" si="35"/>
        <v>1</v>
      </c>
      <c r="F106" s="12"/>
      <c r="G106" s="12"/>
      <c r="H106" s="13">
        <f t="shared" si="36"/>
        <v>0</v>
      </c>
      <c r="I106" s="12">
        <f t="shared" si="38"/>
        <v>2000</v>
      </c>
    </row>
    <row r="107" spans="2:16" x14ac:dyDescent="0.2">
      <c r="B107" s="192"/>
      <c r="C107" s="11" t="s">
        <v>149</v>
      </c>
      <c r="D107" s="12">
        <v>5072</v>
      </c>
      <c r="E107" s="13">
        <f t="shared" si="35"/>
        <v>1</v>
      </c>
      <c r="F107" s="12"/>
      <c r="G107" s="18"/>
      <c r="H107" s="13">
        <f t="shared" si="36"/>
        <v>0</v>
      </c>
      <c r="I107" s="12">
        <f t="shared" si="38"/>
        <v>5072</v>
      </c>
    </row>
    <row r="108" spans="2:16" x14ac:dyDescent="0.2">
      <c r="B108" s="192"/>
      <c r="C108" s="66" t="s">
        <v>127</v>
      </c>
      <c r="D108" s="64">
        <f>SUM(D99:D107)</f>
        <v>52592</v>
      </c>
      <c r="E108" s="65">
        <f t="shared" si="35"/>
        <v>0.84825806451612906</v>
      </c>
      <c r="F108" s="64"/>
      <c r="G108" s="64">
        <f>SUM(G99:G107)</f>
        <v>9408</v>
      </c>
      <c r="H108" s="65">
        <f t="shared" si="36"/>
        <v>0.15174193548387097</v>
      </c>
      <c r="I108" s="64">
        <f t="shared" si="38"/>
        <v>62000</v>
      </c>
      <c r="N108" s="17"/>
      <c r="O108" s="17"/>
      <c r="P108" s="17"/>
    </row>
    <row r="109" spans="2:16" x14ac:dyDescent="0.2">
      <c r="B109" s="192"/>
      <c r="C109" s="144" t="s">
        <v>413</v>
      </c>
      <c r="D109" s="93"/>
      <c r="E109" s="94"/>
      <c r="F109" s="93"/>
      <c r="G109" s="97"/>
      <c r="H109" s="94"/>
      <c r="I109" s="93"/>
    </row>
    <row r="110" spans="2:16" x14ac:dyDescent="0.2">
      <c r="B110" s="192"/>
      <c r="C110" s="95" t="s">
        <v>131</v>
      </c>
      <c r="D110" s="20">
        <v>8160</v>
      </c>
      <c r="E110" s="21">
        <f t="shared" ref="E110:E118" si="39">+D110/$I110</f>
        <v>1</v>
      </c>
      <c r="F110" s="20"/>
      <c r="G110" s="20"/>
      <c r="H110" s="21">
        <f t="shared" ref="H110:H118" si="40">+G110/$I110</f>
        <v>0</v>
      </c>
      <c r="I110" s="20">
        <f t="shared" ref="I110:I119" si="41">+D110+G110</f>
        <v>8160</v>
      </c>
    </row>
    <row r="111" spans="2:16" x14ac:dyDescent="0.2">
      <c r="B111" s="192"/>
      <c r="C111" s="95" t="s">
        <v>150</v>
      </c>
      <c r="D111" s="20">
        <v>1008</v>
      </c>
      <c r="E111" s="21">
        <f t="shared" si="39"/>
        <v>0.46666666666666667</v>
      </c>
      <c r="F111" s="20"/>
      <c r="G111" s="20">
        <v>1152</v>
      </c>
      <c r="H111" s="21">
        <f t="shared" si="40"/>
        <v>0.53333333333333333</v>
      </c>
      <c r="I111" s="20">
        <f t="shared" si="41"/>
        <v>2160</v>
      </c>
      <c r="N111" s="17"/>
      <c r="P111" s="17"/>
    </row>
    <row r="112" spans="2:16" x14ac:dyDescent="0.2">
      <c r="B112" s="192"/>
      <c r="C112" s="11" t="s">
        <v>151</v>
      </c>
      <c r="D112" s="12">
        <v>3728</v>
      </c>
      <c r="E112" s="13">
        <f t="shared" si="39"/>
        <v>0.62299465240641716</v>
      </c>
      <c r="F112" s="12"/>
      <c r="G112" s="12">
        <v>2256</v>
      </c>
      <c r="H112" s="13">
        <f t="shared" si="40"/>
        <v>0.3770053475935829</v>
      </c>
      <c r="I112" s="12">
        <f t="shared" si="41"/>
        <v>5984</v>
      </c>
      <c r="N112" s="17"/>
      <c r="O112" s="17"/>
      <c r="P112" s="17"/>
    </row>
    <row r="113" spans="2:16" x14ac:dyDescent="0.2">
      <c r="B113" s="192"/>
      <c r="C113" s="11" t="s">
        <v>152</v>
      </c>
      <c r="D113" s="12">
        <v>4752</v>
      </c>
      <c r="E113" s="13">
        <f t="shared" si="39"/>
        <v>1</v>
      </c>
      <c r="F113" s="12"/>
      <c r="G113" s="12"/>
      <c r="H113" s="13">
        <f t="shared" si="40"/>
        <v>0</v>
      </c>
      <c r="I113" s="12">
        <f t="shared" si="41"/>
        <v>4752</v>
      </c>
      <c r="N113" s="17"/>
      <c r="O113" s="17"/>
      <c r="P113" s="17"/>
    </row>
    <row r="114" spans="2:16" x14ac:dyDescent="0.2">
      <c r="B114" s="192"/>
      <c r="C114" s="11" t="s">
        <v>153</v>
      </c>
      <c r="D114" s="12">
        <v>13872</v>
      </c>
      <c r="E114" s="13">
        <f t="shared" si="39"/>
        <v>0.54119850187265917</v>
      </c>
      <c r="F114" s="12"/>
      <c r="G114" s="12">
        <v>11760</v>
      </c>
      <c r="H114" s="13">
        <f t="shared" si="40"/>
        <v>0.45880149812734083</v>
      </c>
      <c r="I114" s="12">
        <f t="shared" si="41"/>
        <v>25632</v>
      </c>
    </row>
    <row r="115" spans="2:16" x14ac:dyDescent="0.2">
      <c r="B115" s="192"/>
      <c r="C115" s="11" t="s">
        <v>154</v>
      </c>
      <c r="D115" s="12">
        <v>6528</v>
      </c>
      <c r="E115" s="13">
        <f t="shared" si="39"/>
        <v>0.47004608294930877</v>
      </c>
      <c r="F115" s="12"/>
      <c r="G115" s="12">
        <v>7360</v>
      </c>
      <c r="H115" s="13">
        <f t="shared" si="40"/>
        <v>0.52995391705069128</v>
      </c>
      <c r="I115" s="12">
        <f t="shared" si="41"/>
        <v>13888</v>
      </c>
      <c r="N115" s="17"/>
      <c r="O115" s="17"/>
      <c r="P115" s="17"/>
    </row>
    <row r="116" spans="2:16" x14ac:dyDescent="0.2">
      <c r="B116" s="192"/>
      <c r="C116" s="11" t="s">
        <v>155</v>
      </c>
      <c r="D116" s="12"/>
      <c r="E116" s="13" t="s">
        <v>252</v>
      </c>
      <c r="F116" s="12"/>
      <c r="G116" s="12"/>
      <c r="H116" s="13" t="s">
        <v>252</v>
      </c>
      <c r="I116" s="12">
        <f t="shared" si="41"/>
        <v>0</v>
      </c>
    </row>
    <row r="117" spans="2:16" x14ac:dyDescent="0.2">
      <c r="B117" s="192"/>
      <c r="C117" s="11" t="s">
        <v>156</v>
      </c>
      <c r="D117" s="12">
        <v>3216</v>
      </c>
      <c r="E117" s="13">
        <f t="shared" si="39"/>
        <v>1</v>
      </c>
      <c r="F117" s="12"/>
      <c r="G117" s="12"/>
      <c r="H117" s="13">
        <f t="shared" si="40"/>
        <v>0</v>
      </c>
      <c r="I117" s="12">
        <f t="shared" si="41"/>
        <v>3216</v>
      </c>
      <c r="N117" s="17"/>
      <c r="O117" s="17"/>
      <c r="P117" s="17"/>
    </row>
    <row r="118" spans="2:16" ht="12.75" customHeight="1" x14ac:dyDescent="0.2">
      <c r="B118" s="192"/>
      <c r="C118" s="66" t="s">
        <v>127</v>
      </c>
      <c r="D118" s="64">
        <f>SUM(D110:D117)</f>
        <v>41264</v>
      </c>
      <c r="E118" s="65">
        <f t="shared" si="39"/>
        <v>0.64685226987710054</v>
      </c>
      <c r="F118" s="64"/>
      <c r="G118" s="64">
        <f>SUM(G110:G117)</f>
        <v>22528</v>
      </c>
      <c r="H118" s="65">
        <f t="shared" si="40"/>
        <v>0.35314773012289941</v>
      </c>
      <c r="I118" s="64">
        <f t="shared" si="41"/>
        <v>63792</v>
      </c>
      <c r="N118" s="17"/>
      <c r="O118" s="17"/>
      <c r="P118" s="17"/>
    </row>
    <row r="119" spans="2:16" x14ac:dyDescent="0.2">
      <c r="B119" s="193"/>
      <c r="C119" s="118" t="s">
        <v>36</v>
      </c>
      <c r="D119" s="14">
        <f>SUM(D108,D118)</f>
        <v>93856</v>
      </c>
      <c r="E119" s="16">
        <f>D119/$I119</f>
        <v>0.74612058000508774</v>
      </c>
      <c r="F119" s="14"/>
      <c r="G119" s="14">
        <f>SUM(G108,G118)</f>
        <v>31936</v>
      </c>
      <c r="H119" s="16">
        <f>G119/$I119</f>
        <v>0.25387941999491226</v>
      </c>
      <c r="I119" s="14">
        <f t="shared" si="41"/>
        <v>125792</v>
      </c>
      <c r="N119" s="17"/>
      <c r="O119" s="17"/>
      <c r="P119" s="17"/>
    </row>
    <row r="120" spans="2:16" ht="12.75" customHeight="1" x14ac:dyDescent="0.2">
      <c r="B120" s="192" t="s">
        <v>196</v>
      </c>
      <c r="C120" s="144" t="s">
        <v>369</v>
      </c>
      <c r="D120" s="93"/>
      <c r="E120" s="94"/>
      <c r="F120" s="99"/>
      <c r="G120" s="93"/>
      <c r="H120" s="94"/>
      <c r="I120" s="93"/>
      <c r="N120" s="17"/>
      <c r="O120" s="17"/>
    </row>
    <row r="121" spans="2:16" x14ac:dyDescent="0.2">
      <c r="B121" s="192"/>
      <c r="C121" s="95" t="s">
        <v>13</v>
      </c>
      <c r="D121" s="20">
        <v>4608</v>
      </c>
      <c r="E121" s="21">
        <f>+D121/$I121</f>
        <v>0.49230769230769234</v>
      </c>
      <c r="F121" s="98"/>
      <c r="G121" s="20">
        <v>4752</v>
      </c>
      <c r="H121" s="21">
        <f>+G121/$I121</f>
        <v>0.50769230769230766</v>
      </c>
      <c r="I121" s="20">
        <f>+D121+G121</f>
        <v>9360</v>
      </c>
      <c r="N121" s="17"/>
      <c r="O121" s="17"/>
      <c r="P121" s="17"/>
    </row>
    <row r="122" spans="2:16" x14ac:dyDescent="0.2">
      <c r="B122" s="192"/>
      <c r="C122" s="11" t="s">
        <v>352</v>
      </c>
      <c r="D122" s="12">
        <v>9504</v>
      </c>
      <c r="E122" s="13">
        <f t="shared" ref="E122" si="42">+D122/$I122</f>
        <v>0.80161943319838058</v>
      </c>
      <c r="F122" s="15"/>
      <c r="G122" s="12">
        <v>2352</v>
      </c>
      <c r="H122" s="13">
        <f t="shared" ref="H122" si="43">+G122/$I122</f>
        <v>0.19838056680161945</v>
      </c>
      <c r="I122" s="12">
        <f>+D122+G122</f>
        <v>11856</v>
      </c>
      <c r="N122" s="17"/>
      <c r="O122" s="17"/>
      <c r="P122" s="17"/>
    </row>
    <row r="123" spans="2:16" x14ac:dyDescent="0.2">
      <c r="B123" s="192"/>
      <c r="C123" s="11" t="s">
        <v>134</v>
      </c>
      <c r="D123" s="12">
        <v>12480</v>
      </c>
      <c r="E123" s="13">
        <f t="shared" ref="E123" si="44">+D123/$I123</f>
        <v>0.75</v>
      </c>
      <c r="F123" s="15"/>
      <c r="G123" s="12">
        <v>4160</v>
      </c>
      <c r="H123" s="13">
        <f t="shared" ref="H123" si="45">+G123/$I123</f>
        <v>0.25</v>
      </c>
      <c r="I123" s="12">
        <f>+D123+G123</f>
        <v>16640</v>
      </c>
      <c r="N123" s="17"/>
      <c r="O123" s="17"/>
      <c r="P123" s="17"/>
    </row>
    <row r="124" spans="2:16" x14ac:dyDescent="0.2">
      <c r="B124" s="192"/>
      <c r="C124" s="11" t="s">
        <v>17</v>
      </c>
      <c r="D124" s="12"/>
      <c r="E124" s="13" t="s">
        <v>252</v>
      </c>
      <c r="F124" s="12"/>
      <c r="G124" s="12"/>
      <c r="H124" s="13" t="s">
        <v>252</v>
      </c>
      <c r="I124" s="12">
        <f>+D124+G124</f>
        <v>0</v>
      </c>
    </row>
    <row r="125" spans="2:16" x14ac:dyDescent="0.2">
      <c r="B125" s="192"/>
      <c r="C125" s="11" t="s">
        <v>185</v>
      </c>
      <c r="D125" s="12"/>
      <c r="E125" s="13" t="s">
        <v>252</v>
      </c>
      <c r="F125" s="12"/>
      <c r="G125" s="12"/>
      <c r="H125" s="13" t="s">
        <v>252</v>
      </c>
      <c r="I125" s="12">
        <f>+D125+G125</f>
        <v>0</v>
      </c>
    </row>
    <row r="126" spans="2:16" x14ac:dyDescent="0.2">
      <c r="B126" s="192"/>
      <c r="C126" s="66" t="s">
        <v>127</v>
      </c>
      <c r="D126" s="69">
        <f>SUM(D121:D125)</f>
        <v>26592</v>
      </c>
      <c r="E126" s="65">
        <f t="shared" ref="E126" si="46">+D126/$I126</f>
        <v>0.70245139475908702</v>
      </c>
      <c r="F126" s="64"/>
      <c r="G126" s="69">
        <f>SUM(G121:G125)</f>
        <v>11264</v>
      </c>
      <c r="H126" s="65">
        <f t="shared" ref="H126" si="47">+G126/$I126</f>
        <v>0.29754860524091292</v>
      </c>
      <c r="I126" s="64">
        <f t="shared" ref="I126" si="48">+D126+G126</f>
        <v>37856</v>
      </c>
      <c r="N126" s="17"/>
      <c r="O126" s="17"/>
    </row>
    <row r="127" spans="2:16" x14ac:dyDescent="0.2">
      <c r="B127" s="192"/>
      <c r="C127" s="145" t="s">
        <v>237</v>
      </c>
      <c r="D127" s="97"/>
      <c r="E127" s="94"/>
      <c r="F127" s="93"/>
      <c r="G127" s="97"/>
      <c r="H127" s="94"/>
      <c r="I127" s="93"/>
      <c r="N127" s="17"/>
      <c r="O127" s="17"/>
    </row>
    <row r="128" spans="2:16" x14ac:dyDescent="0.2">
      <c r="B128" s="192"/>
      <c r="C128" s="95" t="s">
        <v>132</v>
      </c>
      <c r="D128" s="20"/>
      <c r="E128" s="21">
        <f t="shared" ref="E128:E132" si="49">+D128/$I128</f>
        <v>0</v>
      </c>
      <c r="F128" s="20"/>
      <c r="G128" s="20">
        <v>1152</v>
      </c>
      <c r="H128" s="21">
        <f t="shared" ref="H128:H132" si="50">+G128/$I128</f>
        <v>1</v>
      </c>
      <c r="I128" s="20">
        <f>+D128+G128</f>
        <v>1152</v>
      </c>
      <c r="N128" s="17"/>
      <c r="O128" s="17"/>
      <c r="P128" s="17"/>
    </row>
    <row r="129" spans="2:16" x14ac:dyDescent="0.2">
      <c r="B129" s="192"/>
      <c r="C129" s="11" t="s">
        <v>133</v>
      </c>
      <c r="D129" s="12">
        <v>1632</v>
      </c>
      <c r="E129" s="13">
        <f t="shared" si="49"/>
        <v>1</v>
      </c>
      <c r="F129" s="12"/>
      <c r="G129" s="12"/>
      <c r="H129" s="13" t="s">
        <v>252</v>
      </c>
      <c r="I129" s="12">
        <f t="shared" ref="I129" si="51">+D129+G129</f>
        <v>1632</v>
      </c>
    </row>
    <row r="130" spans="2:16" x14ac:dyDescent="0.2">
      <c r="B130" s="192"/>
      <c r="C130" s="11" t="s">
        <v>15</v>
      </c>
      <c r="D130" s="12">
        <v>2304</v>
      </c>
      <c r="E130" s="13">
        <f t="shared" si="49"/>
        <v>1</v>
      </c>
      <c r="F130" s="15"/>
      <c r="G130" s="12"/>
      <c r="H130" s="13">
        <f t="shared" si="50"/>
        <v>0</v>
      </c>
      <c r="I130" s="12">
        <f>+D130+G130</f>
        <v>2304</v>
      </c>
      <c r="N130" s="17"/>
      <c r="O130" s="17"/>
      <c r="P130" s="17"/>
    </row>
    <row r="131" spans="2:16" x14ac:dyDescent="0.2">
      <c r="B131" s="192"/>
      <c r="C131" s="11" t="s">
        <v>16</v>
      </c>
      <c r="D131" s="12">
        <v>2208</v>
      </c>
      <c r="E131" s="13">
        <f t="shared" si="49"/>
        <v>0.38655462184873951</v>
      </c>
      <c r="F131" s="15"/>
      <c r="G131" s="12">
        <v>3504</v>
      </c>
      <c r="H131" s="13">
        <f t="shared" si="50"/>
        <v>0.61344537815126055</v>
      </c>
      <c r="I131" s="12">
        <f>+D131+G131</f>
        <v>5712</v>
      </c>
      <c r="N131" s="17"/>
      <c r="O131" s="17"/>
      <c r="P131" s="17"/>
    </row>
    <row r="132" spans="2:16" x14ac:dyDescent="0.2">
      <c r="B132" s="192"/>
      <c r="C132" s="11" t="s">
        <v>135</v>
      </c>
      <c r="D132" s="18">
        <v>1248</v>
      </c>
      <c r="E132" s="13">
        <f t="shared" si="49"/>
        <v>0.11641791044776119</v>
      </c>
      <c r="F132" s="12"/>
      <c r="G132" s="18">
        <v>9472</v>
      </c>
      <c r="H132" s="13">
        <f t="shared" si="50"/>
        <v>0.88358208955223883</v>
      </c>
      <c r="I132" s="12">
        <f>+D132+G132</f>
        <v>10720</v>
      </c>
      <c r="O132" s="17"/>
      <c r="P132" s="17"/>
    </row>
    <row r="133" spans="2:16" x14ac:dyDescent="0.2">
      <c r="B133" s="192"/>
      <c r="C133" s="66" t="s">
        <v>127</v>
      </c>
      <c r="D133" s="68">
        <f>SUM(D128:D132)</f>
        <v>7392</v>
      </c>
      <c r="E133" s="65">
        <f>+D133/$I133</f>
        <v>0.34349442379182155</v>
      </c>
      <c r="F133" s="64"/>
      <c r="G133" s="68">
        <f>SUM(G128:G132)</f>
        <v>14128</v>
      </c>
      <c r="H133" s="65">
        <f>+G133/$I133</f>
        <v>0.6565055762081784</v>
      </c>
      <c r="I133" s="64">
        <f t="shared" ref="I133" si="52">+D133+G133</f>
        <v>21520</v>
      </c>
      <c r="N133" s="17"/>
      <c r="O133" s="17"/>
      <c r="P133" s="17"/>
    </row>
    <row r="134" spans="2:16" x14ac:dyDescent="0.2">
      <c r="B134" s="193"/>
      <c r="C134" s="118" t="s">
        <v>36</v>
      </c>
      <c r="D134" s="14">
        <f>SUM(D126,D133)</f>
        <v>33984</v>
      </c>
      <c r="E134" s="16">
        <f>D134/$I134</f>
        <v>0.57235246564268394</v>
      </c>
      <c r="F134" s="14"/>
      <c r="G134" s="14">
        <f>SUM(G126,G133)</f>
        <v>25392</v>
      </c>
      <c r="H134" s="16">
        <f>G134/$I134</f>
        <v>0.42764753435731606</v>
      </c>
      <c r="I134" s="14">
        <f>+D134+G134</f>
        <v>59376</v>
      </c>
      <c r="N134" s="17"/>
      <c r="O134" s="17"/>
      <c r="P134" s="17"/>
    </row>
    <row r="135" spans="2:16" ht="12.75" customHeight="1" x14ac:dyDescent="0.2">
      <c r="B135" s="192" t="s">
        <v>197</v>
      </c>
      <c r="C135" s="144" t="s">
        <v>181</v>
      </c>
      <c r="D135" s="93"/>
      <c r="E135" s="94"/>
      <c r="F135" s="93"/>
      <c r="G135" s="93"/>
      <c r="H135" s="94"/>
      <c r="I135" s="93"/>
    </row>
    <row r="136" spans="2:16" x14ac:dyDescent="0.2">
      <c r="B136" s="192"/>
      <c r="C136" s="95" t="s">
        <v>6</v>
      </c>
      <c r="D136" s="20">
        <v>40160</v>
      </c>
      <c r="E136" s="21">
        <f>+D136/$I136</f>
        <v>0.93586875466070096</v>
      </c>
      <c r="F136" s="20"/>
      <c r="G136" s="20">
        <v>2752</v>
      </c>
      <c r="H136" s="21">
        <f>+G136/$I136</f>
        <v>6.4131245339299037E-2</v>
      </c>
      <c r="I136" s="20">
        <f>+D136+G136</f>
        <v>42912</v>
      </c>
      <c r="N136" s="17"/>
      <c r="O136" s="17"/>
      <c r="P136" s="17"/>
    </row>
    <row r="137" spans="2:16" x14ac:dyDescent="0.2">
      <c r="B137" s="192"/>
      <c r="C137" s="11" t="s">
        <v>9</v>
      </c>
      <c r="D137" s="12">
        <v>1152</v>
      </c>
      <c r="E137" s="13" t="s">
        <v>252</v>
      </c>
      <c r="F137" s="15"/>
      <c r="G137" s="12"/>
      <c r="H137" s="13" t="s">
        <v>252</v>
      </c>
      <c r="I137" s="12">
        <f t="shared" ref="I137:I138" si="53">+D137+G137</f>
        <v>1152</v>
      </c>
    </row>
    <row r="138" spans="2:16" x14ac:dyDescent="0.2">
      <c r="B138" s="192"/>
      <c r="C138" s="66" t="s">
        <v>127</v>
      </c>
      <c r="D138" s="68">
        <f>SUM(D136:D137)</f>
        <v>41312</v>
      </c>
      <c r="E138" s="65">
        <f>+D138/$I138</f>
        <v>0.93754538852578073</v>
      </c>
      <c r="F138" s="64"/>
      <c r="G138" s="68">
        <f>SUM(G136:G137)</f>
        <v>2752</v>
      </c>
      <c r="H138" s="65">
        <f>+G138/$I138</f>
        <v>6.2454611474219317E-2</v>
      </c>
      <c r="I138" s="64">
        <f t="shared" si="53"/>
        <v>44064</v>
      </c>
      <c r="N138" s="17"/>
      <c r="O138" s="17"/>
      <c r="P138" s="17"/>
    </row>
    <row r="139" spans="2:16" x14ac:dyDescent="0.2">
      <c r="B139" s="192"/>
      <c r="C139" s="144" t="s">
        <v>359</v>
      </c>
      <c r="D139" s="93"/>
      <c r="E139" s="94"/>
      <c r="F139" s="93"/>
      <c r="G139" s="93"/>
      <c r="H139" s="94"/>
      <c r="I139" s="93"/>
    </row>
    <row r="140" spans="2:16" x14ac:dyDescent="0.2">
      <c r="B140" s="192"/>
      <c r="C140" s="95" t="s">
        <v>343</v>
      </c>
      <c r="D140" s="20"/>
      <c r="E140" s="21">
        <f t="shared" ref="E140" si="54">+D140/$I140</f>
        <v>0</v>
      </c>
      <c r="F140" s="20"/>
      <c r="G140" s="20">
        <v>1152</v>
      </c>
      <c r="H140" s="21">
        <f t="shared" ref="H140" si="55">+G140/$I140</f>
        <v>1</v>
      </c>
      <c r="I140" s="20">
        <f t="shared" ref="I140" si="56">+D140+G140</f>
        <v>1152</v>
      </c>
      <c r="O140" s="17"/>
      <c r="P140" s="17"/>
    </row>
    <row r="141" spans="2:16" x14ac:dyDescent="0.2">
      <c r="B141" s="192"/>
      <c r="C141" s="11" t="s">
        <v>49</v>
      </c>
      <c r="D141" s="12">
        <v>10576</v>
      </c>
      <c r="E141" s="13">
        <f>+D141/$I141</f>
        <v>0.97564575645756457</v>
      </c>
      <c r="F141" s="12"/>
      <c r="G141" s="12">
        <v>264</v>
      </c>
      <c r="H141" s="13">
        <f>+G141/$I141</f>
        <v>2.4354243542435424E-2</v>
      </c>
      <c r="I141" s="12">
        <f>+D141+G141</f>
        <v>10840</v>
      </c>
      <c r="N141" s="17"/>
      <c r="P141" s="17"/>
    </row>
    <row r="142" spans="2:16" x14ac:dyDescent="0.2">
      <c r="B142" s="192"/>
      <c r="C142" s="19" t="s">
        <v>137</v>
      </c>
      <c r="D142" s="12"/>
      <c r="E142" s="13" t="s">
        <v>252</v>
      </c>
      <c r="F142" s="12"/>
      <c r="G142" s="12"/>
      <c r="H142" s="13" t="s">
        <v>252</v>
      </c>
      <c r="I142" s="12">
        <f>+D142+G142</f>
        <v>0</v>
      </c>
    </row>
    <row r="143" spans="2:16" x14ac:dyDescent="0.2">
      <c r="B143" s="192"/>
      <c r="C143" s="19" t="s">
        <v>78</v>
      </c>
      <c r="D143" s="12">
        <v>912</v>
      </c>
      <c r="E143" s="13" t="s">
        <v>252</v>
      </c>
      <c r="F143" s="12"/>
      <c r="G143" s="12"/>
      <c r="H143" s="13" t="s">
        <v>252</v>
      </c>
      <c r="I143" s="12">
        <f t="shared" ref="I143:I144" si="57">+D143+G143</f>
        <v>912</v>
      </c>
    </row>
    <row r="144" spans="2:16" x14ac:dyDescent="0.2">
      <c r="B144" s="192"/>
      <c r="C144" s="66" t="s">
        <v>127</v>
      </c>
      <c r="D144" s="69">
        <f>SUM(D140:D143)</f>
        <v>11488</v>
      </c>
      <c r="E144" s="65">
        <f>+D144/$I144</f>
        <v>0.89026658400495973</v>
      </c>
      <c r="F144" s="64"/>
      <c r="G144" s="69">
        <f>SUM(G140:G143)</f>
        <v>1416</v>
      </c>
      <c r="H144" s="65">
        <f>+G144/$I144</f>
        <v>0.1097334159950403</v>
      </c>
      <c r="I144" s="64">
        <f t="shared" si="57"/>
        <v>12904</v>
      </c>
    </row>
    <row r="145" spans="2:16" x14ac:dyDescent="0.2">
      <c r="B145" s="192"/>
      <c r="C145" s="144" t="s">
        <v>234</v>
      </c>
      <c r="D145" s="93"/>
      <c r="E145" s="94"/>
      <c r="F145" s="93"/>
      <c r="G145" s="93"/>
      <c r="H145" s="94"/>
      <c r="I145" s="93"/>
    </row>
    <row r="146" spans="2:16" x14ac:dyDescent="0.2">
      <c r="B146" s="192"/>
      <c r="C146" s="95" t="s">
        <v>58</v>
      </c>
      <c r="D146" s="17">
        <v>9280</v>
      </c>
      <c r="E146" s="21">
        <f>+D146/$I146</f>
        <v>0.8529411764705882</v>
      </c>
      <c r="F146" s="20"/>
      <c r="G146" s="17">
        <v>1600</v>
      </c>
      <c r="H146" s="21">
        <f>+G146/$I146</f>
        <v>0.14705882352941177</v>
      </c>
      <c r="I146" s="20">
        <f t="shared" ref="I146" si="58">+D146+G146</f>
        <v>10880</v>
      </c>
      <c r="N146" s="17"/>
      <c r="O146" s="17"/>
      <c r="P146" s="17"/>
    </row>
    <row r="147" spans="2:16" x14ac:dyDescent="0.2">
      <c r="B147" s="192"/>
      <c r="C147" s="11" t="s">
        <v>0</v>
      </c>
      <c r="D147" s="12">
        <v>5712</v>
      </c>
      <c r="E147" s="13">
        <f>+D147/$I147</f>
        <v>0.82638888888888884</v>
      </c>
      <c r="F147" s="12"/>
      <c r="G147" s="12">
        <v>1200</v>
      </c>
      <c r="H147" s="13">
        <f>+G147/$I147</f>
        <v>0.1736111111111111</v>
      </c>
      <c r="I147" s="12">
        <f>+D147+G147</f>
        <v>6912</v>
      </c>
      <c r="N147" s="17"/>
      <c r="O147" s="17"/>
      <c r="P147" s="17"/>
    </row>
    <row r="148" spans="2:16" x14ac:dyDescent="0.2">
      <c r="B148" s="192"/>
      <c r="C148" s="11" t="s">
        <v>59</v>
      </c>
      <c r="D148" s="18">
        <v>13056</v>
      </c>
      <c r="E148" s="13">
        <f t="shared" ref="E148:E149" si="59">+D148/$I148</f>
        <v>0.61538461538461542</v>
      </c>
      <c r="F148" s="12"/>
      <c r="G148" s="17">
        <v>8160</v>
      </c>
      <c r="H148" s="13">
        <f t="shared" ref="H148:H149" si="60">+G148/$I148</f>
        <v>0.38461538461538464</v>
      </c>
      <c r="I148" s="12">
        <f t="shared" ref="I148:I149" si="61">+D148+G148</f>
        <v>21216</v>
      </c>
      <c r="N148" s="17"/>
      <c r="O148" s="17"/>
      <c r="P148" s="17"/>
    </row>
    <row r="149" spans="2:16" x14ac:dyDescent="0.2">
      <c r="B149" s="192"/>
      <c r="C149" s="11" t="s">
        <v>7</v>
      </c>
      <c r="D149" s="8">
        <v>21120</v>
      </c>
      <c r="E149" s="13">
        <f t="shared" si="59"/>
        <v>1</v>
      </c>
      <c r="F149" s="15"/>
      <c r="G149" s="12"/>
      <c r="H149" s="13">
        <f t="shared" si="60"/>
        <v>0</v>
      </c>
      <c r="I149" s="12">
        <f t="shared" si="61"/>
        <v>21120</v>
      </c>
      <c r="N149" s="17"/>
      <c r="P149" s="17"/>
    </row>
    <row r="150" spans="2:16" x14ac:dyDescent="0.2">
      <c r="B150" s="192"/>
      <c r="C150" s="11" t="s">
        <v>8</v>
      </c>
      <c r="D150" s="12">
        <v>4368</v>
      </c>
      <c r="E150" s="13">
        <f>+D150/$I150</f>
        <v>0.78448275862068961</v>
      </c>
      <c r="F150" s="12"/>
      <c r="G150" s="12">
        <v>1200</v>
      </c>
      <c r="H150" s="13">
        <f>+G150/$I150</f>
        <v>0.21551724137931033</v>
      </c>
      <c r="I150" s="12">
        <f>+D150+G150</f>
        <v>5568</v>
      </c>
      <c r="N150" s="17"/>
      <c r="O150" s="17"/>
      <c r="P150" s="17"/>
    </row>
    <row r="151" spans="2:16" x14ac:dyDescent="0.2">
      <c r="B151" s="192"/>
      <c r="C151" s="7" t="s">
        <v>10</v>
      </c>
      <c r="D151" s="12">
        <v>9168</v>
      </c>
      <c r="E151" s="13">
        <f>+D151/$I151</f>
        <v>0.79583333333333328</v>
      </c>
      <c r="F151" s="12"/>
      <c r="G151" s="12">
        <v>2352</v>
      </c>
      <c r="H151" s="13">
        <f>+G151/$I151</f>
        <v>0.20416666666666666</v>
      </c>
      <c r="I151" s="12">
        <f>+D151+G151</f>
        <v>11520</v>
      </c>
      <c r="N151" s="17"/>
      <c r="O151" s="17"/>
      <c r="P151" s="17"/>
    </row>
    <row r="152" spans="2:16" x14ac:dyDescent="0.2">
      <c r="B152" s="192"/>
      <c r="C152" s="66" t="s">
        <v>127</v>
      </c>
      <c r="D152" s="69">
        <f>SUM(D146:D151)</f>
        <v>62704</v>
      </c>
      <c r="E152" s="65">
        <f>+D152/$I152</f>
        <v>0.81205967675093249</v>
      </c>
      <c r="F152" s="64"/>
      <c r="G152" s="69">
        <f>SUM(G146:G151)</f>
        <v>14512</v>
      </c>
      <c r="H152" s="65">
        <f>+G152/$I152</f>
        <v>0.18794032324906756</v>
      </c>
      <c r="I152" s="64">
        <f t="shared" ref="I152:I174" si="62">+D152+G152</f>
        <v>77216</v>
      </c>
      <c r="N152" s="17"/>
      <c r="O152" s="17"/>
      <c r="P152" s="17"/>
    </row>
    <row r="153" spans="2:16" x14ac:dyDescent="0.2">
      <c r="B153" s="193"/>
      <c r="C153" s="118" t="s">
        <v>36</v>
      </c>
      <c r="D153" s="14">
        <f>SUM(D138,D144,D152)</f>
        <v>115504</v>
      </c>
      <c r="E153" s="16">
        <f>D153/$I153</f>
        <v>0.86078817146604658</v>
      </c>
      <c r="F153" s="14"/>
      <c r="G153" s="14">
        <f>SUM(G138,G144,G152)</f>
        <v>18680</v>
      </c>
      <c r="H153" s="16">
        <f>G153/$I153</f>
        <v>0.13921182853395339</v>
      </c>
      <c r="I153" s="14">
        <f t="shared" si="62"/>
        <v>134184</v>
      </c>
      <c r="N153" s="17"/>
      <c r="O153" s="17"/>
      <c r="P153" s="17"/>
    </row>
    <row r="154" spans="2:16" ht="12.75" customHeight="1" x14ac:dyDescent="0.2">
      <c r="B154" s="192" t="s">
        <v>198</v>
      </c>
      <c r="C154" s="144" t="s">
        <v>235</v>
      </c>
      <c r="D154" s="93"/>
      <c r="E154" s="94"/>
      <c r="F154" s="93"/>
      <c r="G154" s="93"/>
      <c r="H154" s="94"/>
      <c r="I154" s="93"/>
    </row>
    <row r="155" spans="2:16" x14ac:dyDescent="0.2">
      <c r="B155" s="192"/>
      <c r="C155" s="95" t="s">
        <v>29</v>
      </c>
      <c r="D155" s="20">
        <v>2064</v>
      </c>
      <c r="E155" s="21">
        <f>+D155/$I155</f>
        <v>1</v>
      </c>
      <c r="F155" s="98"/>
      <c r="G155" s="20"/>
      <c r="H155" s="21">
        <f>+G155/$I155</f>
        <v>0</v>
      </c>
      <c r="I155" s="20">
        <f>+D155+G155</f>
        <v>2064</v>
      </c>
      <c r="N155" s="17"/>
      <c r="P155" s="17"/>
    </row>
    <row r="156" spans="2:16" x14ac:dyDescent="0.2">
      <c r="B156" s="192"/>
      <c r="C156" s="11" t="s">
        <v>24</v>
      </c>
      <c r="D156" s="12">
        <v>17184</v>
      </c>
      <c r="E156" s="13">
        <f t="shared" ref="E156:E159" si="63">+D156/$I156</f>
        <v>1</v>
      </c>
      <c r="F156" s="12"/>
      <c r="G156" s="12"/>
      <c r="H156" s="13">
        <f t="shared" ref="H156:H159" si="64">+G156/$I156</f>
        <v>0</v>
      </c>
      <c r="I156" s="12">
        <f t="shared" ref="I156:I157" si="65">+D156+G156</f>
        <v>17184</v>
      </c>
      <c r="N156" s="17"/>
      <c r="P156" s="17"/>
    </row>
    <row r="157" spans="2:16" x14ac:dyDescent="0.2">
      <c r="B157" s="192"/>
      <c r="C157" s="95" t="s">
        <v>25</v>
      </c>
      <c r="D157" s="20"/>
      <c r="E157" s="21" t="s">
        <v>252</v>
      </c>
      <c r="F157" s="20"/>
      <c r="G157" s="20"/>
      <c r="H157" s="21" t="s">
        <v>252</v>
      </c>
      <c r="I157" s="20">
        <f t="shared" si="65"/>
        <v>0</v>
      </c>
    </row>
    <row r="158" spans="2:16" x14ac:dyDescent="0.2">
      <c r="B158" s="192"/>
      <c r="C158" s="11" t="s">
        <v>31</v>
      </c>
      <c r="D158" s="12"/>
      <c r="E158" s="21" t="s">
        <v>252</v>
      </c>
      <c r="F158" s="12"/>
      <c r="G158" s="12"/>
      <c r="H158" s="21" t="s">
        <v>252</v>
      </c>
      <c r="I158" s="12">
        <f>+D158+G158</f>
        <v>0</v>
      </c>
    </row>
    <row r="159" spans="2:16" x14ac:dyDescent="0.2">
      <c r="B159" s="192"/>
      <c r="C159" s="11" t="s">
        <v>205</v>
      </c>
      <c r="D159" s="18">
        <v>4608</v>
      </c>
      <c r="E159" s="13">
        <f t="shared" si="63"/>
        <v>1</v>
      </c>
      <c r="F159" s="12"/>
      <c r="G159" s="18"/>
      <c r="H159" s="13">
        <f t="shared" si="64"/>
        <v>0</v>
      </c>
      <c r="I159" s="12">
        <f t="shared" ref="I159" si="66">+D159+G159</f>
        <v>4608</v>
      </c>
    </row>
    <row r="160" spans="2:16" x14ac:dyDescent="0.2">
      <c r="B160" s="192"/>
      <c r="C160" s="11" t="s">
        <v>35</v>
      </c>
      <c r="D160" s="12">
        <v>11424</v>
      </c>
      <c r="E160" s="13">
        <f>+D160/$I160</f>
        <v>1</v>
      </c>
      <c r="F160" s="12"/>
      <c r="G160" s="12"/>
      <c r="H160" s="13">
        <f>+G160/$I160</f>
        <v>0</v>
      </c>
      <c r="I160" s="12">
        <f>+D160+G160</f>
        <v>11424</v>
      </c>
    </row>
    <row r="161" spans="2:16" x14ac:dyDescent="0.2">
      <c r="B161" s="192"/>
      <c r="C161" s="66" t="s">
        <v>127</v>
      </c>
      <c r="D161" s="69">
        <f>SUM(D155:D160)</f>
        <v>35280</v>
      </c>
      <c r="E161" s="65">
        <f>+D161/$I161</f>
        <v>1</v>
      </c>
      <c r="F161" s="64"/>
      <c r="G161" s="69">
        <f>SUM(G155:G160)</f>
        <v>0</v>
      </c>
      <c r="H161" s="65">
        <f>+G161/$I161</f>
        <v>0</v>
      </c>
      <c r="I161" s="64">
        <f t="shared" ref="I161" si="67">+D161+G161</f>
        <v>35280</v>
      </c>
      <c r="N161" s="17"/>
      <c r="P161" s="17"/>
    </row>
    <row r="162" spans="2:16" x14ac:dyDescent="0.2">
      <c r="B162" s="192"/>
      <c r="C162" s="144" t="s">
        <v>371</v>
      </c>
      <c r="D162" s="93"/>
      <c r="E162" s="94"/>
      <c r="F162" s="93"/>
      <c r="G162" s="93"/>
      <c r="H162" s="94"/>
      <c r="I162" s="93"/>
    </row>
    <row r="163" spans="2:16" x14ac:dyDescent="0.2">
      <c r="B163" s="192"/>
      <c r="C163" s="95" t="s">
        <v>26</v>
      </c>
      <c r="D163" s="20"/>
      <c r="E163" s="21">
        <f t="shared" ref="E163:E166" si="68">+D163/$I163</f>
        <v>0</v>
      </c>
      <c r="F163" s="20"/>
      <c r="G163" s="20">
        <v>1104</v>
      </c>
      <c r="H163" s="21">
        <f t="shared" ref="H163:H166" si="69">+G163/$I163</f>
        <v>1</v>
      </c>
      <c r="I163" s="20">
        <f t="shared" ref="I163:I167" si="70">+D163+G163</f>
        <v>1104</v>
      </c>
      <c r="O163" s="17"/>
      <c r="P163" s="17"/>
    </row>
    <row r="164" spans="2:16" x14ac:dyDescent="0.2">
      <c r="B164" s="192"/>
      <c r="C164" s="11" t="s">
        <v>27</v>
      </c>
      <c r="D164" s="12"/>
      <c r="E164" s="13" t="s">
        <v>252</v>
      </c>
      <c r="F164" s="12"/>
      <c r="G164" s="12"/>
      <c r="H164" s="13" t="s">
        <v>252</v>
      </c>
      <c r="I164" s="12">
        <f t="shared" si="70"/>
        <v>0</v>
      </c>
    </row>
    <row r="165" spans="2:16" x14ac:dyDescent="0.2">
      <c r="B165" s="192"/>
      <c r="C165" s="11" t="s">
        <v>11</v>
      </c>
      <c r="D165" s="12">
        <v>32880</v>
      </c>
      <c r="E165" s="13">
        <f t="shared" si="68"/>
        <v>1</v>
      </c>
      <c r="F165" s="12"/>
      <c r="G165" s="12"/>
      <c r="H165" s="13">
        <f t="shared" si="69"/>
        <v>0</v>
      </c>
      <c r="I165" s="12">
        <f t="shared" si="70"/>
        <v>32880</v>
      </c>
    </row>
    <row r="166" spans="2:16" x14ac:dyDescent="0.2">
      <c r="B166" s="192"/>
      <c r="C166" s="11" t="s">
        <v>28</v>
      </c>
      <c r="D166" s="12">
        <v>4512</v>
      </c>
      <c r="E166" s="13">
        <f t="shared" si="68"/>
        <v>1</v>
      </c>
      <c r="F166" s="12"/>
      <c r="G166" s="12"/>
      <c r="H166" s="13">
        <f t="shared" si="69"/>
        <v>0</v>
      </c>
      <c r="I166" s="12">
        <f t="shared" si="70"/>
        <v>4512</v>
      </c>
      <c r="N166" s="17"/>
      <c r="P166" s="17"/>
    </row>
    <row r="167" spans="2:16" x14ac:dyDescent="0.2">
      <c r="B167" s="192"/>
      <c r="C167" s="66" t="s">
        <v>127</v>
      </c>
      <c r="D167" s="69">
        <f>SUM(D163:D166)</f>
        <v>37392</v>
      </c>
      <c r="E167" s="65">
        <f>+D167/$I167</f>
        <v>0.97132169576059846</v>
      </c>
      <c r="F167" s="64"/>
      <c r="G167" s="69">
        <f>SUM(G163:G166)</f>
        <v>1104</v>
      </c>
      <c r="H167" s="65">
        <f>+G167/$I167</f>
        <v>2.8678304239401497E-2</v>
      </c>
      <c r="I167" s="64">
        <f t="shared" si="70"/>
        <v>38496</v>
      </c>
      <c r="N167" s="17"/>
      <c r="P167" s="17"/>
    </row>
    <row r="168" spans="2:16" x14ac:dyDescent="0.2">
      <c r="B168" s="192"/>
      <c r="C168" s="144" t="s">
        <v>236</v>
      </c>
      <c r="D168" s="93"/>
      <c r="E168" s="94"/>
      <c r="F168" s="93"/>
      <c r="G168" s="93"/>
      <c r="H168" s="94"/>
      <c r="I168" s="93"/>
    </row>
    <row r="169" spans="2:16" x14ac:dyDescent="0.2">
      <c r="B169" s="192"/>
      <c r="C169" s="95" t="s">
        <v>32</v>
      </c>
      <c r="D169" s="20">
        <v>20976</v>
      </c>
      <c r="E169" s="21">
        <f>+D169/$I169</f>
        <v>0.94793926247288507</v>
      </c>
      <c r="F169" s="20"/>
      <c r="G169" s="20">
        <v>1152</v>
      </c>
      <c r="H169" s="21">
        <f>+G169/$I169</f>
        <v>5.2060737527114966E-2</v>
      </c>
      <c r="I169" s="20">
        <f>+D169+G169</f>
        <v>22128</v>
      </c>
      <c r="N169" s="17"/>
      <c r="O169" s="17"/>
      <c r="P169" s="17"/>
    </row>
    <row r="170" spans="2:16" x14ac:dyDescent="0.2">
      <c r="B170" s="192"/>
      <c r="C170" s="11" t="s">
        <v>33</v>
      </c>
      <c r="D170" s="12">
        <v>19296</v>
      </c>
      <c r="E170" s="13">
        <f>+D170/$I170</f>
        <v>0.80239520958083832</v>
      </c>
      <c r="F170" s="12"/>
      <c r="G170" s="12">
        <v>4752</v>
      </c>
      <c r="H170" s="13">
        <f>+G170/$I170</f>
        <v>0.19760479041916168</v>
      </c>
      <c r="I170" s="12">
        <f>+D170+G170</f>
        <v>24048</v>
      </c>
      <c r="N170" s="17"/>
      <c r="O170" s="17"/>
      <c r="P170" s="17"/>
    </row>
    <row r="171" spans="2:16" x14ac:dyDescent="0.2">
      <c r="B171" s="192"/>
      <c r="C171" s="11" t="s">
        <v>353</v>
      </c>
      <c r="D171" s="12">
        <v>4656</v>
      </c>
      <c r="E171" s="13">
        <f t="shared" ref="E171" si="71">+D171/$I171</f>
        <v>0.53988868274582558</v>
      </c>
      <c r="F171" s="12"/>
      <c r="G171" s="12">
        <v>3968</v>
      </c>
      <c r="H171" s="13">
        <f t="shared" ref="H171" si="72">+G171/$I171</f>
        <v>0.46011131725417442</v>
      </c>
      <c r="I171" s="12">
        <f t="shared" ref="I171" si="73">+D171+G171</f>
        <v>8624</v>
      </c>
      <c r="N171" s="17"/>
      <c r="O171" s="17"/>
      <c r="P171" s="17"/>
    </row>
    <row r="172" spans="2:16" x14ac:dyDescent="0.2">
      <c r="B172" s="192"/>
      <c r="C172" s="11" t="s">
        <v>34</v>
      </c>
      <c r="D172" s="12">
        <v>6240</v>
      </c>
      <c r="E172" s="13">
        <f>+D172/$I172</f>
        <v>1</v>
      </c>
      <c r="F172" s="12"/>
      <c r="G172" s="12"/>
      <c r="H172" s="13">
        <f>+G172/$I172</f>
        <v>0</v>
      </c>
      <c r="I172" s="12">
        <f>+D172+G172</f>
        <v>6240</v>
      </c>
      <c r="N172" s="17"/>
      <c r="O172" s="17"/>
      <c r="P172" s="17"/>
    </row>
    <row r="173" spans="2:16" x14ac:dyDescent="0.2">
      <c r="B173" s="192"/>
      <c r="C173" s="66" t="s">
        <v>127</v>
      </c>
      <c r="D173" s="69">
        <f>SUM(D169:D172)</f>
        <v>51168</v>
      </c>
      <c r="E173" s="65">
        <f>+D173/$I173</f>
        <v>0.83826998689384014</v>
      </c>
      <c r="F173" s="64"/>
      <c r="G173" s="69">
        <f>SUM(G169:G172)</f>
        <v>9872</v>
      </c>
      <c r="H173" s="65">
        <f>+G173/$I173</f>
        <v>0.16173001310615989</v>
      </c>
      <c r="I173" s="64">
        <f t="shared" ref="I173" si="74">+D173+G173</f>
        <v>61040</v>
      </c>
      <c r="N173" s="17"/>
      <c r="O173" s="17"/>
      <c r="P173" s="17"/>
    </row>
    <row r="174" spans="2:16" x14ac:dyDescent="0.2">
      <c r="B174" s="193"/>
      <c r="C174" s="118" t="s">
        <v>36</v>
      </c>
      <c r="D174" s="14">
        <f>SUM(D161,D167,D173)</f>
        <v>123840</v>
      </c>
      <c r="E174" s="16">
        <f>D174/$I174</f>
        <v>0.91858533111796814</v>
      </c>
      <c r="F174" s="14"/>
      <c r="G174" s="14">
        <f>SUM(G161,G167,G173)</f>
        <v>10976</v>
      </c>
      <c r="H174" s="16">
        <f>G174/$I174</f>
        <v>8.1414668882031804E-2</v>
      </c>
      <c r="I174" s="14">
        <f t="shared" si="62"/>
        <v>134816</v>
      </c>
      <c r="N174" s="17"/>
      <c r="O174" s="17"/>
      <c r="P174" s="17"/>
    </row>
  </sheetData>
  <mergeCells count="11">
    <mergeCell ref="G6:H6"/>
    <mergeCell ref="B135:B153"/>
    <mergeCell ref="B154:B174"/>
    <mergeCell ref="B8:C8"/>
    <mergeCell ref="D6:E6"/>
    <mergeCell ref="B9:B19"/>
    <mergeCell ref="B20:B21"/>
    <mergeCell ref="B22:B57"/>
    <mergeCell ref="B58:B97"/>
    <mergeCell ref="B98:B119"/>
    <mergeCell ref="B120:B134"/>
  </mergeCells>
  <phoneticPr fontId="1" type="noConversion"/>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4" manualBreakCount="4">
    <brk id="21" min="1" max="8" man="1"/>
    <brk id="57" min="1" max="8" man="1"/>
    <brk id="97" min="1" max="8" man="1"/>
    <brk id="134"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4"/>
  <sheetViews>
    <sheetView workbookViewId="0">
      <pane ySplit="7" topLeftCell="A8" activePane="bottomLeft" state="frozen"/>
      <selection activeCell="A7" sqref="A7"/>
      <selection pane="bottomLeft" activeCell="A8" sqref="A8"/>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25.88671875" style="10" bestFit="1" customWidth="1"/>
    <col min="14" max="16384" width="8.88671875" style="10"/>
  </cols>
  <sheetData>
    <row r="1" spans="2:16" ht="12.75" customHeight="1" x14ac:dyDescent="0.2">
      <c r="B1" s="34" t="s">
        <v>403</v>
      </c>
      <c r="C1" s="34"/>
      <c r="D1" s="34"/>
      <c r="E1" s="34"/>
      <c r="F1" s="34"/>
      <c r="G1" s="34"/>
      <c r="H1" s="34"/>
      <c r="I1" s="34"/>
    </row>
    <row r="2" spans="2:16" ht="12.75" customHeight="1" x14ac:dyDescent="0.2">
      <c r="B2" s="34" t="s">
        <v>74</v>
      </c>
      <c r="C2" s="34"/>
      <c r="D2" s="34"/>
      <c r="E2" s="34"/>
      <c r="F2" s="34"/>
      <c r="G2" s="34"/>
      <c r="H2" s="34"/>
      <c r="I2" s="34"/>
    </row>
    <row r="3" spans="2:16" ht="12.75" customHeight="1" x14ac:dyDescent="0.2">
      <c r="B3" s="34" t="s">
        <v>66</v>
      </c>
      <c r="C3" s="34"/>
      <c r="D3" s="34"/>
      <c r="E3" s="34"/>
      <c r="F3" s="34"/>
      <c r="G3" s="34"/>
      <c r="H3" s="34"/>
      <c r="I3" s="34"/>
    </row>
    <row r="4" spans="2:16" ht="12.75" customHeight="1" x14ac:dyDescent="0.2">
      <c r="B4" s="34" t="s">
        <v>346</v>
      </c>
      <c r="C4" s="34"/>
      <c r="D4" s="34"/>
      <c r="E4" s="34"/>
      <c r="F4" s="34"/>
      <c r="G4" s="34"/>
      <c r="H4" s="34"/>
      <c r="I4" s="34"/>
    </row>
    <row r="5" spans="2:16" ht="12.75" customHeight="1" x14ac:dyDescent="0.2">
      <c r="B5" s="161"/>
      <c r="C5" s="23"/>
      <c r="D5" s="23"/>
      <c r="E5" s="23"/>
      <c r="F5" s="23"/>
      <c r="G5" s="23"/>
      <c r="H5" s="23"/>
      <c r="I5" s="23"/>
    </row>
    <row r="6" spans="2:16" ht="12.75" customHeight="1" x14ac:dyDescent="0.2">
      <c r="D6" s="189" t="s">
        <v>76</v>
      </c>
      <c r="E6" s="189"/>
      <c r="F6" s="3"/>
      <c r="G6" s="189" t="s">
        <v>37</v>
      </c>
      <c r="H6" s="189"/>
      <c r="I6" s="3"/>
    </row>
    <row r="7" spans="2:16" ht="12.75" customHeight="1" x14ac:dyDescent="0.2">
      <c r="B7" s="4" t="s">
        <v>38</v>
      </c>
      <c r="C7" s="4" t="s">
        <v>39</v>
      </c>
      <c r="D7" s="5" t="s">
        <v>40</v>
      </c>
      <c r="E7" s="117" t="s">
        <v>41</v>
      </c>
      <c r="F7" s="5"/>
      <c r="G7" s="5" t="s">
        <v>40</v>
      </c>
      <c r="H7" s="117" t="s">
        <v>41</v>
      </c>
      <c r="I7" s="5" t="s">
        <v>42</v>
      </c>
    </row>
    <row r="8" spans="2:16" ht="12.75" customHeight="1" x14ac:dyDescent="0.2">
      <c r="B8" s="195" t="s">
        <v>75</v>
      </c>
      <c r="C8" s="195"/>
      <c r="D8" s="14">
        <f>SUM(D19,D21,D57,D97,D119,D134,D153,D174)</f>
        <v>2518624</v>
      </c>
      <c r="E8" s="16">
        <f>D8/$I8</f>
        <v>0.53519240053582473</v>
      </c>
      <c r="F8" s="6"/>
      <c r="G8" s="14">
        <f>SUM(G19,G21,G57,G97,G119,G134,G153,G174)</f>
        <v>2187392</v>
      </c>
      <c r="H8" s="16">
        <f>G8/$I8</f>
        <v>0.46480759946417521</v>
      </c>
      <c r="I8" s="14">
        <f t="shared" ref="I8:I10" si="0">+D8+G8</f>
        <v>4706016</v>
      </c>
      <c r="M8" s="17"/>
      <c r="N8" s="17"/>
      <c r="O8" s="17"/>
      <c r="P8" s="17"/>
    </row>
    <row r="9" spans="2:16" ht="12.75" customHeight="1" x14ac:dyDescent="0.2">
      <c r="B9" s="192" t="s">
        <v>162</v>
      </c>
      <c r="C9" s="11" t="s">
        <v>157</v>
      </c>
      <c r="D9" s="12">
        <v>5584</v>
      </c>
      <c r="E9" s="13">
        <f t="shared" ref="E9:E18" si="1">+D9/$I9</f>
        <v>0.46533333333333332</v>
      </c>
      <c r="F9" s="15"/>
      <c r="G9" s="12">
        <v>6416</v>
      </c>
      <c r="H9" s="13">
        <f t="shared" ref="H9:H18" si="2">+G9/$I9</f>
        <v>0.53466666666666662</v>
      </c>
      <c r="I9" s="12">
        <f t="shared" si="0"/>
        <v>12000</v>
      </c>
      <c r="N9" s="17"/>
      <c r="O9" s="17"/>
      <c r="P9" s="17"/>
    </row>
    <row r="10" spans="2:16" ht="12.75" customHeight="1" x14ac:dyDescent="0.2">
      <c r="B10" s="192"/>
      <c r="C10" s="11" t="s">
        <v>345</v>
      </c>
      <c r="D10" s="12"/>
      <c r="E10" s="13" t="s">
        <v>252</v>
      </c>
      <c r="F10" s="15"/>
      <c r="G10" s="12">
        <v>5760</v>
      </c>
      <c r="H10" s="13" t="s">
        <v>252</v>
      </c>
      <c r="I10" s="12">
        <f t="shared" si="0"/>
        <v>5760</v>
      </c>
      <c r="N10" s="17"/>
      <c r="O10" s="17"/>
    </row>
    <row r="11" spans="2:16" ht="12.75" customHeight="1" x14ac:dyDescent="0.2">
      <c r="B11" s="192"/>
      <c r="C11" s="11" t="s">
        <v>158</v>
      </c>
      <c r="D11" s="12">
        <v>5344</v>
      </c>
      <c r="E11" s="13">
        <f t="shared" si="1"/>
        <v>0.2857142857142857</v>
      </c>
      <c r="F11" s="12"/>
      <c r="G11" s="12">
        <v>13360</v>
      </c>
      <c r="H11" s="13">
        <f t="shared" si="2"/>
        <v>0.7142857142857143</v>
      </c>
      <c r="I11" s="12">
        <f>+D11+G11</f>
        <v>18704</v>
      </c>
      <c r="N11" s="17"/>
      <c r="O11" s="17"/>
      <c r="P11" s="17"/>
    </row>
    <row r="12" spans="2:16" ht="12.75" customHeight="1" x14ac:dyDescent="0.2">
      <c r="B12" s="192"/>
      <c r="C12" s="11" t="s">
        <v>159</v>
      </c>
      <c r="D12" s="12"/>
      <c r="E12" s="13">
        <f t="shared" si="1"/>
        <v>0</v>
      </c>
      <c r="F12" s="15"/>
      <c r="G12" s="12">
        <v>23856</v>
      </c>
      <c r="H12" s="13">
        <f t="shared" si="2"/>
        <v>1</v>
      </c>
      <c r="I12" s="12">
        <f>+D12+G12</f>
        <v>23856</v>
      </c>
      <c r="N12" s="17"/>
      <c r="O12" s="17"/>
      <c r="P12" s="17"/>
    </row>
    <row r="13" spans="2:16" ht="12.75" customHeight="1" x14ac:dyDescent="0.2">
      <c r="B13" s="192"/>
      <c r="C13" s="11" t="s">
        <v>163</v>
      </c>
      <c r="D13" s="12">
        <v>2448</v>
      </c>
      <c r="E13" s="13">
        <f t="shared" si="1"/>
        <v>1</v>
      </c>
      <c r="F13" s="15"/>
      <c r="G13" s="12"/>
      <c r="H13" s="13">
        <f t="shared" si="2"/>
        <v>0</v>
      </c>
      <c r="I13" s="12">
        <f>+D13+G13</f>
        <v>2448</v>
      </c>
      <c r="N13" s="17"/>
      <c r="O13" s="17"/>
      <c r="P13" s="17"/>
    </row>
    <row r="14" spans="2:16" ht="12.75" customHeight="1" x14ac:dyDescent="0.2">
      <c r="B14" s="192"/>
      <c r="C14" s="11" t="s">
        <v>173</v>
      </c>
      <c r="D14" s="12">
        <v>12256</v>
      </c>
      <c r="E14" s="13">
        <f t="shared" si="1"/>
        <v>0.2629591486440096</v>
      </c>
      <c r="F14" s="15"/>
      <c r="G14" s="12">
        <v>34352</v>
      </c>
      <c r="H14" s="13">
        <f t="shared" si="2"/>
        <v>0.7370408513559904</v>
      </c>
      <c r="I14" s="12">
        <f>+D14+G14</f>
        <v>46608</v>
      </c>
      <c r="N14" s="17"/>
      <c r="O14" s="17"/>
      <c r="P14" s="17"/>
    </row>
    <row r="15" spans="2:16" ht="12.75" customHeight="1" x14ac:dyDescent="0.2">
      <c r="B15" s="192"/>
      <c r="C15" s="11" t="s">
        <v>164</v>
      </c>
      <c r="D15" s="12">
        <v>3264</v>
      </c>
      <c r="E15" s="13">
        <f t="shared" si="1"/>
        <v>0.57627118644067798</v>
      </c>
      <c r="F15" s="15"/>
      <c r="G15" s="12">
        <v>2400</v>
      </c>
      <c r="H15" s="13">
        <f t="shared" si="2"/>
        <v>0.42372881355932202</v>
      </c>
      <c r="I15" s="12">
        <f t="shared" ref="I15" si="3">+D15+G15</f>
        <v>5664</v>
      </c>
      <c r="N15" s="17"/>
      <c r="O15" s="17"/>
      <c r="P15" s="17"/>
    </row>
    <row r="16" spans="2:16" ht="12.75" customHeight="1" x14ac:dyDescent="0.2">
      <c r="B16" s="192"/>
      <c r="C16" s="11" t="s">
        <v>160</v>
      </c>
      <c r="D16" s="17">
        <v>8416</v>
      </c>
      <c r="E16" s="21">
        <f t="shared" si="1"/>
        <v>0.50674373795761074</v>
      </c>
      <c r="F16" s="20"/>
      <c r="G16" s="17">
        <v>8192</v>
      </c>
      <c r="H16" s="21">
        <f t="shared" si="2"/>
        <v>0.4932562620423892</v>
      </c>
      <c r="I16" s="20">
        <f>+D16+G16</f>
        <v>16608</v>
      </c>
      <c r="N16" s="17"/>
      <c r="O16" s="17"/>
      <c r="P16" s="17"/>
    </row>
    <row r="17" spans="2:16" ht="12.75" customHeight="1" x14ac:dyDescent="0.2">
      <c r="B17" s="192"/>
      <c r="C17" s="11" t="s">
        <v>389</v>
      </c>
      <c r="D17" s="12">
        <v>672</v>
      </c>
      <c r="E17" s="13">
        <f t="shared" si="1"/>
        <v>1</v>
      </c>
      <c r="F17" s="12"/>
      <c r="G17" s="12"/>
      <c r="H17" s="13">
        <f t="shared" si="2"/>
        <v>0</v>
      </c>
      <c r="I17" s="12">
        <f>+D17+G17</f>
        <v>672</v>
      </c>
      <c r="N17" s="17"/>
      <c r="O17" s="17"/>
      <c r="P17" s="17"/>
    </row>
    <row r="18" spans="2:16" ht="12.75" customHeight="1" x14ac:dyDescent="0.2">
      <c r="B18" s="192"/>
      <c r="C18" s="11" t="s">
        <v>161</v>
      </c>
      <c r="D18" s="12">
        <v>4480</v>
      </c>
      <c r="E18" s="13">
        <f t="shared" si="1"/>
        <v>0.58577405857740583</v>
      </c>
      <c r="F18" s="12"/>
      <c r="G18" s="12">
        <v>3168</v>
      </c>
      <c r="H18" s="13">
        <f t="shared" si="2"/>
        <v>0.41422594142259417</v>
      </c>
      <c r="I18" s="12">
        <f>+D18+G18</f>
        <v>7648</v>
      </c>
      <c r="N18" s="17"/>
      <c r="O18" s="17"/>
      <c r="P18" s="17"/>
    </row>
    <row r="19" spans="2:16" ht="12.75" customHeight="1" x14ac:dyDescent="0.2">
      <c r="B19" s="193"/>
      <c r="C19" s="118" t="s">
        <v>36</v>
      </c>
      <c r="D19" s="14">
        <f>SUM(D9:D18)</f>
        <v>42464</v>
      </c>
      <c r="E19" s="16">
        <f>D19/$I19</f>
        <v>0.30338363054412437</v>
      </c>
      <c r="F19" s="14"/>
      <c r="G19" s="14">
        <f>SUM(G9:G18)</f>
        <v>97504</v>
      </c>
      <c r="H19" s="16">
        <f>G19/$I19</f>
        <v>0.69661636945587568</v>
      </c>
      <c r="I19" s="14">
        <f>+D19+G19</f>
        <v>139968</v>
      </c>
      <c r="N19" s="17"/>
      <c r="O19" s="17"/>
      <c r="P19" s="17"/>
    </row>
    <row r="20" spans="2:16" ht="12.75" customHeight="1" x14ac:dyDescent="0.2">
      <c r="B20" s="194" t="s">
        <v>22</v>
      </c>
      <c r="C20" s="11" t="s">
        <v>130</v>
      </c>
      <c r="D20" s="12">
        <v>55632</v>
      </c>
      <c r="E20" s="13">
        <f>+D20/$I20</f>
        <v>0.63495252008765524</v>
      </c>
      <c r="F20" s="12"/>
      <c r="G20" s="12">
        <v>31984</v>
      </c>
      <c r="H20" s="13">
        <f>+G20/$I20</f>
        <v>0.36504747991234476</v>
      </c>
      <c r="I20" s="12">
        <f t="shared" ref="I20" si="4">+D20+G20</f>
        <v>87616</v>
      </c>
      <c r="N20" s="17"/>
      <c r="O20" s="17"/>
      <c r="P20" s="17"/>
    </row>
    <row r="21" spans="2:16" ht="12.75" customHeight="1" x14ac:dyDescent="0.2">
      <c r="B21" s="193"/>
      <c r="C21" s="118" t="s">
        <v>36</v>
      </c>
      <c r="D21" s="14">
        <f>+D20</f>
        <v>55632</v>
      </c>
      <c r="E21" s="16">
        <f>D21/$I21</f>
        <v>0.63495252008765524</v>
      </c>
      <c r="F21" s="14"/>
      <c r="G21" s="14">
        <f>+G20</f>
        <v>31984</v>
      </c>
      <c r="H21" s="16">
        <f>G21/$I21</f>
        <v>0.36504747991234476</v>
      </c>
      <c r="I21" s="14">
        <f>+D21+G21</f>
        <v>87616</v>
      </c>
      <c r="N21" s="17"/>
      <c r="O21" s="17"/>
      <c r="P21" s="17"/>
    </row>
    <row r="22" spans="2:16" ht="12.75" customHeight="1" x14ac:dyDescent="0.2">
      <c r="B22" s="194" t="s">
        <v>193</v>
      </c>
      <c r="C22" s="142" t="s">
        <v>128</v>
      </c>
      <c r="D22" s="93"/>
      <c r="E22" s="94"/>
      <c r="F22" s="93"/>
      <c r="G22" s="93"/>
      <c r="H22" s="94"/>
      <c r="I22" s="93"/>
      <c r="M22" s="17"/>
      <c r="N22" s="17"/>
      <c r="O22" s="17"/>
    </row>
    <row r="23" spans="2:16" ht="12.75" customHeight="1" x14ac:dyDescent="0.2">
      <c r="B23" s="188"/>
      <c r="C23" s="95" t="s">
        <v>24</v>
      </c>
      <c r="D23" s="20">
        <v>54784</v>
      </c>
      <c r="E23" s="21">
        <f t="shared" ref="E23:E28" si="5">+D23/$I23</f>
        <v>0.42391977219264576</v>
      </c>
      <c r="F23" s="20"/>
      <c r="G23" s="20">
        <v>74448</v>
      </c>
      <c r="H23" s="21">
        <f t="shared" ref="H23:H28" si="6">+G23/$I23</f>
        <v>0.57608022780735424</v>
      </c>
      <c r="I23" s="20">
        <f>+D23+G23</f>
        <v>129232</v>
      </c>
      <c r="N23" s="17"/>
      <c r="O23" s="17"/>
      <c r="P23" s="17"/>
    </row>
    <row r="24" spans="2:16" ht="12.75" customHeight="1" x14ac:dyDescent="0.2">
      <c r="B24" s="188"/>
      <c r="C24" s="11" t="s">
        <v>25</v>
      </c>
      <c r="D24" s="12">
        <v>13936</v>
      </c>
      <c r="E24" s="13">
        <f t="shared" si="5"/>
        <v>0.53633004926108374</v>
      </c>
      <c r="F24" s="12"/>
      <c r="G24" s="12">
        <v>12048</v>
      </c>
      <c r="H24" s="13">
        <f t="shared" si="6"/>
        <v>0.46366995073891626</v>
      </c>
      <c r="I24" s="12">
        <f>+D24+G24</f>
        <v>25984</v>
      </c>
      <c r="M24" s="17"/>
      <c r="N24" s="17"/>
      <c r="O24" s="17"/>
      <c r="P24" s="17"/>
    </row>
    <row r="25" spans="2:16" ht="12.75" customHeight="1" x14ac:dyDescent="0.2">
      <c r="B25" s="188"/>
      <c r="C25" s="11" t="s">
        <v>26</v>
      </c>
      <c r="D25" s="12">
        <v>5520</v>
      </c>
      <c r="E25" s="13">
        <f t="shared" si="5"/>
        <v>0.359375</v>
      </c>
      <c r="F25" s="12"/>
      <c r="G25" s="12">
        <v>9840</v>
      </c>
      <c r="H25" s="13">
        <f t="shared" si="6"/>
        <v>0.640625</v>
      </c>
      <c r="I25" s="12">
        <f t="shared" ref="I25" si="7">+D25+G25</f>
        <v>15360</v>
      </c>
      <c r="N25" s="17"/>
      <c r="O25" s="17"/>
      <c r="P25" s="17"/>
    </row>
    <row r="26" spans="2:16" ht="12.75" customHeight="1" x14ac:dyDescent="0.2">
      <c r="B26" s="188"/>
      <c r="C26" s="11" t="s">
        <v>31</v>
      </c>
      <c r="D26" s="12"/>
      <c r="E26" s="13" t="s">
        <v>252</v>
      </c>
      <c r="F26" s="12"/>
      <c r="G26" s="12"/>
      <c r="H26" s="13" t="s">
        <v>252</v>
      </c>
      <c r="I26" s="12">
        <f>+D26+G26</f>
        <v>0</v>
      </c>
    </row>
    <row r="27" spans="2:16" ht="12.75" customHeight="1" x14ac:dyDescent="0.2">
      <c r="B27" s="188"/>
      <c r="C27" s="11" t="s">
        <v>27</v>
      </c>
      <c r="D27" s="12">
        <v>4656</v>
      </c>
      <c r="E27" s="13">
        <f t="shared" si="5"/>
        <v>0.39430894308943087</v>
      </c>
      <c r="F27" s="15"/>
      <c r="G27" s="12">
        <v>7152</v>
      </c>
      <c r="H27" s="13">
        <f t="shared" si="6"/>
        <v>0.60569105691056913</v>
      </c>
      <c r="I27" s="12">
        <f t="shared" ref="I27:I31" si="8">+D27+G27</f>
        <v>11808</v>
      </c>
    </row>
    <row r="28" spans="2:16" ht="12.75" customHeight="1" x14ac:dyDescent="0.2">
      <c r="B28" s="188"/>
      <c r="C28" s="11" t="s">
        <v>205</v>
      </c>
      <c r="D28" s="18">
        <v>7648</v>
      </c>
      <c r="E28" s="13">
        <f t="shared" si="5"/>
        <v>0.90874524714828897</v>
      </c>
      <c r="F28" s="12"/>
      <c r="G28" s="18">
        <v>768</v>
      </c>
      <c r="H28" s="13">
        <f t="shared" si="6"/>
        <v>9.125475285171103E-2</v>
      </c>
      <c r="I28" s="12">
        <f t="shared" si="8"/>
        <v>8416</v>
      </c>
      <c r="N28" s="17"/>
      <c r="O28" s="17"/>
      <c r="P28" s="17"/>
    </row>
    <row r="29" spans="2:16" ht="12.75" customHeight="1" x14ac:dyDescent="0.2">
      <c r="B29" s="188"/>
      <c r="C29" s="11" t="s">
        <v>28</v>
      </c>
      <c r="D29" s="18">
        <v>3120</v>
      </c>
      <c r="E29" s="13">
        <f>+D29/$I29</f>
        <v>0.22413793103448276</v>
      </c>
      <c r="F29" s="12"/>
      <c r="G29" s="18">
        <v>10800</v>
      </c>
      <c r="H29" s="13">
        <f>+G29/$I29</f>
        <v>0.77586206896551724</v>
      </c>
      <c r="I29" s="12">
        <f t="shared" si="8"/>
        <v>13920</v>
      </c>
      <c r="N29" s="17"/>
      <c r="O29" s="17"/>
      <c r="P29" s="17"/>
    </row>
    <row r="30" spans="2:16" ht="12.75" customHeight="1" x14ac:dyDescent="0.2">
      <c r="B30" s="188"/>
      <c r="C30" s="11" t="s">
        <v>33</v>
      </c>
      <c r="D30" s="12">
        <v>38112</v>
      </c>
      <c r="E30" s="13">
        <f t="shared" ref="E30:E31" si="9">+D30/$I30</f>
        <v>0.62421383647798745</v>
      </c>
      <c r="F30" s="12"/>
      <c r="G30" s="12">
        <v>22944</v>
      </c>
      <c r="H30" s="13">
        <f t="shared" ref="H30:H31" si="10">+G30/$I30</f>
        <v>0.37578616352201261</v>
      </c>
      <c r="I30" s="12">
        <f t="shared" si="8"/>
        <v>61056</v>
      </c>
      <c r="N30" s="17"/>
      <c r="O30" s="17"/>
      <c r="P30" s="17"/>
    </row>
    <row r="31" spans="2:16" ht="12.75" customHeight="1" x14ac:dyDescent="0.2">
      <c r="B31" s="188"/>
      <c r="C31" s="70" t="s">
        <v>127</v>
      </c>
      <c r="D31" s="69">
        <f>SUM(D23:D30)</f>
        <v>127776</v>
      </c>
      <c r="E31" s="65">
        <f t="shared" si="9"/>
        <v>0.48076575763048585</v>
      </c>
      <c r="F31" s="71"/>
      <c r="G31" s="69">
        <f>SUM(G23:G30)</f>
        <v>138000</v>
      </c>
      <c r="H31" s="65">
        <f t="shared" si="10"/>
        <v>0.51923424236951421</v>
      </c>
      <c r="I31" s="64">
        <f t="shared" si="8"/>
        <v>265776</v>
      </c>
      <c r="N31" s="17"/>
      <c r="O31" s="17"/>
      <c r="P31" s="17"/>
    </row>
    <row r="32" spans="2:16" ht="12.75" customHeight="1" x14ac:dyDescent="0.2">
      <c r="B32" s="188"/>
      <c r="C32" s="143" t="s">
        <v>360</v>
      </c>
      <c r="D32" s="92"/>
      <c r="E32" s="92"/>
      <c r="F32" s="92"/>
      <c r="G32" s="92"/>
      <c r="H32" s="92"/>
      <c r="I32" s="92"/>
    </row>
    <row r="33" spans="2:16" ht="12.75" customHeight="1" x14ac:dyDescent="0.2">
      <c r="B33" s="188"/>
      <c r="C33" s="95" t="s">
        <v>29</v>
      </c>
      <c r="D33" s="20"/>
      <c r="E33" s="21" t="s">
        <v>252</v>
      </c>
      <c r="F33" s="98"/>
      <c r="G33" s="20"/>
      <c r="H33" s="21" t="s">
        <v>252</v>
      </c>
      <c r="I33" s="20">
        <f t="shared" ref="I33:I97" si="11">+D33+G33</f>
        <v>0</v>
      </c>
    </row>
    <row r="34" spans="2:16" ht="12.75" customHeight="1" x14ac:dyDescent="0.2">
      <c r="B34" s="188"/>
      <c r="C34" s="11" t="s">
        <v>211</v>
      </c>
      <c r="D34" s="12"/>
      <c r="E34" s="13">
        <f t="shared" ref="E34:E55" si="12">+D34/$I34</f>
        <v>0</v>
      </c>
      <c r="F34" s="12"/>
      <c r="G34" s="12">
        <v>2160</v>
      </c>
      <c r="H34" s="13">
        <f t="shared" ref="H34:H55" si="13">+G34/$I34</f>
        <v>1</v>
      </c>
      <c r="I34" s="12">
        <f t="shared" si="11"/>
        <v>2160</v>
      </c>
      <c r="N34" s="17"/>
      <c r="O34" s="17"/>
      <c r="P34" s="17"/>
    </row>
    <row r="35" spans="2:16" ht="12.75" customHeight="1" x14ac:dyDescent="0.2">
      <c r="B35" s="188"/>
      <c r="C35" s="11" t="s">
        <v>6</v>
      </c>
      <c r="D35" s="12">
        <v>61248</v>
      </c>
      <c r="E35" s="13">
        <f t="shared" si="12"/>
        <v>0.52152588555858315</v>
      </c>
      <c r="F35" s="15"/>
      <c r="G35" s="12">
        <v>56192</v>
      </c>
      <c r="H35" s="13">
        <f t="shared" si="13"/>
        <v>0.47847411444141691</v>
      </c>
      <c r="I35" s="12">
        <f t="shared" si="11"/>
        <v>117440</v>
      </c>
    </row>
    <row r="36" spans="2:16" ht="12.75" customHeight="1" x14ac:dyDescent="0.2">
      <c r="B36" s="188"/>
      <c r="C36" s="11" t="s">
        <v>7</v>
      </c>
      <c r="D36" s="15"/>
      <c r="E36" s="13">
        <f t="shared" si="12"/>
        <v>0</v>
      </c>
      <c r="F36" s="15"/>
      <c r="G36" s="12">
        <v>5040</v>
      </c>
      <c r="H36" s="13">
        <f t="shared" si="13"/>
        <v>1</v>
      </c>
      <c r="I36" s="12">
        <f t="shared" si="11"/>
        <v>5040</v>
      </c>
      <c r="N36" s="17"/>
      <c r="O36" s="17"/>
    </row>
    <row r="37" spans="2:16" ht="12.75" customHeight="1" x14ac:dyDescent="0.2">
      <c r="B37" s="188"/>
      <c r="C37" s="11" t="s">
        <v>32</v>
      </c>
      <c r="D37" s="12">
        <v>23328</v>
      </c>
      <c r="E37" s="13">
        <f t="shared" si="12"/>
        <v>0.31994733377221857</v>
      </c>
      <c r="F37" s="12"/>
      <c r="G37" s="12">
        <v>49584</v>
      </c>
      <c r="H37" s="13">
        <f t="shared" si="13"/>
        <v>0.68005266622778149</v>
      </c>
      <c r="I37" s="12">
        <f t="shared" si="11"/>
        <v>72912</v>
      </c>
      <c r="N37" s="17"/>
      <c r="O37" s="17"/>
      <c r="P37" s="17"/>
    </row>
    <row r="38" spans="2:16" ht="12.75" customHeight="1" x14ac:dyDescent="0.2">
      <c r="B38" s="188"/>
      <c r="C38" s="11" t="s">
        <v>8</v>
      </c>
      <c r="D38" s="12">
        <v>10512</v>
      </c>
      <c r="E38" s="13">
        <f t="shared" si="12"/>
        <v>1</v>
      </c>
      <c r="F38" s="12"/>
      <c r="G38" s="12"/>
      <c r="H38" s="13">
        <f t="shared" si="13"/>
        <v>0</v>
      </c>
      <c r="I38" s="12">
        <f t="shared" si="11"/>
        <v>10512</v>
      </c>
      <c r="N38" s="17"/>
      <c r="O38" s="17"/>
      <c r="P38" s="17"/>
    </row>
    <row r="39" spans="2:16" ht="12.75" customHeight="1" x14ac:dyDescent="0.2">
      <c r="B39" s="188"/>
      <c r="C39" s="11" t="s">
        <v>9</v>
      </c>
      <c r="D39" s="12">
        <v>2832</v>
      </c>
      <c r="E39" s="13">
        <f t="shared" si="12"/>
        <v>0.28095238095238095</v>
      </c>
      <c r="F39" s="12"/>
      <c r="G39" s="12">
        <v>7248</v>
      </c>
      <c r="H39" s="13">
        <f t="shared" si="13"/>
        <v>0.71904761904761905</v>
      </c>
      <c r="I39" s="12">
        <f t="shared" si="11"/>
        <v>10080</v>
      </c>
      <c r="N39" s="17"/>
      <c r="O39" s="17"/>
      <c r="P39" s="17"/>
    </row>
    <row r="40" spans="2:16" ht="12.75" customHeight="1" x14ac:dyDescent="0.2">
      <c r="B40" s="188"/>
      <c r="C40" s="19" t="s">
        <v>78</v>
      </c>
      <c r="D40" s="12">
        <v>4944</v>
      </c>
      <c r="E40" s="13">
        <f>+D40/$I40</f>
        <v>0.29883945841392651</v>
      </c>
      <c r="F40" s="12"/>
      <c r="G40" s="12">
        <v>11600</v>
      </c>
      <c r="H40" s="13">
        <f>+G40/$I40</f>
        <v>0.70116054158607355</v>
      </c>
      <c r="I40" s="12">
        <f t="shared" si="11"/>
        <v>16544</v>
      </c>
      <c r="N40" s="17"/>
      <c r="O40" s="17"/>
      <c r="P40" s="17"/>
    </row>
    <row r="41" spans="2:16" ht="12.75" customHeight="1" x14ac:dyDescent="0.2">
      <c r="B41" s="188"/>
      <c r="C41" s="11" t="s">
        <v>10</v>
      </c>
      <c r="D41" s="12">
        <v>12528</v>
      </c>
      <c r="E41" s="13">
        <f t="shared" ref="E41" si="14">+D41/$I41</f>
        <v>0.40277777777777779</v>
      </c>
      <c r="F41" s="12"/>
      <c r="G41" s="12">
        <v>18576</v>
      </c>
      <c r="H41" s="13">
        <f t="shared" ref="H41" si="15">+G41/$I41</f>
        <v>0.59722222222222221</v>
      </c>
      <c r="I41" s="12">
        <f t="shared" si="11"/>
        <v>31104</v>
      </c>
      <c r="N41" s="17"/>
      <c r="O41" s="17"/>
      <c r="P41" s="17"/>
    </row>
    <row r="42" spans="2:16" ht="12.75" customHeight="1" x14ac:dyDescent="0.2">
      <c r="B42" s="188"/>
      <c r="C42" s="70" t="s">
        <v>127</v>
      </c>
      <c r="D42" s="69">
        <f>SUM(D33:D41)</f>
        <v>115392</v>
      </c>
      <c r="E42" s="65">
        <f t="shared" si="12"/>
        <v>0.43414399229472672</v>
      </c>
      <c r="F42" s="71"/>
      <c r="G42" s="69">
        <f>SUM(G33:G41)</f>
        <v>150400</v>
      </c>
      <c r="H42" s="65">
        <f t="shared" si="13"/>
        <v>0.56585600770527333</v>
      </c>
      <c r="I42" s="64">
        <f t="shared" si="11"/>
        <v>265792</v>
      </c>
      <c r="N42" s="17"/>
      <c r="O42" s="17"/>
      <c r="P42" s="17"/>
    </row>
    <row r="43" spans="2:16" ht="12.75" customHeight="1" x14ac:dyDescent="0.2">
      <c r="B43" s="188"/>
      <c r="C43" s="143" t="s">
        <v>225</v>
      </c>
      <c r="D43" s="92"/>
      <c r="E43" s="92"/>
      <c r="F43" s="92"/>
      <c r="G43" s="92"/>
      <c r="H43" s="92"/>
      <c r="I43" s="92"/>
    </row>
    <row r="44" spans="2:16" ht="12.75" customHeight="1" x14ac:dyDescent="0.2">
      <c r="B44" s="188"/>
      <c r="C44" s="95" t="s">
        <v>58</v>
      </c>
      <c r="D44" s="96">
        <v>5568</v>
      </c>
      <c r="E44" s="21">
        <f t="shared" ref="E44:E53" si="16">+D44/$I44</f>
        <v>0.82857142857142863</v>
      </c>
      <c r="F44" s="20"/>
      <c r="G44" s="96">
        <v>1152</v>
      </c>
      <c r="H44" s="21">
        <f t="shared" ref="H44:H52" si="17">+G44/$I44</f>
        <v>0.17142857142857143</v>
      </c>
      <c r="I44" s="20">
        <f t="shared" ref="I44:I47" si="18">+D44+G44</f>
        <v>6720</v>
      </c>
      <c r="N44" s="17"/>
      <c r="O44" s="17"/>
      <c r="P44" s="17"/>
    </row>
    <row r="45" spans="2:16" ht="12.75" customHeight="1" x14ac:dyDescent="0.2">
      <c r="B45" s="188"/>
      <c r="C45" s="11" t="s">
        <v>13</v>
      </c>
      <c r="D45" s="12">
        <v>9696</v>
      </c>
      <c r="E45" s="13">
        <f t="shared" si="16"/>
        <v>0.46543778801843316</v>
      </c>
      <c r="F45" s="15"/>
      <c r="G45" s="12">
        <v>11136</v>
      </c>
      <c r="H45" s="13">
        <f t="shared" si="17"/>
        <v>0.53456221198156684</v>
      </c>
      <c r="I45" s="12">
        <f t="shared" si="18"/>
        <v>20832</v>
      </c>
      <c r="N45" s="17"/>
      <c r="O45" s="17"/>
      <c r="P45" s="17"/>
    </row>
    <row r="46" spans="2:16" ht="12.75" customHeight="1" x14ac:dyDescent="0.2">
      <c r="B46" s="188"/>
      <c r="C46" s="11" t="s">
        <v>0</v>
      </c>
      <c r="D46" s="12"/>
      <c r="E46" s="13">
        <f t="shared" si="16"/>
        <v>0</v>
      </c>
      <c r="F46" s="12"/>
      <c r="G46" s="12">
        <v>2688</v>
      </c>
      <c r="H46" s="13">
        <f t="shared" si="17"/>
        <v>1</v>
      </c>
      <c r="I46" s="12">
        <f t="shared" si="18"/>
        <v>2688</v>
      </c>
      <c r="N46" s="17"/>
      <c r="O46" s="17"/>
      <c r="P46" s="17"/>
    </row>
    <row r="47" spans="2:16" ht="12.75" customHeight="1" x14ac:dyDescent="0.2">
      <c r="B47" s="188"/>
      <c r="C47" s="11" t="s">
        <v>15</v>
      </c>
      <c r="D47" s="12"/>
      <c r="E47" s="13">
        <f t="shared" si="16"/>
        <v>0</v>
      </c>
      <c r="F47" s="15"/>
      <c r="G47" s="12">
        <v>1440</v>
      </c>
      <c r="H47" s="13">
        <f t="shared" si="17"/>
        <v>1</v>
      </c>
      <c r="I47" s="12">
        <f t="shared" si="18"/>
        <v>1440</v>
      </c>
      <c r="N47" s="17"/>
      <c r="O47" s="17"/>
    </row>
    <row r="48" spans="2:16" ht="12.75" customHeight="1" x14ac:dyDescent="0.2">
      <c r="B48" s="188"/>
      <c r="C48" s="11" t="s">
        <v>49</v>
      </c>
      <c r="D48" s="12">
        <v>10368</v>
      </c>
      <c r="E48" s="13">
        <f t="shared" si="16"/>
        <v>0.38411381149970364</v>
      </c>
      <c r="F48" s="12"/>
      <c r="G48" s="12">
        <v>16624</v>
      </c>
      <c r="H48" s="13">
        <f t="shared" si="17"/>
        <v>0.61588618850029642</v>
      </c>
      <c r="I48" s="12">
        <f>+D48+G48</f>
        <v>26992</v>
      </c>
      <c r="N48" s="17"/>
      <c r="O48" s="17"/>
      <c r="P48" s="17"/>
    </row>
    <row r="49" spans="2:16" ht="12.75" customHeight="1" x14ac:dyDescent="0.2">
      <c r="B49" s="188"/>
      <c r="C49" s="11" t="s">
        <v>59</v>
      </c>
      <c r="D49" s="18">
        <v>5568</v>
      </c>
      <c r="E49" s="13">
        <f t="shared" si="16"/>
        <v>0.42028985507246375</v>
      </c>
      <c r="F49" s="12"/>
      <c r="G49" s="17">
        <v>7680</v>
      </c>
      <c r="H49" s="13">
        <f t="shared" si="17"/>
        <v>0.57971014492753625</v>
      </c>
      <c r="I49" s="12">
        <f t="shared" ref="I49:I52" si="19">+D49+G49</f>
        <v>13248</v>
      </c>
      <c r="N49" s="17"/>
      <c r="O49" s="17"/>
      <c r="P49" s="17"/>
    </row>
    <row r="50" spans="2:16" ht="12.75" customHeight="1" x14ac:dyDescent="0.2">
      <c r="B50" s="188"/>
      <c r="C50" s="11" t="s">
        <v>11</v>
      </c>
      <c r="D50" s="12">
        <v>65168</v>
      </c>
      <c r="E50" s="13">
        <f t="shared" si="16"/>
        <v>0.50452124365167839</v>
      </c>
      <c r="F50" s="12"/>
      <c r="G50" s="12">
        <v>64000</v>
      </c>
      <c r="H50" s="13">
        <f t="shared" si="17"/>
        <v>0.49547875634832156</v>
      </c>
      <c r="I50" s="12">
        <f t="shared" si="19"/>
        <v>129168</v>
      </c>
      <c r="N50" s="17"/>
      <c r="O50" s="17"/>
      <c r="P50" s="17"/>
    </row>
    <row r="51" spans="2:16" ht="12.75" customHeight="1" x14ac:dyDescent="0.2">
      <c r="B51" s="188"/>
      <c r="C51" s="11" t="s">
        <v>16</v>
      </c>
      <c r="D51" s="12">
        <v>6048</v>
      </c>
      <c r="E51" s="13">
        <f t="shared" si="16"/>
        <v>0.41492864983534578</v>
      </c>
      <c r="F51" s="15"/>
      <c r="G51" s="12">
        <v>8528</v>
      </c>
      <c r="H51" s="13">
        <f t="shared" si="17"/>
        <v>0.58507135016465428</v>
      </c>
      <c r="I51" s="12">
        <f t="shared" si="19"/>
        <v>14576</v>
      </c>
      <c r="N51" s="17"/>
      <c r="O51" s="17"/>
      <c r="P51" s="17"/>
    </row>
    <row r="52" spans="2:16" ht="12.75" customHeight="1" x14ac:dyDescent="0.2">
      <c r="B52" s="188"/>
      <c r="C52" s="11" t="s">
        <v>17</v>
      </c>
      <c r="D52" s="12"/>
      <c r="E52" s="13">
        <f t="shared" si="16"/>
        <v>0</v>
      </c>
      <c r="F52" s="12"/>
      <c r="G52" s="12">
        <v>5760</v>
      </c>
      <c r="H52" s="13">
        <f t="shared" si="17"/>
        <v>1</v>
      </c>
      <c r="I52" s="12">
        <f t="shared" si="19"/>
        <v>5760</v>
      </c>
      <c r="N52" s="17"/>
      <c r="O52" s="17"/>
      <c r="P52" s="17"/>
    </row>
    <row r="53" spans="2:16" ht="12.75" customHeight="1" x14ac:dyDescent="0.2">
      <c r="B53" s="188"/>
      <c r="C53" s="11" t="s">
        <v>353</v>
      </c>
      <c r="D53" s="12">
        <v>3792</v>
      </c>
      <c r="E53" s="13">
        <f t="shared" si="16"/>
        <v>0.40306122448979592</v>
      </c>
      <c r="F53" s="12"/>
      <c r="G53" s="12">
        <v>5616</v>
      </c>
      <c r="H53" s="13">
        <f t="shared" ref="H53" si="20">+G53/$I53</f>
        <v>0.59693877551020413</v>
      </c>
      <c r="I53" s="12">
        <f t="shared" ref="I53" si="21">+D53+G53</f>
        <v>9408</v>
      </c>
      <c r="N53" s="17"/>
      <c r="O53" s="17"/>
      <c r="P53" s="17"/>
    </row>
    <row r="54" spans="2:16" ht="12.75" customHeight="1" x14ac:dyDescent="0.2">
      <c r="B54" s="188"/>
      <c r="C54" s="11" t="s">
        <v>34</v>
      </c>
      <c r="D54" s="12">
        <v>9552</v>
      </c>
      <c r="E54" s="13">
        <f t="shared" si="12"/>
        <v>0.33614864864864863</v>
      </c>
      <c r="F54" s="12"/>
      <c r="G54" s="12">
        <v>18864</v>
      </c>
      <c r="H54" s="13">
        <f t="shared" si="13"/>
        <v>0.66385135135135132</v>
      </c>
      <c r="I54" s="12">
        <f t="shared" si="11"/>
        <v>28416</v>
      </c>
      <c r="N54" s="17"/>
      <c r="O54" s="17"/>
      <c r="P54" s="17"/>
    </row>
    <row r="55" spans="2:16" ht="12.75" customHeight="1" x14ac:dyDescent="0.2">
      <c r="B55" s="188"/>
      <c r="C55" s="11" t="s">
        <v>35</v>
      </c>
      <c r="D55" s="12">
        <v>4800</v>
      </c>
      <c r="E55" s="13">
        <f t="shared" si="12"/>
        <v>0.44052863436123346</v>
      </c>
      <c r="F55" s="12"/>
      <c r="G55" s="12">
        <v>6096</v>
      </c>
      <c r="H55" s="13">
        <f t="shared" si="13"/>
        <v>0.55947136563876654</v>
      </c>
      <c r="I55" s="12">
        <f t="shared" si="11"/>
        <v>10896</v>
      </c>
      <c r="N55" s="17"/>
      <c r="O55" s="17"/>
      <c r="P55" s="17"/>
    </row>
    <row r="56" spans="2:16" ht="12.75" customHeight="1" x14ac:dyDescent="0.2">
      <c r="B56" s="188"/>
      <c r="C56" s="72" t="s">
        <v>127</v>
      </c>
      <c r="D56" s="68">
        <f>SUM(D44:D55)</f>
        <v>120560</v>
      </c>
      <c r="E56" s="91">
        <f>D56/$I56</f>
        <v>0.44628050225065152</v>
      </c>
      <c r="F56" s="67"/>
      <c r="G56" s="68">
        <f>SUM(G44:G55)</f>
        <v>149584</v>
      </c>
      <c r="H56" s="91">
        <f>G56/$I56</f>
        <v>0.55371949774934848</v>
      </c>
      <c r="I56" s="68">
        <f t="shared" si="11"/>
        <v>270144</v>
      </c>
      <c r="N56" s="17"/>
      <c r="O56" s="17"/>
      <c r="P56" s="17"/>
    </row>
    <row r="57" spans="2:16" ht="12.75" customHeight="1" x14ac:dyDescent="0.2">
      <c r="B57" s="201"/>
      <c r="C57" s="118" t="s">
        <v>36</v>
      </c>
      <c r="D57" s="14">
        <f>SUM(D31,D42,D56)</f>
        <v>363728</v>
      </c>
      <c r="E57" s="16">
        <f>D57/$I57</f>
        <v>0.45368910531462669</v>
      </c>
      <c r="F57" s="14"/>
      <c r="G57" s="14">
        <f>SUM(G31,G42,G56)</f>
        <v>437984</v>
      </c>
      <c r="H57" s="16">
        <f>G57/$I57</f>
        <v>0.54631089468537331</v>
      </c>
      <c r="I57" s="14">
        <f t="shared" si="11"/>
        <v>801712</v>
      </c>
      <c r="N57" s="17"/>
      <c r="O57" s="17"/>
    </row>
    <row r="58" spans="2:16" ht="12.75" customHeight="1" x14ac:dyDescent="0.2">
      <c r="B58" s="194" t="s">
        <v>194</v>
      </c>
      <c r="C58" s="144" t="s">
        <v>121</v>
      </c>
      <c r="D58" s="93"/>
      <c r="E58" s="94"/>
      <c r="F58" s="93"/>
      <c r="G58" s="93"/>
      <c r="H58" s="94"/>
      <c r="I58" s="93"/>
      <c r="N58" s="17"/>
      <c r="O58" s="17"/>
    </row>
    <row r="59" spans="2:16" ht="12.75" customHeight="1" x14ac:dyDescent="0.2">
      <c r="B59" s="192"/>
      <c r="C59" s="95" t="s">
        <v>29</v>
      </c>
      <c r="D59" s="20"/>
      <c r="E59" s="21">
        <f t="shared" ref="E59:E67" si="22">+D59/$I59</f>
        <v>0</v>
      </c>
      <c r="F59" s="20"/>
      <c r="G59" s="20">
        <v>3360</v>
      </c>
      <c r="H59" s="21">
        <f t="shared" ref="H59:H67" si="23">+G59/$I59</f>
        <v>1</v>
      </c>
      <c r="I59" s="20">
        <f t="shared" ref="I59:I66" si="24">+D59+G59</f>
        <v>3360</v>
      </c>
      <c r="N59" s="17"/>
      <c r="O59" s="17"/>
      <c r="P59" s="17"/>
    </row>
    <row r="60" spans="2:16" ht="12.75" customHeight="1" x14ac:dyDescent="0.2">
      <c r="B60" s="192"/>
      <c r="C60" s="95" t="s">
        <v>13</v>
      </c>
      <c r="D60" s="20">
        <v>19344</v>
      </c>
      <c r="E60" s="21">
        <f t="shared" si="22"/>
        <v>0.56840620592383639</v>
      </c>
      <c r="F60" s="20"/>
      <c r="G60" s="20">
        <v>14688</v>
      </c>
      <c r="H60" s="21">
        <f t="shared" si="23"/>
        <v>0.43159379407616361</v>
      </c>
      <c r="I60" s="20">
        <f t="shared" si="24"/>
        <v>34032</v>
      </c>
      <c r="N60" s="17"/>
      <c r="O60" s="17"/>
      <c r="P60" s="17"/>
    </row>
    <row r="61" spans="2:16" ht="12.75" customHeight="1" x14ac:dyDescent="0.2">
      <c r="B61" s="192"/>
      <c r="C61" s="11" t="s">
        <v>31</v>
      </c>
      <c r="D61" s="12"/>
      <c r="E61" s="13">
        <f t="shared" si="22"/>
        <v>0</v>
      </c>
      <c r="F61" s="12"/>
      <c r="G61" s="12">
        <v>1152</v>
      </c>
      <c r="H61" s="13">
        <f t="shared" si="23"/>
        <v>1</v>
      </c>
      <c r="I61" s="12">
        <f t="shared" si="24"/>
        <v>1152</v>
      </c>
      <c r="N61" s="17"/>
      <c r="O61" s="17"/>
      <c r="P61" s="17"/>
    </row>
    <row r="62" spans="2:16" ht="12.75" customHeight="1" x14ac:dyDescent="0.2">
      <c r="B62" s="192"/>
      <c r="C62" s="11" t="s">
        <v>32</v>
      </c>
      <c r="D62" s="12">
        <v>62640</v>
      </c>
      <c r="E62" s="13">
        <f t="shared" si="22"/>
        <v>0.47697368421052633</v>
      </c>
      <c r="F62" s="12"/>
      <c r="G62" s="12">
        <v>68688</v>
      </c>
      <c r="H62" s="13">
        <f t="shared" si="23"/>
        <v>0.52302631578947367</v>
      </c>
      <c r="I62" s="12">
        <f t="shared" si="24"/>
        <v>131328</v>
      </c>
      <c r="N62" s="17"/>
      <c r="O62" s="17"/>
      <c r="P62" s="17"/>
    </row>
    <row r="63" spans="2:16" ht="12.75" customHeight="1" x14ac:dyDescent="0.2">
      <c r="B63" s="192"/>
      <c r="C63" s="11" t="s">
        <v>33</v>
      </c>
      <c r="D63" s="17">
        <v>52560</v>
      </c>
      <c r="E63" s="13">
        <f t="shared" si="22"/>
        <v>0.50507380073800734</v>
      </c>
      <c r="F63" s="12"/>
      <c r="G63" s="12">
        <v>51504</v>
      </c>
      <c r="H63" s="13">
        <f t="shared" si="23"/>
        <v>0.49492619926199261</v>
      </c>
      <c r="I63" s="12">
        <f t="shared" si="24"/>
        <v>104064</v>
      </c>
      <c r="N63" s="17"/>
      <c r="O63" s="17"/>
      <c r="P63" s="17"/>
    </row>
    <row r="64" spans="2:16" ht="12.75" customHeight="1" x14ac:dyDescent="0.2">
      <c r="B64" s="192"/>
      <c r="C64" s="11" t="s">
        <v>353</v>
      </c>
      <c r="D64" s="12">
        <v>10848</v>
      </c>
      <c r="E64" s="13">
        <f t="shared" si="22"/>
        <v>0.55392156862745101</v>
      </c>
      <c r="F64" s="12"/>
      <c r="G64" s="12">
        <v>8736</v>
      </c>
      <c r="H64" s="13">
        <f t="shared" si="23"/>
        <v>0.44607843137254904</v>
      </c>
      <c r="I64" s="12">
        <f t="shared" si="24"/>
        <v>19584</v>
      </c>
      <c r="N64" s="17"/>
      <c r="O64" s="17"/>
      <c r="P64" s="17"/>
    </row>
    <row r="65" spans="2:16" ht="12.75" customHeight="1" x14ac:dyDescent="0.2">
      <c r="B65" s="192"/>
      <c r="C65" s="11" t="s">
        <v>34</v>
      </c>
      <c r="D65" s="12">
        <v>15024</v>
      </c>
      <c r="E65" s="13">
        <f t="shared" si="22"/>
        <v>0.40649350649350652</v>
      </c>
      <c r="F65" s="12"/>
      <c r="G65" s="12">
        <v>21936</v>
      </c>
      <c r="H65" s="13">
        <f t="shared" si="23"/>
        <v>0.59350649350649354</v>
      </c>
      <c r="I65" s="12">
        <f t="shared" si="24"/>
        <v>36960</v>
      </c>
      <c r="N65" s="17"/>
      <c r="O65" s="17"/>
      <c r="P65" s="17"/>
    </row>
    <row r="66" spans="2:16" ht="12.75" customHeight="1" x14ac:dyDescent="0.2">
      <c r="B66" s="192"/>
      <c r="C66" s="11" t="s">
        <v>35</v>
      </c>
      <c r="D66" s="12">
        <v>11904</v>
      </c>
      <c r="E66" s="13">
        <f t="shared" si="22"/>
        <v>0.64583333333333337</v>
      </c>
      <c r="F66" s="12"/>
      <c r="G66" s="12">
        <v>6528</v>
      </c>
      <c r="H66" s="13">
        <f t="shared" si="23"/>
        <v>0.35416666666666669</v>
      </c>
      <c r="I66" s="12">
        <f t="shared" si="24"/>
        <v>18432</v>
      </c>
      <c r="N66" s="17"/>
      <c r="O66" s="17"/>
      <c r="P66" s="17"/>
    </row>
    <row r="67" spans="2:16" ht="12.75" customHeight="1" x14ac:dyDescent="0.2">
      <c r="B67" s="192"/>
      <c r="C67" s="66" t="s">
        <v>127</v>
      </c>
      <c r="D67" s="64">
        <f>SUM(D59:D66)</f>
        <v>172320</v>
      </c>
      <c r="E67" s="65">
        <f t="shared" si="22"/>
        <v>0.493878112532673</v>
      </c>
      <c r="F67" s="64"/>
      <c r="G67" s="64">
        <f>SUM(G59:G66)</f>
        <v>176592</v>
      </c>
      <c r="H67" s="65">
        <f t="shared" si="23"/>
        <v>0.506121887467327</v>
      </c>
      <c r="I67" s="64">
        <f t="shared" si="11"/>
        <v>348912</v>
      </c>
      <c r="N67" s="17"/>
      <c r="O67" s="17"/>
      <c r="P67" s="17"/>
    </row>
    <row r="68" spans="2:16" ht="12.75" customHeight="1" x14ac:dyDescent="0.2">
      <c r="B68" s="192"/>
      <c r="C68" s="144" t="s">
        <v>182</v>
      </c>
      <c r="D68" s="93"/>
      <c r="E68" s="94"/>
      <c r="F68" s="93"/>
      <c r="G68" s="93"/>
      <c r="H68" s="94"/>
      <c r="I68" s="93"/>
    </row>
    <row r="69" spans="2:16" ht="12.75" customHeight="1" x14ac:dyDescent="0.2">
      <c r="B69" s="192"/>
      <c r="C69" s="95" t="s">
        <v>15</v>
      </c>
      <c r="D69" s="20"/>
      <c r="E69" s="21">
        <f t="shared" ref="E69:E78" si="25">+D69/$I69</f>
        <v>0</v>
      </c>
      <c r="F69" s="20"/>
      <c r="G69" s="20">
        <v>4224</v>
      </c>
      <c r="H69" s="21">
        <f t="shared" ref="H69:H78" si="26">+G69/$I69</f>
        <v>1</v>
      </c>
      <c r="I69" s="20">
        <f t="shared" ref="I69:I77" si="27">+D69+G69</f>
        <v>4224</v>
      </c>
      <c r="N69" s="17"/>
      <c r="O69" s="17"/>
    </row>
    <row r="70" spans="2:16" ht="12.75" customHeight="1" x14ac:dyDescent="0.2">
      <c r="B70" s="192"/>
      <c r="C70" s="11" t="s">
        <v>6</v>
      </c>
      <c r="D70" s="12">
        <v>141104</v>
      </c>
      <c r="E70" s="13">
        <f t="shared" si="25"/>
        <v>0.63698085951607075</v>
      </c>
      <c r="F70" s="12"/>
      <c r="G70" s="12">
        <v>80416</v>
      </c>
      <c r="H70" s="13">
        <f t="shared" si="26"/>
        <v>0.36301914048392919</v>
      </c>
      <c r="I70" s="12">
        <f t="shared" si="27"/>
        <v>221520</v>
      </c>
      <c r="N70" s="17"/>
      <c r="O70" s="17"/>
      <c r="P70" s="17"/>
    </row>
    <row r="71" spans="2:16" ht="12.75" customHeight="1" x14ac:dyDescent="0.2">
      <c r="B71" s="192"/>
      <c r="C71" s="11" t="s">
        <v>7</v>
      </c>
      <c r="D71" s="12">
        <v>3520</v>
      </c>
      <c r="E71" s="13">
        <f t="shared" si="25"/>
        <v>0.51162790697674421</v>
      </c>
      <c r="F71" s="12"/>
      <c r="G71" s="12">
        <v>3360</v>
      </c>
      <c r="H71" s="13">
        <f t="shared" si="26"/>
        <v>0.48837209302325579</v>
      </c>
      <c r="I71" s="12">
        <f t="shared" si="27"/>
        <v>6880</v>
      </c>
      <c r="N71" s="17"/>
      <c r="O71" s="17"/>
      <c r="P71" s="17"/>
    </row>
    <row r="72" spans="2:16" ht="12.75" customHeight="1" x14ac:dyDescent="0.2">
      <c r="B72" s="192"/>
      <c r="C72" s="11" t="s">
        <v>8</v>
      </c>
      <c r="D72" s="12">
        <v>12720</v>
      </c>
      <c r="E72" s="13">
        <f t="shared" si="25"/>
        <v>0.6608478802992519</v>
      </c>
      <c r="F72" s="12"/>
      <c r="G72" s="12">
        <v>6528</v>
      </c>
      <c r="H72" s="13">
        <f t="shared" si="26"/>
        <v>0.33915211970074816</v>
      </c>
      <c r="I72" s="12">
        <f t="shared" si="27"/>
        <v>19248</v>
      </c>
      <c r="N72" s="17"/>
      <c r="O72" s="17"/>
      <c r="P72" s="17"/>
    </row>
    <row r="73" spans="2:16" ht="12.75" customHeight="1" x14ac:dyDescent="0.2">
      <c r="B73" s="192"/>
      <c r="C73" s="11" t="s">
        <v>16</v>
      </c>
      <c r="D73" s="12">
        <v>12672</v>
      </c>
      <c r="E73" s="13">
        <f t="shared" si="25"/>
        <v>0.84887459807073951</v>
      </c>
      <c r="F73" s="12"/>
      <c r="G73" s="12">
        <v>2256</v>
      </c>
      <c r="H73" s="13">
        <f t="shared" si="26"/>
        <v>0.15112540192926044</v>
      </c>
      <c r="I73" s="12">
        <f t="shared" si="27"/>
        <v>14928</v>
      </c>
      <c r="N73" s="17"/>
      <c r="O73" s="17"/>
      <c r="P73" s="17"/>
    </row>
    <row r="74" spans="2:16" ht="12.75" customHeight="1" x14ac:dyDescent="0.2">
      <c r="B74" s="192"/>
      <c r="C74" s="11" t="s">
        <v>9</v>
      </c>
      <c r="D74" s="12">
        <v>8208</v>
      </c>
      <c r="E74" s="13">
        <f t="shared" si="25"/>
        <v>0.53605015673981193</v>
      </c>
      <c r="F74" s="12"/>
      <c r="G74" s="12">
        <v>7104</v>
      </c>
      <c r="H74" s="13">
        <f t="shared" si="26"/>
        <v>0.46394984326018807</v>
      </c>
      <c r="I74" s="12">
        <f t="shared" si="27"/>
        <v>15312</v>
      </c>
      <c r="N74" s="17"/>
      <c r="O74" s="17"/>
      <c r="P74" s="17"/>
    </row>
    <row r="75" spans="2:16" ht="12.75" customHeight="1" x14ac:dyDescent="0.2">
      <c r="B75" s="192"/>
      <c r="C75" s="11" t="s">
        <v>17</v>
      </c>
      <c r="D75" s="12"/>
      <c r="E75" s="13">
        <f t="shared" si="25"/>
        <v>0</v>
      </c>
      <c r="F75" s="12"/>
      <c r="G75" s="12">
        <v>5712</v>
      </c>
      <c r="H75" s="13">
        <f t="shared" si="26"/>
        <v>1</v>
      </c>
      <c r="I75" s="12">
        <f t="shared" si="27"/>
        <v>5712</v>
      </c>
      <c r="N75" s="17"/>
      <c r="O75" s="17"/>
      <c r="P75" s="17"/>
    </row>
    <row r="76" spans="2:16" ht="12.75" customHeight="1" x14ac:dyDescent="0.2">
      <c r="B76" s="192"/>
      <c r="C76" s="19" t="s">
        <v>78</v>
      </c>
      <c r="D76" s="12">
        <v>17072</v>
      </c>
      <c r="E76" s="13">
        <f>+D76/$I76</f>
        <v>0.70991350632069194</v>
      </c>
      <c r="F76" s="12"/>
      <c r="G76" s="12">
        <v>6976</v>
      </c>
      <c r="H76" s="13">
        <f>+G76/$I76</f>
        <v>0.29008649367930806</v>
      </c>
      <c r="I76" s="12">
        <f t="shared" si="27"/>
        <v>24048</v>
      </c>
      <c r="N76" s="17"/>
      <c r="O76" s="17"/>
      <c r="P76" s="17"/>
    </row>
    <row r="77" spans="2:16" ht="12.75" customHeight="1" x14ac:dyDescent="0.2">
      <c r="B77" s="192"/>
      <c r="C77" s="11" t="s">
        <v>10</v>
      </c>
      <c r="D77" s="12">
        <v>20304</v>
      </c>
      <c r="E77" s="13">
        <f t="shared" si="25"/>
        <v>0.61038961038961037</v>
      </c>
      <c r="F77" s="12"/>
      <c r="G77" s="12">
        <v>12960</v>
      </c>
      <c r="H77" s="13">
        <f t="shared" si="26"/>
        <v>0.38961038961038963</v>
      </c>
      <c r="I77" s="12">
        <f t="shared" si="27"/>
        <v>33264</v>
      </c>
      <c r="N77" s="17"/>
      <c r="O77" s="17"/>
      <c r="P77" s="17"/>
    </row>
    <row r="78" spans="2:16" ht="12.75" customHeight="1" x14ac:dyDescent="0.2">
      <c r="B78" s="192"/>
      <c r="C78" s="66" t="s">
        <v>127</v>
      </c>
      <c r="D78" s="68">
        <f>SUM(D69:D77)</f>
        <v>215600</v>
      </c>
      <c r="E78" s="65">
        <f t="shared" si="25"/>
        <v>0.62468128505864351</v>
      </c>
      <c r="F78" s="64"/>
      <c r="G78" s="68">
        <f>SUM(G69:G77)</f>
        <v>129536</v>
      </c>
      <c r="H78" s="65">
        <f t="shared" si="26"/>
        <v>0.37531871494135643</v>
      </c>
      <c r="I78" s="64">
        <f t="shared" si="11"/>
        <v>345136</v>
      </c>
      <c r="N78" s="17"/>
      <c r="O78" s="17"/>
      <c r="P78" s="17"/>
    </row>
    <row r="79" spans="2:16" ht="12.75" customHeight="1" x14ac:dyDescent="0.2">
      <c r="B79" s="192"/>
      <c r="C79" s="145" t="s">
        <v>122</v>
      </c>
      <c r="D79" s="93"/>
      <c r="E79" s="94"/>
      <c r="F79" s="93"/>
      <c r="G79" s="93"/>
      <c r="H79" s="94"/>
      <c r="I79" s="93"/>
    </row>
    <row r="80" spans="2:16" ht="12.75" customHeight="1" x14ac:dyDescent="0.2">
      <c r="B80" s="192"/>
      <c r="C80" s="95" t="s">
        <v>58</v>
      </c>
      <c r="D80" s="20">
        <v>7872</v>
      </c>
      <c r="E80" s="21">
        <f t="shared" ref="E80:E85" si="28">+D80/$I80</f>
        <v>0.39047619047619048</v>
      </c>
      <c r="F80" s="20"/>
      <c r="G80" s="20">
        <v>12288</v>
      </c>
      <c r="H80" s="21">
        <f t="shared" ref="H80:H85" si="29">+G80/$I80</f>
        <v>0.60952380952380958</v>
      </c>
      <c r="I80" s="20">
        <f t="shared" ref="I80:I81" si="30">+D80+G80</f>
        <v>20160</v>
      </c>
      <c r="N80" s="17"/>
      <c r="O80" s="17"/>
      <c r="P80" s="17"/>
    </row>
    <row r="81" spans="2:16" ht="12.75" customHeight="1" x14ac:dyDescent="0.2">
      <c r="B81" s="192"/>
      <c r="C81" s="11" t="s">
        <v>0</v>
      </c>
      <c r="D81" s="12">
        <v>3264</v>
      </c>
      <c r="E81" s="13">
        <f t="shared" si="28"/>
        <v>0.26666666666666666</v>
      </c>
      <c r="F81" s="12"/>
      <c r="G81" s="12">
        <v>8976</v>
      </c>
      <c r="H81" s="13">
        <f t="shared" si="29"/>
        <v>0.73333333333333328</v>
      </c>
      <c r="I81" s="12">
        <f t="shared" si="30"/>
        <v>12240</v>
      </c>
      <c r="N81" s="17"/>
      <c r="O81" s="17"/>
    </row>
    <row r="82" spans="2:16" ht="12.75" customHeight="1" x14ac:dyDescent="0.2">
      <c r="B82" s="192"/>
      <c r="C82" s="11" t="s">
        <v>49</v>
      </c>
      <c r="D82" s="12">
        <v>19056</v>
      </c>
      <c r="E82" s="13">
        <f t="shared" si="28"/>
        <v>0.56338694418164614</v>
      </c>
      <c r="F82" s="12"/>
      <c r="G82" s="12">
        <v>14768</v>
      </c>
      <c r="H82" s="13">
        <f t="shared" si="29"/>
        <v>0.43661305581835386</v>
      </c>
      <c r="I82" s="12">
        <f>+D82+G82</f>
        <v>33824</v>
      </c>
      <c r="N82" s="17"/>
      <c r="O82" s="17"/>
      <c r="P82" s="17"/>
    </row>
    <row r="83" spans="2:16" ht="12.75" customHeight="1" x14ac:dyDescent="0.2">
      <c r="B83" s="192"/>
      <c r="C83" s="11" t="s">
        <v>59</v>
      </c>
      <c r="D83" s="12">
        <v>46464</v>
      </c>
      <c r="E83" s="13">
        <f t="shared" si="28"/>
        <v>0.80132450331125826</v>
      </c>
      <c r="F83" s="12"/>
      <c r="G83" s="12">
        <v>11520</v>
      </c>
      <c r="H83" s="13">
        <f t="shared" si="29"/>
        <v>0.19867549668874171</v>
      </c>
      <c r="I83" s="12">
        <f t="shared" ref="I83:I85" si="31">+D83+G83</f>
        <v>57984</v>
      </c>
      <c r="N83" s="17"/>
      <c r="O83" s="17"/>
      <c r="P83" s="17"/>
    </row>
    <row r="84" spans="2:16" ht="12.75" customHeight="1" x14ac:dyDescent="0.2">
      <c r="B84" s="192"/>
      <c r="C84" s="11" t="s">
        <v>11</v>
      </c>
      <c r="D84" s="12">
        <v>113168</v>
      </c>
      <c r="E84" s="13">
        <f t="shared" si="28"/>
        <v>0.66146076872720472</v>
      </c>
      <c r="F84" s="12"/>
      <c r="G84" s="12">
        <v>57920</v>
      </c>
      <c r="H84" s="13">
        <f t="shared" si="29"/>
        <v>0.33853923127279528</v>
      </c>
      <c r="I84" s="12">
        <f t="shared" si="31"/>
        <v>171088</v>
      </c>
      <c r="N84" s="17"/>
      <c r="O84" s="17"/>
      <c r="P84" s="17"/>
    </row>
    <row r="85" spans="2:16" ht="12.75" customHeight="1" x14ac:dyDescent="0.2">
      <c r="B85" s="192"/>
      <c r="C85" s="66" t="s">
        <v>127</v>
      </c>
      <c r="D85" s="68">
        <f>SUM(D80:D84)</f>
        <v>189824</v>
      </c>
      <c r="E85" s="65">
        <f t="shared" si="28"/>
        <v>0.64282618118768964</v>
      </c>
      <c r="F85" s="64"/>
      <c r="G85" s="68">
        <f>SUM(G80:G84)</f>
        <v>105472</v>
      </c>
      <c r="H85" s="65">
        <f t="shared" si="29"/>
        <v>0.35717381881231036</v>
      </c>
      <c r="I85" s="64">
        <f t="shared" si="31"/>
        <v>295296</v>
      </c>
      <c r="N85" s="17"/>
      <c r="O85" s="17"/>
      <c r="P85" s="17"/>
    </row>
    <row r="86" spans="2:16" ht="12.75" customHeight="1" x14ac:dyDescent="0.2">
      <c r="B86" s="192"/>
      <c r="C86" s="145" t="s">
        <v>233</v>
      </c>
      <c r="D86" s="93"/>
      <c r="E86" s="94"/>
      <c r="F86" s="93"/>
      <c r="G86" s="93"/>
      <c r="H86" s="94"/>
      <c r="I86" s="93"/>
    </row>
    <row r="87" spans="2:16" ht="12.75" customHeight="1" x14ac:dyDescent="0.2">
      <c r="B87" s="192"/>
      <c r="C87" s="95" t="s">
        <v>210</v>
      </c>
      <c r="D87" s="20">
        <v>28688</v>
      </c>
      <c r="E87" s="21">
        <f t="shared" ref="E87:E96" si="32">+D87/$I87</f>
        <v>0.58883415435139574</v>
      </c>
      <c r="F87" s="20"/>
      <c r="G87" s="20">
        <v>20032</v>
      </c>
      <c r="H87" s="21">
        <f t="shared" ref="H87:H96" si="33">+G87/$I87</f>
        <v>0.41116584564860426</v>
      </c>
      <c r="I87" s="20">
        <f t="shared" ref="I87:I92" si="34">+D87+G87</f>
        <v>48720</v>
      </c>
      <c r="N87" s="17"/>
      <c r="O87" s="17"/>
      <c r="P87" s="17"/>
    </row>
    <row r="88" spans="2:16" ht="12.75" customHeight="1" x14ac:dyDescent="0.2">
      <c r="B88" s="192"/>
      <c r="C88" s="11" t="s">
        <v>209</v>
      </c>
      <c r="D88" s="20">
        <v>1824</v>
      </c>
      <c r="E88" s="21">
        <f t="shared" si="32"/>
        <v>1</v>
      </c>
      <c r="F88" s="20"/>
      <c r="G88" s="20"/>
      <c r="H88" s="21">
        <f t="shared" si="33"/>
        <v>0</v>
      </c>
      <c r="I88" s="20">
        <f t="shared" si="34"/>
        <v>1824</v>
      </c>
      <c r="N88" s="17"/>
      <c r="O88" s="17"/>
      <c r="P88" s="17"/>
    </row>
    <row r="89" spans="2:16" ht="12.75" customHeight="1" x14ac:dyDescent="0.2">
      <c r="B89" s="192"/>
      <c r="C89" s="11" t="s">
        <v>24</v>
      </c>
      <c r="D89" s="12">
        <v>49216</v>
      </c>
      <c r="E89" s="13">
        <f t="shared" si="32"/>
        <v>0.49129532023638395</v>
      </c>
      <c r="F89" s="12"/>
      <c r="G89" s="12">
        <v>50960</v>
      </c>
      <c r="H89" s="13">
        <f t="shared" si="33"/>
        <v>0.508704679763616</v>
      </c>
      <c r="I89" s="12">
        <f t="shared" si="34"/>
        <v>100176</v>
      </c>
      <c r="M89" s="17"/>
      <c r="N89" s="17"/>
      <c r="O89" s="17"/>
    </row>
    <row r="90" spans="2:16" ht="12.75" customHeight="1" x14ac:dyDescent="0.2">
      <c r="B90" s="192"/>
      <c r="C90" s="11" t="s">
        <v>25</v>
      </c>
      <c r="D90" s="12">
        <v>27200</v>
      </c>
      <c r="E90" s="13">
        <f t="shared" si="32"/>
        <v>0.54209183673469385</v>
      </c>
      <c r="F90" s="12"/>
      <c r="G90" s="12">
        <v>22976</v>
      </c>
      <c r="H90" s="13">
        <f t="shared" si="33"/>
        <v>0.45790816326530615</v>
      </c>
      <c r="I90" s="12">
        <f t="shared" si="34"/>
        <v>50176</v>
      </c>
      <c r="M90" s="17"/>
      <c r="N90" s="17"/>
      <c r="O90" s="17"/>
      <c r="P90" s="17"/>
    </row>
    <row r="91" spans="2:16" ht="12.75" customHeight="1" x14ac:dyDescent="0.2">
      <c r="B91" s="192"/>
      <c r="C91" s="11" t="s">
        <v>26</v>
      </c>
      <c r="D91" s="12">
        <v>12624</v>
      </c>
      <c r="E91" s="13">
        <f t="shared" si="32"/>
        <v>0.55957446808510636</v>
      </c>
      <c r="F91" s="12"/>
      <c r="G91" s="12">
        <v>9936</v>
      </c>
      <c r="H91" s="13">
        <f t="shared" si="33"/>
        <v>0.44042553191489364</v>
      </c>
      <c r="I91" s="12">
        <f t="shared" si="34"/>
        <v>22560</v>
      </c>
      <c r="N91" s="17"/>
      <c r="O91" s="17"/>
      <c r="P91" s="17"/>
    </row>
    <row r="92" spans="2:16" ht="12.75" customHeight="1" x14ac:dyDescent="0.2">
      <c r="B92" s="192"/>
      <c r="C92" s="11" t="s">
        <v>27</v>
      </c>
      <c r="D92" s="12">
        <v>13632</v>
      </c>
      <c r="E92" s="13">
        <f t="shared" si="32"/>
        <v>0.52690166975881259</v>
      </c>
      <c r="F92" s="12"/>
      <c r="G92" s="12">
        <v>12240</v>
      </c>
      <c r="H92" s="13">
        <f t="shared" si="33"/>
        <v>0.47309833024118736</v>
      </c>
      <c r="I92" s="12">
        <f t="shared" si="34"/>
        <v>25872</v>
      </c>
      <c r="N92" s="17"/>
      <c r="O92" s="17"/>
      <c r="P92" s="17"/>
    </row>
    <row r="93" spans="2:16" ht="12.75" customHeight="1" x14ac:dyDescent="0.2">
      <c r="B93" s="192"/>
      <c r="C93" s="95" t="s">
        <v>205</v>
      </c>
      <c r="D93" s="12">
        <v>4832</v>
      </c>
      <c r="E93" s="13">
        <f t="shared" si="32"/>
        <v>0.70560747663551404</v>
      </c>
      <c r="F93" s="12"/>
      <c r="G93" s="12">
        <v>2016</v>
      </c>
      <c r="H93" s="13">
        <f t="shared" si="33"/>
        <v>0.29439252336448596</v>
      </c>
      <c r="I93" s="12">
        <f t="shared" si="11"/>
        <v>6848</v>
      </c>
      <c r="N93" s="17"/>
      <c r="O93" s="17"/>
      <c r="P93" s="17"/>
    </row>
    <row r="94" spans="2:16" ht="12.75" customHeight="1" x14ac:dyDescent="0.2">
      <c r="B94" s="192"/>
      <c r="C94" s="11" t="s">
        <v>208</v>
      </c>
      <c r="D94" s="12">
        <v>5712</v>
      </c>
      <c r="E94" s="13">
        <f t="shared" si="32"/>
        <v>1</v>
      </c>
      <c r="F94" s="12"/>
      <c r="G94" s="12"/>
      <c r="H94" s="13">
        <f t="shared" si="33"/>
        <v>0</v>
      </c>
      <c r="I94" s="12">
        <f t="shared" si="11"/>
        <v>5712</v>
      </c>
      <c r="N94" s="17"/>
      <c r="O94" s="17"/>
      <c r="P94" s="17"/>
    </row>
    <row r="95" spans="2:16" ht="12.75" customHeight="1" x14ac:dyDescent="0.2">
      <c r="B95" s="200"/>
      <c r="C95" s="11" t="s">
        <v>28</v>
      </c>
      <c r="D95" s="12">
        <v>6240</v>
      </c>
      <c r="E95" s="13">
        <f t="shared" si="32"/>
        <v>0.29953917050691242</v>
      </c>
      <c r="F95" s="15"/>
      <c r="G95" s="12">
        <v>14592</v>
      </c>
      <c r="H95" s="13">
        <f t="shared" si="33"/>
        <v>0.70046082949308752</v>
      </c>
      <c r="I95" s="12">
        <f t="shared" si="11"/>
        <v>20832</v>
      </c>
      <c r="N95" s="17"/>
      <c r="O95" s="17"/>
      <c r="P95" s="17"/>
    </row>
    <row r="96" spans="2:16" ht="12.75" customHeight="1" x14ac:dyDescent="0.2">
      <c r="B96" s="200"/>
      <c r="C96" s="66" t="s">
        <v>127</v>
      </c>
      <c r="D96" s="68">
        <f>SUM(D87:D95)</f>
        <v>149968</v>
      </c>
      <c r="E96" s="65">
        <f t="shared" si="32"/>
        <v>0.5304470854555744</v>
      </c>
      <c r="F96" s="64"/>
      <c r="G96" s="68">
        <f>SUM(G87:G95)</f>
        <v>132752</v>
      </c>
      <c r="H96" s="65">
        <f t="shared" si="33"/>
        <v>0.4695529145444256</v>
      </c>
      <c r="I96" s="64">
        <f t="shared" si="11"/>
        <v>282720</v>
      </c>
      <c r="N96" s="17"/>
      <c r="O96" s="17"/>
      <c r="P96" s="17"/>
    </row>
    <row r="97" spans="2:16" ht="12.75" customHeight="1" x14ac:dyDescent="0.2">
      <c r="B97" s="193"/>
      <c r="C97" s="118" t="s">
        <v>36</v>
      </c>
      <c r="D97" s="14">
        <f>SUM(D67,D78,D85,D96)</f>
        <v>727712</v>
      </c>
      <c r="E97" s="16">
        <f>D97/$I97</f>
        <v>0.57207184544173884</v>
      </c>
      <c r="F97" s="14"/>
      <c r="G97" s="14">
        <f>SUM(G67,G78,G85,G96)</f>
        <v>544352</v>
      </c>
      <c r="H97" s="16">
        <f>G97/$I97</f>
        <v>0.42792815455826122</v>
      </c>
      <c r="I97" s="14">
        <f t="shared" si="11"/>
        <v>1272064</v>
      </c>
      <c r="N97" s="17"/>
      <c r="O97" s="17"/>
      <c r="P97" s="17"/>
    </row>
    <row r="98" spans="2:16" ht="12.75" customHeight="1" x14ac:dyDescent="0.2">
      <c r="B98" s="194" t="s">
        <v>195</v>
      </c>
      <c r="C98" s="144" t="s">
        <v>358</v>
      </c>
      <c r="D98" s="93"/>
      <c r="E98" s="94"/>
      <c r="F98" s="93"/>
      <c r="G98" s="93"/>
      <c r="H98" s="94"/>
      <c r="I98" s="93"/>
      <c r="N98" s="17"/>
      <c r="O98" s="17"/>
      <c r="P98" s="17"/>
    </row>
    <row r="99" spans="2:16" ht="12.75" customHeight="1" x14ac:dyDescent="0.2">
      <c r="B99" s="192"/>
      <c r="C99" s="95" t="s">
        <v>143</v>
      </c>
      <c r="D99" s="20">
        <v>3712</v>
      </c>
      <c r="E99" s="21">
        <f t="shared" ref="E99:E108" si="35">+D99/$I99</f>
        <v>0.73417721518987344</v>
      </c>
      <c r="F99" s="20"/>
      <c r="G99" s="20">
        <v>1344</v>
      </c>
      <c r="H99" s="21">
        <f t="shared" ref="H99:H108" si="36">+G99/$I99</f>
        <v>0.26582278481012656</v>
      </c>
      <c r="I99" s="20">
        <f t="shared" ref="I99" si="37">+D99+G99</f>
        <v>5056</v>
      </c>
      <c r="N99" s="17"/>
      <c r="O99" s="17"/>
      <c r="P99" s="17"/>
    </row>
    <row r="100" spans="2:16" ht="12.75" customHeight="1" x14ac:dyDescent="0.2">
      <c r="B100" s="192"/>
      <c r="C100" s="11" t="s">
        <v>144</v>
      </c>
      <c r="D100" s="12">
        <v>38336</v>
      </c>
      <c r="E100" s="13">
        <f t="shared" si="35"/>
        <v>0.5331553182020472</v>
      </c>
      <c r="F100" s="12"/>
      <c r="G100" s="12">
        <v>33568</v>
      </c>
      <c r="H100" s="13">
        <f t="shared" si="36"/>
        <v>0.4668446817979528</v>
      </c>
      <c r="I100" s="12">
        <f>+D100+G100</f>
        <v>71904</v>
      </c>
      <c r="N100" s="17"/>
      <c r="O100" s="17"/>
      <c r="P100" s="17"/>
    </row>
    <row r="101" spans="2:16" ht="12.75" customHeight="1" x14ac:dyDescent="0.2">
      <c r="B101" s="192"/>
      <c r="C101" s="11" t="s">
        <v>391</v>
      </c>
      <c r="D101" s="12"/>
      <c r="E101" s="13">
        <f t="shared" ref="E101" si="38">+D101/$I101</f>
        <v>0</v>
      </c>
      <c r="F101" s="12"/>
      <c r="G101" s="12">
        <v>10816</v>
      </c>
      <c r="H101" s="13">
        <f t="shared" ref="H101" si="39">+G101/$I101</f>
        <v>1</v>
      </c>
      <c r="I101" s="12">
        <f>+D101+G101</f>
        <v>10816</v>
      </c>
      <c r="N101" s="17"/>
      <c r="O101" s="17"/>
      <c r="P101" s="17"/>
    </row>
    <row r="102" spans="2:16" ht="12.75" customHeight="1" x14ac:dyDescent="0.2">
      <c r="B102" s="192"/>
      <c r="C102" s="11" t="s">
        <v>145</v>
      </c>
      <c r="D102" s="18"/>
      <c r="E102" s="13" t="s">
        <v>252</v>
      </c>
      <c r="F102" s="12"/>
      <c r="G102" s="18"/>
      <c r="H102" s="13" t="s">
        <v>252</v>
      </c>
      <c r="I102" s="12">
        <f>+D102+G102</f>
        <v>0</v>
      </c>
    </row>
    <row r="103" spans="2:16" ht="12.75" customHeight="1" x14ac:dyDescent="0.2">
      <c r="B103" s="192"/>
      <c r="C103" s="95" t="s">
        <v>146</v>
      </c>
      <c r="D103" s="17">
        <v>4368</v>
      </c>
      <c r="E103" s="21">
        <f t="shared" si="35"/>
        <v>0.76256983240223464</v>
      </c>
      <c r="F103" s="20"/>
      <c r="G103" s="12">
        <v>1360</v>
      </c>
      <c r="H103" s="21">
        <f t="shared" si="36"/>
        <v>0.23743016759776536</v>
      </c>
      <c r="I103" s="20">
        <f t="shared" ref="I103:I108" si="40">+D103+G103</f>
        <v>5728</v>
      </c>
    </row>
    <row r="104" spans="2:16" ht="12.75" customHeight="1" x14ac:dyDescent="0.2">
      <c r="B104" s="192"/>
      <c r="C104" s="11" t="s">
        <v>147</v>
      </c>
      <c r="D104" s="12">
        <v>8192</v>
      </c>
      <c r="E104" s="13">
        <f t="shared" si="35"/>
        <v>0.68449197860962563</v>
      </c>
      <c r="F104" s="12"/>
      <c r="G104" s="12">
        <v>3776</v>
      </c>
      <c r="H104" s="13">
        <f t="shared" si="36"/>
        <v>0.31550802139037432</v>
      </c>
      <c r="I104" s="12">
        <f t="shared" si="40"/>
        <v>11968</v>
      </c>
      <c r="N104" s="17"/>
      <c r="O104" s="17"/>
      <c r="P104" s="17"/>
    </row>
    <row r="105" spans="2:16" ht="12.75" customHeight="1" x14ac:dyDescent="0.2">
      <c r="B105" s="192"/>
      <c r="C105" s="11" t="s">
        <v>186</v>
      </c>
      <c r="D105" s="12">
        <v>3792</v>
      </c>
      <c r="E105" s="13">
        <f t="shared" si="35"/>
        <v>0.34598540145985401</v>
      </c>
      <c r="F105" s="12"/>
      <c r="G105" s="12">
        <v>7168</v>
      </c>
      <c r="H105" s="13">
        <f t="shared" si="36"/>
        <v>0.65401459854014599</v>
      </c>
      <c r="I105" s="12">
        <f t="shared" si="40"/>
        <v>10960</v>
      </c>
      <c r="N105" s="17"/>
      <c r="O105" s="17"/>
      <c r="P105" s="17"/>
    </row>
    <row r="106" spans="2:16" ht="12.75" customHeight="1" x14ac:dyDescent="0.2">
      <c r="B106" s="192"/>
      <c r="C106" s="11" t="s">
        <v>148</v>
      </c>
      <c r="D106" s="12">
        <v>3776</v>
      </c>
      <c r="E106" s="13">
        <f t="shared" si="35"/>
        <v>0.61780104712041883</v>
      </c>
      <c r="F106" s="12"/>
      <c r="G106" s="12">
        <v>2336</v>
      </c>
      <c r="H106" s="13">
        <f t="shared" si="36"/>
        <v>0.38219895287958117</v>
      </c>
      <c r="I106" s="12">
        <f t="shared" si="40"/>
        <v>6112</v>
      </c>
      <c r="N106" s="17"/>
      <c r="O106" s="17"/>
      <c r="P106" s="17"/>
    </row>
    <row r="107" spans="2:16" ht="12.75" customHeight="1" x14ac:dyDescent="0.2">
      <c r="B107" s="192"/>
      <c r="C107" s="11" t="s">
        <v>149</v>
      </c>
      <c r="D107" s="12">
        <v>21376</v>
      </c>
      <c r="E107" s="13">
        <f t="shared" si="35"/>
        <v>0.60589569160997736</v>
      </c>
      <c r="F107" s="12"/>
      <c r="G107" s="18">
        <v>13904</v>
      </c>
      <c r="H107" s="13">
        <f t="shared" si="36"/>
        <v>0.3941043083900227</v>
      </c>
      <c r="I107" s="12">
        <f t="shared" si="40"/>
        <v>35280</v>
      </c>
      <c r="N107" s="17"/>
      <c r="O107" s="17"/>
      <c r="P107" s="17"/>
    </row>
    <row r="108" spans="2:16" x14ac:dyDescent="0.2">
      <c r="B108" s="192"/>
      <c r="C108" s="66" t="s">
        <v>127</v>
      </c>
      <c r="D108" s="64">
        <f>SUM(D99:D107)</f>
        <v>83552</v>
      </c>
      <c r="E108" s="65">
        <f t="shared" si="35"/>
        <v>0.52939983779399835</v>
      </c>
      <c r="F108" s="64"/>
      <c r="G108" s="64">
        <f>SUM(G99:G107)</f>
        <v>74272</v>
      </c>
      <c r="H108" s="65">
        <f t="shared" si="36"/>
        <v>0.47060016220600165</v>
      </c>
      <c r="I108" s="64">
        <f t="shared" si="40"/>
        <v>157824</v>
      </c>
      <c r="N108" s="17"/>
      <c r="O108" s="17"/>
      <c r="P108" s="17"/>
    </row>
    <row r="109" spans="2:16" x14ac:dyDescent="0.2">
      <c r="B109" s="192"/>
      <c r="C109" s="144" t="s">
        <v>413</v>
      </c>
      <c r="D109" s="93"/>
      <c r="E109" s="94"/>
      <c r="F109" s="93"/>
      <c r="G109" s="97"/>
      <c r="H109" s="94"/>
      <c r="I109" s="93"/>
    </row>
    <row r="110" spans="2:16" x14ac:dyDescent="0.2">
      <c r="B110" s="192"/>
      <c r="C110" s="95" t="s">
        <v>131</v>
      </c>
      <c r="D110" s="20">
        <v>17856</v>
      </c>
      <c r="E110" s="21">
        <f t="shared" ref="E110:E118" si="41">+D110/$I110</f>
        <v>0.65840707964601775</v>
      </c>
      <c r="F110" s="20"/>
      <c r="G110" s="20">
        <v>9264</v>
      </c>
      <c r="H110" s="21">
        <f t="shared" ref="H110:H118" si="42">+G110/$I110</f>
        <v>0.34159292035398231</v>
      </c>
      <c r="I110" s="20">
        <f t="shared" ref="I110:I119" si="43">+D110+G110</f>
        <v>27120</v>
      </c>
      <c r="N110" s="17"/>
      <c r="O110" s="17"/>
      <c r="P110" s="17"/>
    </row>
    <row r="111" spans="2:16" ht="12.75" customHeight="1" x14ac:dyDescent="0.2">
      <c r="B111" s="192"/>
      <c r="C111" s="95" t="s">
        <v>150</v>
      </c>
      <c r="D111" s="20">
        <v>4720</v>
      </c>
      <c r="E111" s="21">
        <f t="shared" si="41"/>
        <v>0.58648111332007957</v>
      </c>
      <c r="F111" s="20"/>
      <c r="G111" s="20">
        <v>3328</v>
      </c>
      <c r="H111" s="21">
        <f t="shared" si="42"/>
        <v>0.41351888667992048</v>
      </c>
      <c r="I111" s="20">
        <f t="shared" si="43"/>
        <v>8048</v>
      </c>
      <c r="N111" s="17"/>
      <c r="O111" s="17"/>
    </row>
    <row r="112" spans="2:16" ht="12.75" customHeight="1" x14ac:dyDescent="0.2">
      <c r="B112" s="192"/>
      <c r="C112" s="11" t="s">
        <v>151</v>
      </c>
      <c r="D112" s="12">
        <v>3696</v>
      </c>
      <c r="E112" s="13">
        <f t="shared" si="41"/>
        <v>0.57894736842105265</v>
      </c>
      <c r="F112" s="12"/>
      <c r="G112" s="12">
        <v>2688</v>
      </c>
      <c r="H112" s="13">
        <f t="shared" si="42"/>
        <v>0.42105263157894735</v>
      </c>
      <c r="I112" s="12">
        <f t="shared" si="43"/>
        <v>6384</v>
      </c>
      <c r="N112" s="17"/>
      <c r="O112" s="17"/>
      <c r="P112" s="17"/>
    </row>
    <row r="113" spans="2:16" x14ac:dyDescent="0.2">
      <c r="B113" s="192"/>
      <c r="C113" s="11" t="s">
        <v>152</v>
      </c>
      <c r="D113" s="12">
        <v>5232</v>
      </c>
      <c r="E113" s="13">
        <f t="shared" si="41"/>
        <v>0.42578125</v>
      </c>
      <c r="F113" s="12"/>
      <c r="G113" s="12">
        <v>7056</v>
      </c>
      <c r="H113" s="13">
        <f t="shared" si="42"/>
        <v>0.57421875</v>
      </c>
      <c r="I113" s="12">
        <f t="shared" si="43"/>
        <v>12288</v>
      </c>
      <c r="N113" s="17"/>
      <c r="O113" s="17"/>
      <c r="P113" s="17"/>
    </row>
    <row r="114" spans="2:16" x14ac:dyDescent="0.2">
      <c r="B114" s="192"/>
      <c r="C114" s="11" t="s">
        <v>153</v>
      </c>
      <c r="D114" s="12">
        <v>19152</v>
      </c>
      <c r="E114" s="13">
        <f t="shared" si="41"/>
        <v>0.4453125</v>
      </c>
      <c r="F114" s="12"/>
      <c r="G114" s="12">
        <v>23856</v>
      </c>
      <c r="H114" s="13">
        <f t="shared" si="42"/>
        <v>0.5546875</v>
      </c>
      <c r="I114" s="12">
        <f t="shared" si="43"/>
        <v>43008</v>
      </c>
      <c r="N114" s="17"/>
      <c r="O114" s="17"/>
      <c r="P114" s="17"/>
    </row>
    <row r="115" spans="2:16" x14ac:dyDescent="0.2">
      <c r="B115" s="192"/>
      <c r="C115" s="11" t="s">
        <v>154</v>
      </c>
      <c r="D115" s="12">
        <v>1088</v>
      </c>
      <c r="E115" s="13">
        <f t="shared" si="41"/>
        <v>1</v>
      </c>
      <c r="F115" s="12"/>
      <c r="G115" s="12"/>
      <c r="H115" s="13">
        <f t="shared" si="42"/>
        <v>0</v>
      </c>
      <c r="I115" s="12">
        <f t="shared" si="43"/>
        <v>1088</v>
      </c>
      <c r="N115" s="17"/>
      <c r="O115" s="17"/>
      <c r="P115" s="17"/>
    </row>
    <row r="116" spans="2:16" x14ac:dyDescent="0.2">
      <c r="B116" s="192"/>
      <c r="C116" s="11" t="s">
        <v>155</v>
      </c>
      <c r="D116" s="12">
        <v>3120</v>
      </c>
      <c r="E116" s="13">
        <f t="shared" si="41"/>
        <v>0.4642857142857143</v>
      </c>
      <c r="F116" s="12"/>
      <c r="G116" s="12">
        <v>3600</v>
      </c>
      <c r="H116" s="13">
        <f t="shared" si="42"/>
        <v>0.5357142857142857</v>
      </c>
      <c r="I116" s="12">
        <f t="shared" si="43"/>
        <v>6720</v>
      </c>
      <c r="N116" s="17"/>
      <c r="O116" s="17"/>
      <c r="P116" s="17"/>
    </row>
    <row r="117" spans="2:16" x14ac:dyDescent="0.2">
      <c r="B117" s="192"/>
      <c r="C117" s="11" t="s">
        <v>156</v>
      </c>
      <c r="D117" s="12">
        <v>1536</v>
      </c>
      <c r="E117" s="13">
        <f t="shared" si="41"/>
        <v>0.59259259259259256</v>
      </c>
      <c r="F117" s="12"/>
      <c r="G117" s="12">
        <v>1056</v>
      </c>
      <c r="H117" s="13">
        <f t="shared" si="42"/>
        <v>0.40740740740740738</v>
      </c>
      <c r="I117" s="12">
        <f t="shared" si="43"/>
        <v>2592</v>
      </c>
      <c r="N117" s="17"/>
      <c r="O117" s="17"/>
      <c r="P117" s="17"/>
    </row>
    <row r="118" spans="2:16" x14ac:dyDescent="0.2">
      <c r="B118" s="192"/>
      <c r="C118" s="66" t="s">
        <v>127</v>
      </c>
      <c r="D118" s="64">
        <f>SUM(D110:D117)</f>
        <v>56400</v>
      </c>
      <c r="E118" s="65">
        <f t="shared" si="41"/>
        <v>0.5258839325675071</v>
      </c>
      <c r="F118" s="64"/>
      <c r="G118" s="64">
        <f>SUM(G110:G117)</f>
        <v>50848</v>
      </c>
      <c r="H118" s="65">
        <f t="shared" si="42"/>
        <v>0.4741160674324929</v>
      </c>
      <c r="I118" s="64">
        <f t="shared" si="43"/>
        <v>107248</v>
      </c>
      <c r="N118" s="17"/>
      <c r="O118" s="17"/>
      <c r="P118" s="17"/>
    </row>
    <row r="119" spans="2:16" x14ac:dyDescent="0.2">
      <c r="B119" s="193"/>
      <c r="C119" s="118" t="s">
        <v>36</v>
      </c>
      <c r="D119" s="14">
        <f>SUM(D108,D118)</f>
        <v>139952</v>
      </c>
      <c r="E119" s="16">
        <f>D119/$I119</f>
        <v>0.527977304279592</v>
      </c>
      <c r="F119" s="14"/>
      <c r="G119" s="14">
        <f>SUM(G108,G118)</f>
        <v>125120</v>
      </c>
      <c r="H119" s="16">
        <f>G119/$I119</f>
        <v>0.47202269572040806</v>
      </c>
      <c r="I119" s="14">
        <f t="shared" si="43"/>
        <v>265072</v>
      </c>
      <c r="N119" s="17"/>
      <c r="O119" s="17"/>
      <c r="P119" s="17"/>
    </row>
    <row r="120" spans="2:16" ht="12.75" customHeight="1" x14ac:dyDescent="0.2">
      <c r="B120" s="192" t="s">
        <v>196</v>
      </c>
      <c r="C120" s="144" t="s">
        <v>369</v>
      </c>
      <c r="D120" s="93"/>
      <c r="E120" s="94"/>
      <c r="F120" s="99"/>
      <c r="G120" s="93"/>
      <c r="H120" s="94"/>
      <c r="I120" s="93"/>
      <c r="N120" s="17"/>
      <c r="O120" s="17"/>
    </row>
    <row r="121" spans="2:16" x14ac:dyDescent="0.2">
      <c r="B121" s="192"/>
      <c r="C121" s="95" t="s">
        <v>13</v>
      </c>
      <c r="D121" s="20">
        <v>41808</v>
      </c>
      <c r="E121" s="21">
        <f>+D121/$I121</f>
        <v>0.62303290414878398</v>
      </c>
      <c r="F121" s="98"/>
      <c r="G121" s="20">
        <v>25296</v>
      </c>
      <c r="H121" s="21">
        <f>+G121/$I121</f>
        <v>0.37696709585121602</v>
      </c>
      <c r="I121" s="20">
        <f>+D121+G121</f>
        <v>67104</v>
      </c>
      <c r="N121" s="17"/>
      <c r="O121" s="17"/>
      <c r="P121" s="17"/>
    </row>
    <row r="122" spans="2:16" ht="12.75" customHeight="1" x14ac:dyDescent="0.2">
      <c r="B122" s="192"/>
      <c r="C122" s="11" t="s">
        <v>352</v>
      </c>
      <c r="D122" s="12">
        <v>10272</v>
      </c>
      <c r="E122" s="13">
        <f t="shared" ref="E122:E123" si="44">+D122/$I122</f>
        <v>0.2884097035040431</v>
      </c>
      <c r="F122" s="15"/>
      <c r="G122" s="12">
        <v>25344</v>
      </c>
      <c r="H122" s="13">
        <f t="shared" ref="H122:H123" si="45">+G122/$I122</f>
        <v>0.71159029649595684</v>
      </c>
      <c r="I122" s="12">
        <f>+D122+G122</f>
        <v>35616</v>
      </c>
      <c r="N122" s="17"/>
      <c r="O122" s="17"/>
      <c r="P122" s="17"/>
    </row>
    <row r="123" spans="2:16" x14ac:dyDescent="0.2">
      <c r="B123" s="192"/>
      <c r="C123" s="11" t="s">
        <v>134</v>
      </c>
      <c r="D123" s="12">
        <v>13312</v>
      </c>
      <c r="E123" s="13">
        <f t="shared" si="44"/>
        <v>0.6688102893890675</v>
      </c>
      <c r="F123" s="15"/>
      <c r="G123" s="12">
        <v>6592</v>
      </c>
      <c r="H123" s="13">
        <f t="shared" si="45"/>
        <v>0.3311897106109325</v>
      </c>
      <c r="I123" s="12">
        <f>+D123+G123</f>
        <v>19904</v>
      </c>
      <c r="N123" s="17"/>
      <c r="O123" s="17"/>
      <c r="P123" s="17"/>
    </row>
    <row r="124" spans="2:16" x14ac:dyDescent="0.2">
      <c r="B124" s="192"/>
      <c r="C124" s="11" t="s">
        <v>17</v>
      </c>
      <c r="D124" s="12">
        <v>13776</v>
      </c>
      <c r="E124" s="13">
        <f>+D124/$I124</f>
        <v>0.50174825174825177</v>
      </c>
      <c r="F124" s="12"/>
      <c r="G124" s="12">
        <v>13680</v>
      </c>
      <c r="H124" s="13">
        <f>+G124/$I124</f>
        <v>0.49825174825174823</v>
      </c>
      <c r="I124" s="12">
        <f>+D124+G124</f>
        <v>27456</v>
      </c>
      <c r="N124" s="17"/>
      <c r="O124" s="17"/>
      <c r="P124" s="17"/>
    </row>
    <row r="125" spans="2:16" x14ac:dyDescent="0.2">
      <c r="B125" s="192"/>
      <c r="C125" s="11" t="s">
        <v>185</v>
      </c>
      <c r="D125" s="12"/>
      <c r="E125" s="13" t="s">
        <v>252</v>
      </c>
      <c r="F125" s="12"/>
      <c r="G125" s="12"/>
      <c r="H125" s="13" t="s">
        <v>252</v>
      </c>
      <c r="I125" s="12">
        <f>+D125+G125</f>
        <v>0</v>
      </c>
    </row>
    <row r="126" spans="2:16" x14ac:dyDescent="0.2">
      <c r="B126" s="192"/>
      <c r="C126" s="66" t="s">
        <v>127</v>
      </c>
      <c r="D126" s="69">
        <f>SUM(D121:D125)</f>
        <v>79168</v>
      </c>
      <c r="E126" s="65">
        <f t="shared" ref="E126" si="46">+D126/$I126</f>
        <v>0.52750533049040516</v>
      </c>
      <c r="F126" s="64"/>
      <c r="G126" s="69">
        <f>SUM(G121:G125)</f>
        <v>70912</v>
      </c>
      <c r="H126" s="65">
        <f t="shared" ref="H126" si="47">+G126/$I126</f>
        <v>0.4724946695095949</v>
      </c>
      <c r="I126" s="64">
        <f t="shared" ref="I126" si="48">+D126+G126</f>
        <v>150080</v>
      </c>
      <c r="N126" s="17"/>
      <c r="O126" s="17"/>
      <c r="P126" s="17"/>
    </row>
    <row r="127" spans="2:16" ht="12.75" customHeight="1" x14ac:dyDescent="0.2">
      <c r="B127" s="192"/>
      <c r="C127" s="145" t="s">
        <v>237</v>
      </c>
      <c r="D127" s="97"/>
      <c r="E127" s="94"/>
      <c r="F127" s="93"/>
      <c r="G127" s="97"/>
      <c r="H127" s="94"/>
      <c r="I127" s="93"/>
    </row>
    <row r="128" spans="2:16" x14ac:dyDescent="0.2">
      <c r="B128" s="192"/>
      <c r="C128" s="95" t="s">
        <v>132</v>
      </c>
      <c r="D128" s="20">
        <v>15600</v>
      </c>
      <c r="E128" s="21">
        <f t="shared" ref="E128:E132" si="49">+D128/$I128</f>
        <v>0.66462167689161555</v>
      </c>
      <c r="F128" s="20"/>
      <c r="G128" s="20">
        <v>7872</v>
      </c>
      <c r="H128" s="21">
        <f t="shared" ref="H128:H132" si="50">+G128/$I128</f>
        <v>0.33537832310838445</v>
      </c>
      <c r="I128" s="20">
        <f>+D128+G128</f>
        <v>23472</v>
      </c>
      <c r="N128" s="17"/>
      <c r="O128" s="17"/>
      <c r="P128" s="17"/>
    </row>
    <row r="129" spans="2:16" x14ac:dyDescent="0.2">
      <c r="B129" s="192"/>
      <c r="C129" s="11" t="s">
        <v>133</v>
      </c>
      <c r="D129" s="12">
        <v>47616</v>
      </c>
      <c r="E129" s="13">
        <f t="shared" si="49"/>
        <v>0.51292657704239919</v>
      </c>
      <c r="F129" s="12"/>
      <c r="G129" s="12">
        <v>45216</v>
      </c>
      <c r="H129" s="13">
        <f t="shared" si="50"/>
        <v>0.48707342295760081</v>
      </c>
      <c r="I129" s="12">
        <f t="shared" ref="I129" si="51">+D129+G129</f>
        <v>92832</v>
      </c>
      <c r="N129" s="17"/>
      <c r="O129" s="17"/>
      <c r="P129" s="17"/>
    </row>
    <row r="130" spans="2:16" x14ac:dyDescent="0.2">
      <c r="B130" s="192"/>
      <c r="C130" s="11" t="s">
        <v>15</v>
      </c>
      <c r="D130" s="12">
        <v>8016</v>
      </c>
      <c r="E130" s="13">
        <f t="shared" si="49"/>
        <v>0.58391608391608396</v>
      </c>
      <c r="F130" s="15"/>
      <c r="G130" s="12">
        <v>5712</v>
      </c>
      <c r="H130" s="13">
        <f t="shared" si="50"/>
        <v>0.41608391608391609</v>
      </c>
      <c r="I130" s="12">
        <f>+D130+G130</f>
        <v>13728</v>
      </c>
      <c r="N130" s="17"/>
      <c r="O130" s="17"/>
      <c r="P130" s="17"/>
    </row>
    <row r="131" spans="2:16" x14ac:dyDescent="0.2">
      <c r="B131" s="192"/>
      <c r="C131" s="11" t="s">
        <v>16</v>
      </c>
      <c r="D131" s="12">
        <v>19536</v>
      </c>
      <c r="E131" s="13">
        <f t="shared" si="49"/>
        <v>0.48203711014607187</v>
      </c>
      <c r="F131" s="15"/>
      <c r="G131" s="12">
        <v>20992</v>
      </c>
      <c r="H131" s="13">
        <f t="shared" si="50"/>
        <v>0.51796288985392813</v>
      </c>
      <c r="I131" s="12">
        <f>+D131+G131</f>
        <v>40528</v>
      </c>
      <c r="N131" s="17"/>
      <c r="O131" s="17"/>
      <c r="P131" s="17"/>
    </row>
    <row r="132" spans="2:16" x14ac:dyDescent="0.2">
      <c r="B132" s="192"/>
      <c r="C132" s="11" t="s">
        <v>135</v>
      </c>
      <c r="D132" s="18">
        <v>18352</v>
      </c>
      <c r="E132" s="13">
        <f t="shared" si="49"/>
        <v>0.47971560016729403</v>
      </c>
      <c r="F132" s="12"/>
      <c r="G132" s="18">
        <v>19904</v>
      </c>
      <c r="H132" s="13">
        <f t="shared" si="50"/>
        <v>0.52028439983270602</v>
      </c>
      <c r="I132" s="12">
        <f>+D132+G132</f>
        <v>38256</v>
      </c>
      <c r="N132" s="17"/>
      <c r="O132" s="17"/>
      <c r="P132" s="17"/>
    </row>
    <row r="133" spans="2:16" x14ac:dyDescent="0.2">
      <c r="B133" s="192"/>
      <c r="C133" s="66" t="s">
        <v>127</v>
      </c>
      <c r="D133" s="68">
        <f>SUM(D128:D132)</f>
        <v>109120</v>
      </c>
      <c r="E133" s="65">
        <f>+D133/$I133</f>
        <v>0.5225653206650831</v>
      </c>
      <c r="F133" s="64"/>
      <c r="G133" s="68">
        <f>SUM(G128:G132)</f>
        <v>99696</v>
      </c>
      <c r="H133" s="65">
        <f>+G133/$I133</f>
        <v>0.47743467933491684</v>
      </c>
      <c r="I133" s="64">
        <f t="shared" ref="I133" si="52">+D133+G133</f>
        <v>208816</v>
      </c>
      <c r="N133" s="17"/>
      <c r="O133" s="17"/>
      <c r="P133" s="17"/>
    </row>
    <row r="134" spans="2:16" x14ac:dyDescent="0.2">
      <c r="B134" s="193"/>
      <c r="C134" s="118" t="s">
        <v>36</v>
      </c>
      <c r="D134" s="14">
        <f>SUM(D126,D133)</f>
        <v>188288</v>
      </c>
      <c r="E134" s="16">
        <f>D134/$I134</f>
        <v>0.52463109090098525</v>
      </c>
      <c r="F134" s="14"/>
      <c r="G134" s="14">
        <f>SUM(G126,G133)</f>
        <v>170608</v>
      </c>
      <c r="H134" s="16">
        <f>G134/$I134</f>
        <v>0.47536890909901475</v>
      </c>
      <c r="I134" s="14">
        <f>+D134+G134</f>
        <v>358896</v>
      </c>
      <c r="N134" s="17"/>
      <c r="O134" s="17"/>
      <c r="P134" s="17"/>
    </row>
    <row r="135" spans="2:16" ht="12.75" customHeight="1" x14ac:dyDescent="0.2">
      <c r="B135" s="192" t="s">
        <v>197</v>
      </c>
      <c r="C135" s="144" t="s">
        <v>181</v>
      </c>
      <c r="D135" s="93"/>
      <c r="E135" s="94"/>
      <c r="F135" s="93"/>
      <c r="G135" s="93"/>
      <c r="H135" s="94"/>
      <c r="I135" s="93"/>
      <c r="N135" s="17"/>
      <c r="O135" s="17"/>
    </row>
    <row r="136" spans="2:16" x14ac:dyDescent="0.2">
      <c r="B136" s="192"/>
      <c r="C136" s="95" t="s">
        <v>6</v>
      </c>
      <c r="D136" s="20">
        <v>210560</v>
      </c>
      <c r="E136" s="21">
        <f>+D136/$I136</f>
        <v>0.5975842339478703</v>
      </c>
      <c r="F136" s="20"/>
      <c r="G136" s="20">
        <v>141792</v>
      </c>
      <c r="H136" s="21">
        <f>+G136/$I136</f>
        <v>0.4024157660521297</v>
      </c>
      <c r="I136" s="20">
        <f>+D136+G136</f>
        <v>352352</v>
      </c>
      <c r="N136" s="17"/>
      <c r="O136" s="17"/>
      <c r="P136" s="17"/>
    </row>
    <row r="137" spans="2:16" x14ac:dyDescent="0.2">
      <c r="B137" s="192"/>
      <c r="C137" s="11" t="s">
        <v>9</v>
      </c>
      <c r="D137" s="12">
        <v>17040</v>
      </c>
      <c r="E137" s="13">
        <f>+D137/$I137</f>
        <v>0.57165861513687599</v>
      </c>
      <c r="F137" s="15"/>
      <c r="G137" s="12">
        <v>12768</v>
      </c>
      <c r="H137" s="13">
        <f>+G137/$I137</f>
        <v>0.42834138486312401</v>
      </c>
      <c r="I137" s="12">
        <f t="shared" ref="I137:I138" si="53">+D137+G137</f>
        <v>29808</v>
      </c>
      <c r="N137" s="17"/>
      <c r="O137" s="17"/>
      <c r="P137" s="17"/>
    </row>
    <row r="138" spans="2:16" x14ac:dyDescent="0.2">
      <c r="B138" s="192"/>
      <c r="C138" s="66" t="s">
        <v>127</v>
      </c>
      <c r="D138" s="68">
        <f>SUM(D136:D137)</f>
        <v>227600</v>
      </c>
      <c r="E138" s="65">
        <f>+D138/$I138</f>
        <v>0.59556206824366753</v>
      </c>
      <c r="F138" s="64"/>
      <c r="G138" s="68">
        <f>SUM(G136:G137)</f>
        <v>154560</v>
      </c>
      <c r="H138" s="65">
        <f>+G138/$I138</f>
        <v>0.40443793175633241</v>
      </c>
      <c r="I138" s="64">
        <f t="shared" si="53"/>
        <v>382160</v>
      </c>
      <c r="N138" s="17"/>
      <c r="O138" s="17"/>
      <c r="P138" s="17"/>
    </row>
    <row r="139" spans="2:16" x14ac:dyDescent="0.2">
      <c r="B139" s="192"/>
      <c r="C139" s="144" t="s">
        <v>359</v>
      </c>
      <c r="D139" s="93"/>
      <c r="E139" s="94"/>
      <c r="F139" s="93"/>
      <c r="G139" s="93"/>
      <c r="H139" s="94"/>
      <c r="I139" s="93"/>
    </row>
    <row r="140" spans="2:16" x14ac:dyDescent="0.2">
      <c r="B140" s="192"/>
      <c r="C140" s="95" t="s">
        <v>343</v>
      </c>
      <c r="D140" s="20">
        <v>10512</v>
      </c>
      <c r="E140" s="21">
        <f t="shared" ref="E140" si="54">+D140/$I140</f>
        <v>0.60386029411764708</v>
      </c>
      <c r="F140" s="20"/>
      <c r="G140" s="20">
        <v>6896</v>
      </c>
      <c r="H140" s="21">
        <f t="shared" ref="H140" si="55">+G140/$I140</f>
        <v>0.39613970588235292</v>
      </c>
      <c r="I140" s="20">
        <f t="shared" ref="I140" si="56">+D140+G140</f>
        <v>17408</v>
      </c>
      <c r="N140" s="17"/>
      <c r="O140" s="17"/>
      <c r="P140" s="17"/>
    </row>
    <row r="141" spans="2:16" x14ac:dyDescent="0.2">
      <c r="B141" s="192"/>
      <c r="C141" s="11" t="s">
        <v>49</v>
      </c>
      <c r="D141" s="12">
        <v>29760</v>
      </c>
      <c r="E141" s="13">
        <f>+D141/$I141</f>
        <v>0.72486360093530788</v>
      </c>
      <c r="F141" s="12"/>
      <c r="G141" s="12">
        <v>11296</v>
      </c>
      <c r="H141" s="13">
        <f>+G141/$I141</f>
        <v>0.27513639906469212</v>
      </c>
      <c r="I141" s="12">
        <f>+D141+G141</f>
        <v>41056</v>
      </c>
      <c r="N141" s="17"/>
      <c r="O141" s="17"/>
      <c r="P141" s="17"/>
    </row>
    <row r="142" spans="2:16" x14ac:dyDescent="0.2">
      <c r="B142" s="192"/>
      <c r="C142" s="19" t="s">
        <v>137</v>
      </c>
      <c r="D142" s="12">
        <v>14784</v>
      </c>
      <c r="E142" s="13">
        <f>+D142/$I142</f>
        <v>0.77</v>
      </c>
      <c r="F142" s="12"/>
      <c r="G142" s="12">
        <v>4416</v>
      </c>
      <c r="H142" s="13">
        <f>+G142/$I142</f>
        <v>0.23</v>
      </c>
      <c r="I142" s="12">
        <f>+D142+G142</f>
        <v>19200</v>
      </c>
      <c r="N142" s="17"/>
      <c r="O142" s="17"/>
      <c r="P142" s="17"/>
    </row>
    <row r="143" spans="2:16" x14ac:dyDescent="0.2">
      <c r="B143" s="192"/>
      <c r="C143" s="19" t="s">
        <v>78</v>
      </c>
      <c r="D143" s="12">
        <v>22256</v>
      </c>
      <c r="E143" s="13">
        <f>+D143/$I143</f>
        <v>0.54293520686963315</v>
      </c>
      <c r="F143" s="12"/>
      <c r="G143" s="12">
        <v>18736</v>
      </c>
      <c r="H143" s="13">
        <f>+G143/$I143</f>
        <v>0.45706479313036691</v>
      </c>
      <c r="I143" s="12">
        <f t="shared" ref="I143:I144" si="57">+D143+G143</f>
        <v>40992</v>
      </c>
      <c r="N143" s="17"/>
      <c r="O143" s="17"/>
      <c r="P143" s="17"/>
    </row>
    <row r="144" spans="2:16" x14ac:dyDescent="0.2">
      <c r="B144" s="192"/>
      <c r="C144" s="66" t="s">
        <v>127</v>
      </c>
      <c r="D144" s="69">
        <f>SUM(D140:D143)</f>
        <v>77312</v>
      </c>
      <c r="E144" s="65">
        <f>+D144/$I144</f>
        <v>0.65156418554476803</v>
      </c>
      <c r="F144" s="64"/>
      <c r="G144" s="69">
        <f>SUM(G140:G143)</f>
        <v>41344</v>
      </c>
      <c r="H144" s="65">
        <f>+G144/$I144</f>
        <v>0.34843581445523192</v>
      </c>
      <c r="I144" s="64">
        <f t="shared" si="57"/>
        <v>118656</v>
      </c>
      <c r="N144" s="17"/>
      <c r="O144" s="17"/>
      <c r="P144" s="17"/>
    </row>
    <row r="145" spans="2:16" x14ac:dyDescent="0.2">
      <c r="B145" s="192"/>
      <c r="C145" s="144" t="s">
        <v>234</v>
      </c>
      <c r="D145" s="93"/>
      <c r="E145" s="94"/>
      <c r="F145" s="93"/>
      <c r="G145" s="93"/>
      <c r="H145" s="94"/>
      <c r="I145" s="93"/>
      <c r="N145" s="17"/>
      <c r="O145" s="17"/>
    </row>
    <row r="146" spans="2:16" x14ac:dyDescent="0.2">
      <c r="B146" s="192"/>
      <c r="C146" s="95" t="s">
        <v>58</v>
      </c>
      <c r="D146" s="17">
        <v>7168</v>
      </c>
      <c r="E146" s="21">
        <f>+D146/$I146</f>
        <v>0.26477541371158392</v>
      </c>
      <c r="F146" s="20"/>
      <c r="G146" s="17">
        <v>19904</v>
      </c>
      <c r="H146" s="21">
        <f>+G146/$I146</f>
        <v>0.73522458628841603</v>
      </c>
      <c r="I146" s="20">
        <f t="shared" ref="I146" si="58">+D146+G146</f>
        <v>27072</v>
      </c>
      <c r="N146" s="17"/>
      <c r="O146" s="17"/>
      <c r="P146" s="17"/>
    </row>
    <row r="147" spans="2:16" x14ac:dyDescent="0.2">
      <c r="B147" s="192"/>
      <c r="C147" s="11" t="s">
        <v>0</v>
      </c>
      <c r="D147" s="12"/>
      <c r="E147" s="13">
        <f>+D147/$I147</f>
        <v>0</v>
      </c>
      <c r="F147" s="12"/>
      <c r="G147" s="12">
        <v>15552</v>
      </c>
      <c r="H147" s="13">
        <f>+G147/$I147</f>
        <v>1</v>
      </c>
      <c r="I147" s="12">
        <f>+D147+G147</f>
        <v>15552</v>
      </c>
      <c r="N147" s="17"/>
      <c r="O147" s="17"/>
      <c r="P147" s="17"/>
    </row>
    <row r="148" spans="2:16" ht="12.75" customHeight="1" x14ac:dyDescent="0.2">
      <c r="B148" s="192"/>
      <c r="C148" s="11" t="s">
        <v>59</v>
      </c>
      <c r="D148" s="18">
        <v>48096</v>
      </c>
      <c r="E148" s="13">
        <f t="shared" ref="E148:E149" si="59">+D148/$I148</f>
        <v>0.61397058823529416</v>
      </c>
      <c r="F148" s="12"/>
      <c r="G148" s="17">
        <v>30240</v>
      </c>
      <c r="H148" s="13">
        <f t="shared" ref="H148:H149" si="60">+G148/$I148</f>
        <v>0.3860294117647059</v>
      </c>
      <c r="I148" s="12">
        <f t="shared" ref="I148:I149" si="61">+D148+G148</f>
        <v>78336</v>
      </c>
      <c r="N148" s="17"/>
      <c r="O148" s="17"/>
      <c r="P148" s="17"/>
    </row>
    <row r="149" spans="2:16" x14ac:dyDescent="0.2">
      <c r="B149" s="192"/>
      <c r="C149" s="11" t="s">
        <v>7</v>
      </c>
      <c r="D149" s="8">
        <v>11328</v>
      </c>
      <c r="E149" s="13">
        <f t="shared" si="59"/>
        <v>0.44838505383153893</v>
      </c>
      <c r="F149" s="15"/>
      <c r="G149" s="12">
        <v>13936</v>
      </c>
      <c r="H149" s="13">
        <f t="shared" si="60"/>
        <v>0.55161494616846107</v>
      </c>
      <c r="I149" s="12">
        <f t="shared" si="61"/>
        <v>25264</v>
      </c>
      <c r="N149" s="17"/>
      <c r="O149" s="17"/>
      <c r="P149" s="17"/>
    </row>
    <row r="150" spans="2:16" x14ac:dyDescent="0.2">
      <c r="B150" s="192"/>
      <c r="C150" s="11" t="s">
        <v>8</v>
      </c>
      <c r="D150" s="12">
        <v>19872</v>
      </c>
      <c r="E150" s="13">
        <f>+D150/$I150</f>
        <v>0.59312320916905448</v>
      </c>
      <c r="F150" s="12"/>
      <c r="G150" s="12">
        <v>13632</v>
      </c>
      <c r="H150" s="13">
        <f>+G150/$I150</f>
        <v>0.40687679083094558</v>
      </c>
      <c r="I150" s="12">
        <f>+D150+G150</f>
        <v>33504</v>
      </c>
      <c r="N150" s="17"/>
      <c r="O150" s="17"/>
      <c r="P150" s="17"/>
    </row>
    <row r="151" spans="2:16" x14ac:dyDescent="0.2">
      <c r="B151" s="192"/>
      <c r="C151" s="7" t="s">
        <v>10</v>
      </c>
      <c r="D151" s="12">
        <v>24768</v>
      </c>
      <c r="E151" s="13">
        <f>+D151/$I151</f>
        <v>0.41747572815533979</v>
      </c>
      <c r="F151" s="12"/>
      <c r="G151" s="12">
        <v>34560</v>
      </c>
      <c r="H151" s="13">
        <f>+G151/$I151</f>
        <v>0.58252427184466016</v>
      </c>
      <c r="I151" s="12">
        <f>+D151+G151</f>
        <v>59328</v>
      </c>
      <c r="N151" s="17"/>
      <c r="O151" s="17"/>
      <c r="P151" s="17"/>
    </row>
    <row r="152" spans="2:16" x14ac:dyDescent="0.2">
      <c r="B152" s="192"/>
      <c r="C152" s="66" t="s">
        <v>127</v>
      </c>
      <c r="D152" s="69">
        <f>SUM(D146:D151)</f>
        <v>111232</v>
      </c>
      <c r="E152" s="65">
        <f>+D152/$I152</f>
        <v>0.46529683421457735</v>
      </c>
      <c r="F152" s="64"/>
      <c r="G152" s="69">
        <f>SUM(G146:G151)</f>
        <v>127824</v>
      </c>
      <c r="H152" s="65">
        <f>+G152/$I152</f>
        <v>0.53470316578542265</v>
      </c>
      <c r="I152" s="64">
        <f t="shared" ref="I152:I174" si="62">+D152+G152</f>
        <v>239056</v>
      </c>
      <c r="N152" s="17"/>
      <c r="O152" s="17"/>
      <c r="P152" s="17"/>
    </row>
    <row r="153" spans="2:16" x14ac:dyDescent="0.2">
      <c r="B153" s="193"/>
      <c r="C153" s="118" t="s">
        <v>36</v>
      </c>
      <c r="D153" s="14">
        <f>SUM(D138,D144,D152)</f>
        <v>416144</v>
      </c>
      <c r="E153" s="16">
        <f>D153/$I153</f>
        <v>0.56245404610527228</v>
      </c>
      <c r="F153" s="14"/>
      <c r="G153" s="14">
        <f>SUM(G138,G144,G152)</f>
        <v>323728</v>
      </c>
      <c r="H153" s="16">
        <f>G153/$I153</f>
        <v>0.43754595389472772</v>
      </c>
      <c r="I153" s="14">
        <f t="shared" si="62"/>
        <v>739872</v>
      </c>
      <c r="N153" s="17"/>
      <c r="O153" s="17"/>
      <c r="P153" s="17"/>
    </row>
    <row r="154" spans="2:16" ht="12.75" customHeight="1" x14ac:dyDescent="0.2">
      <c r="B154" s="192" t="s">
        <v>198</v>
      </c>
      <c r="C154" s="144" t="s">
        <v>235</v>
      </c>
      <c r="D154" s="93"/>
      <c r="E154" s="94"/>
      <c r="F154" s="93"/>
      <c r="G154" s="93"/>
      <c r="H154" s="94"/>
      <c r="I154" s="93"/>
      <c r="N154" s="17"/>
      <c r="O154" s="17"/>
    </row>
    <row r="155" spans="2:16" x14ac:dyDescent="0.2">
      <c r="B155" s="192"/>
      <c r="C155" s="95" t="s">
        <v>29</v>
      </c>
      <c r="D155" s="20">
        <v>3072</v>
      </c>
      <c r="E155" s="21">
        <f>+D155/$I155</f>
        <v>0.75294117647058822</v>
      </c>
      <c r="F155" s="98"/>
      <c r="G155" s="20">
        <v>1008</v>
      </c>
      <c r="H155" s="21">
        <f>+G155/$I155</f>
        <v>0.24705882352941178</v>
      </c>
      <c r="I155" s="20">
        <f>+D155+G155</f>
        <v>4080</v>
      </c>
      <c r="N155" s="17"/>
      <c r="P155" s="17"/>
    </row>
    <row r="156" spans="2:16" x14ac:dyDescent="0.2">
      <c r="B156" s="192"/>
      <c r="C156" s="11" t="s">
        <v>24</v>
      </c>
      <c r="D156" s="12">
        <v>93360</v>
      </c>
      <c r="E156" s="13">
        <f t="shared" ref="E156:E159" si="63">+D156/$I156</f>
        <v>0.54938329724131441</v>
      </c>
      <c r="F156" s="12"/>
      <c r="G156" s="12">
        <v>76576</v>
      </c>
      <c r="H156" s="13">
        <f t="shared" ref="H156:H159" si="64">+G156/$I156</f>
        <v>0.45061670275868565</v>
      </c>
      <c r="I156" s="12">
        <f t="shared" ref="I156:I157" si="65">+D156+G156</f>
        <v>169936</v>
      </c>
      <c r="N156" s="17"/>
      <c r="O156" s="17"/>
      <c r="P156" s="17"/>
    </row>
    <row r="157" spans="2:16" x14ac:dyDescent="0.2">
      <c r="B157" s="192"/>
      <c r="C157" s="95" t="s">
        <v>25</v>
      </c>
      <c r="D157" s="20">
        <v>30960</v>
      </c>
      <c r="E157" s="21">
        <f t="shared" si="63"/>
        <v>0.60224089635854339</v>
      </c>
      <c r="F157" s="20"/>
      <c r="G157" s="20">
        <v>20448</v>
      </c>
      <c r="H157" s="21">
        <f t="shared" si="64"/>
        <v>0.39775910364145656</v>
      </c>
      <c r="I157" s="20">
        <f t="shared" si="65"/>
        <v>51408</v>
      </c>
      <c r="N157" s="17"/>
      <c r="O157" s="17"/>
      <c r="P157" s="17"/>
    </row>
    <row r="158" spans="2:16" x14ac:dyDescent="0.2">
      <c r="B158" s="192"/>
      <c r="C158" s="11" t="s">
        <v>31</v>
      </c>
      <c r="D158" s="12"/>
      <c r="E158" s="21" t="s">
        <v>252</v>
      </c>
      <c r="F158" s="12"/>
      <c r="G158" s="12"/>
      <c r="H158" s="21" t="s">
        <v>252</v>
      </c>
      <c r="I158" s="12">
        <f>+D158+G158</f>
        <v>0</v>
      </c>
    </row>
    <row r="159" spans="2:16" x14ac:dyDescent="0.2">
      <c r="B159" s="192"/>
      <c r="C159" s="11" t="s">
        <v>205</v>
      </c>
      <c r="D159" s="18">
        <v>20576</v>
      </c>
      <c r="E159" s="13">
        <f t="shared" si="63"/>
        <v>0.94281524926686222</v>
      </c>
      <c r="F159" s="12"/>
      <c r="G159" s="18">
        <v>1248</v>
      </c>
      <c r="H159" s="13">
        <f t="shared" si="64"/>
        <v>5.7184750733137828E-2</v>
      </c>
      <c r="I159" s="12">
        <f t="shared" ref="I159" si="66">+D159+G159</f>
        <v>21824</v>
      </c>
    </row>
    <row r="160" spans="2:16" x14ac:dyDescent="0.2">
      <c r="B160" s="192"/>
      <c r="C160" s="11" t="s">
        <v>35</v>
      </c>
      <c r="D160" s="12">
        <v>10848</v>
      </c>
      <c r="E160" s="13">
        <f>+D160/$I160</f>
        <v>0.54457831325301209</v>
      </c>
      <c r="F160" s="12"/>
      <c r="G160" s="12">
        <v>9072</v>
      </c>
      <c r="H160" s="13">
        <f>+G160/$I160</f>
        <v>0.45542168674698796</v>
      </c>
      <c r="I160" s="12">
        <f>+D160+G160</f>
        <v>19920</v>
      </c>
      <c r="N160" s="17"/>
      <c r="O160" s="17"/>
      <c r="P160" s="17"/>
    </row>
    <row r="161" spans="2:16" x14ac:dyDescent="0.2">
      <c r="B161" s="192"/>
      <c r="C161" s="66" t="s">
        <v>127</v>
      </c>
      <c r="D161" s="69">
        <f>SUM(D155:D160)</f>
        <v>158816</v>
      </c>
      <c r="E161" s="65">
        <f>+D161/$I161</f>
        <v>0.5944424481973889</v>
      </c>
      <c r="F161" s="64"/>
      <c r="G161" s="69">
        <f>SUM(G155:G160)</f>
        <v>108352</v>
      </c>
      <c r="H161" s="65">
        <f>+G161/$I161</f>
        <v>0.4055575518026111</v>
      </c>
      <c r="I161" s="64">
        <f t="shared" ref="I161" si="67">+D161+G161</f>
        <v>267168</v>
      </c>
      <c r="N161" s="17"/>
      <c r="O161" s="17"/>
      <c r="P161" s="17"/>
    </row>
    <row r="162" spans="2:16" x14ac:dyDescent="0.2">
      <c r="B162" s="192"/>
      <c r="C162" s="144" t="s">
        <v>371</v>
      </c>
      <c r="D162" s="93"/>
      <c r="E162" s="94"/>
      <c r="F162" s="93"/>
      <c r="G162" s="93"/>
      <c r="H162" s="94"/>
      <c r="I162" s="93"/>
      <c r="N162" s="17"/>
      <c r="O162" s="17"/>
    </row>
    <row r="163" spans="2:16" x14ac:dyDescent="0.2">
      <c r="B163" s="192"/>
      <c r="C163" s="95" t="s">
        <v>26</v>
      </c>
      <c r="D163" s="20">
        <v>15696</v>
      </c>
      <c r="E163" s="21">
        <f t="shared" ref="E163:E166" si="68">+D163/$I163</f>
        <v>0.48301329394386999</v>
      </c>
      <c r="F163" s="20"/>
      <c r="G163" s="20">
        <v>16800</v>
      </c>
      <c r="H163" s="21">
        <f t="shared" ref="H163:H166" si="69">+G163/$I163</f>
        <v>0.51698670605612995</v>
      </c>
      <c r="I163" s="20">
        <f t="shared" ref="I163:I167" si="70">+D163+G163</f>
        <v>32496</v>
      </c>
      <c r="N163" s="17"/>
      <c r="O163" s="17"/>
      <c r="P163" s="17"/>
    </row>
    <row r="164" spans="2:16" x14ac:dyDescent="0.2">
      <c r="B164" s="192"/>
      <c r="C164" s="11" t="s">
        <v>27</v>
      </c>
      <c r="D164" s="12">
        <v>16848</v>
      </c>
      <c r="E164" s="13">
        <f t="shared" si="68"/>
        <v>0.63586956521739135</v>
      </c>
      <c r="F164" s="12"/>
      <c r="G164" s="12">
        <v>9648</v>
      </c>
      <c r="H164" s="13">
        <f t="shared" si="69"/>
        <v>0.3641304347826087</v>
      </c>
      <c r="I164" s="12">
        <f t="shared" si="70"/>
        <v>26496</v>
      </c>
      <c r="N164" s="17"/>
      <c r="O164" s="17"/>
      <c r="P164" s="17"/>
    </row>
    <row r="165" spans="2:16" x14ac:dyDescent="0.2">
      <c r="B165" s="192"/>
      <c r="C165" s="11" t="s">
        <v>11</v>
      </c>
      <c r="D165" s="12">
        <v>184496</v>
      </c>
      <c r="E165" s="13">
        <f t="shared" si="68"/>
        <v>0.62828965291777916</v>
      </c>
      <c r="F165" s="12"/>
      <c r="G165" s="12">
        <v>109152</v>
      </c>
      <c r="H165" s="13">
        <f t="shared" si="69"/>
        <v>0.37171034708222089</v>
      </c>
      <c r="I165" s="12">
        <f t="shared" si="70"/>
        <v>293648</v>
      </c>
      <c r="N165" s="17"/>
      <c r="O165" s="17"/>
      <c r="P165" s="17"/>
    </row>
    <row r="166" spans="2:16" x14ac:dyDescent="0.2">
      <c r="B166" s="192"/>
      <c r="C166" s="11" t="s">
        <v>28</v>
      </c>
      <c r="D166" s="12">
        <v>21456</v>
      </c>
      <c r="E166" s="13">
        <f t="shared" si="68"/>
        <v>0.54512195121951224</v>
      </c>
      <c r="F166" s="12"/>
      <c r="G166" s="12">
        <v>17904</v>
      </c>
      <c r="H166" s="13">
        <f t="shared" si="69"/>
        <v>0.45487804878048782</v>
      </c>
      <c r="I166" s="12">
        <f t="shared" si="70"/>
        <v>39360</v>
      </c>
      <c r="N166" s="17"/>
      <c r="O166" s="17"/>
      <c r="P166" s="17"/>
    </row>
    <row r="167" spans="2:16" x14ac:dyDescent="0.2">
      <c r="B167" s="192"/>
      <c r="C167" s="66" t="s">
        <v>127</v>
      </c>
      <c r="D167" s="69">
        <f>SUM(D163:D166)</f>
        <v>238496</v>
      </c>
      <c r="E167" s="65">
        <f>+D167/$I167</f>
        <v>0.60840816326530611</v>
      </c>
      <c r="F167" s="64"/>
      <c r="G167" s="69">
        <f>SUM(G163:G166)</f>
        <v>153504</v>
      </c>
      <c r="H167" s="65">
        <f>+G167/$I167</f>
        <v>0.39159183673469389</v>
      </c>
      <c r="I167" s="64">
        <f t="shared" si="70"/>
        <v>392000</v>
      </c>
      <c r="N167" s="17"/>
      <c r="O167" s="17"/>
      <c r="P167" s="17"/>
    </row>
    <row r="168" spans="2:16" x14ac:dyDescent="0.2">
      <c r="B168" s="192"/>
      <c r="C168" s="144" t="s">
        <v>236</v>
      </c>
      <c r="D168" s="93"/>
      <c r="E168" s="94"/>
      <c r="F168" s="93"/>
      <c r="G168" s="93"/>
      <c r="H168" s="94"/>
      <c r="I168" s="93"/>
    </row>
    <row r="169" spans="2:16" x14ac:dyDescent="0.2">
      <c r="B169" s="192"/>
      <c r="C169" s="95" t="s">
        <v>32</v>
      </c>
      <c r="D169" s="20">
        <v>81168</v>
      </c>
      <c r="E169" s="21">
        <f>+D169/$I169</f>
        <v>0.44925611052072262</v>
      </c>
      <c r="F169" s="20"/>
      <c r="G169" s="20">
        <v>99504</v>
      </c>
      <c r="H169" s="21">
        <f>+G169/$I169</f>
        <v>0.55074388947927733</v>
      </c>
      <c r="I169" s="20">
        <f>+D169+G169</f>
        <v>180672</v>
      </c>
      <c r="N169" s="17"/>
      <c r="O169" s="17"/>
      <c r="P169" s="17"/>
    </row>
    <row r="170" spans="2:16" x14ac:dyDescent="0.2">
      <c r="B170" s="192"/>
      <c r="C170" s="11" t="s">
        <v>33</v>
      </c>
      <c r="D170" s="12">
        <v>69024</v>
      </c>
      <c r="E170" s="13">
        <f>+D170/$I170</f>
        <v>0.51913357400722027</v>
      </c>
      <c r="F170" s="12"/>
      <c r="G170" s="12">
        <v>63936</v>
      </c>
      <c r="H170" s="13">
        <f>+G170/$I170</f>
        <v>0.48086642599277979</v>
      </c>
      <c r="I170" s="12">
        <f>+D170+G170</f>
        <v>132960</v>
      </c>
      <c r="N170" s="17"/>
      <c r="O170" s="17"/>
      <c r="P170" s="17"/>
    </row>
    <row r="171" spans="2:16" x14ac:dyDescent="0.2">
      <c r="B171" s="192"/>
      <c r="C171" s="11" t="s">
        <v>353</v>
      </c>
      <c r="D171" s="12"/>
      <c r="E171" s="13">
        <f t="shared" ref="E171" si="71">+D171/$I171</f>
        <v>0</v>
      </c>
      <c r="F171" s="12"/>
      <c r="G171" s="12">
        <v>5904</v>
      </c>
      <c r="H171" s="13">
        <f t="shared" ref="H171" si="72">+G171/$I171</f>
        <v>1</v>
      </c>
      <c r="I171" s="12">
        <f t="shared" ref="I171" si="73">+D171+G171</f>
        <v>5904</v>
      </c>
      <c r="N171" s="17"/>
      <c r="O171" s="17"/>
      <c r="P171" s="17"/>
    </row>
    <row r="172" spans="2:16" x14ac:dyDescent="0.2">
      <c r="B172" s="192"/>
      <c r="C172" s="11" t="s">
        <v>34</v>
      </c>
      <c r="D172" s="12">
        <v>37200</v>
      </c>
      <c r="E172" s="13">
        <f>+D172/$I172</f>
        <v>0.59891808346213293</v>
      </c>
      <c r="F172" s="12"/>
      <c r="G172" s="12">
        <v>24912</v>
      </c>
      <c r="H172" s="13">
        <f>+G172/$I172</f>
        <v>0.40108191653786707</v>
      </c>
      <c r="I172" s="12">
        <f>+D172+G172</f>
        <v>62112</v>
      </c>
      <c r="N172" s="17"/>
      <c r="O172" s="17"/>
      <c r="P172" s="17"/>
    </row>
    <row r="173" spans="2:16" x14ac:dyDescent="0.2">
      <c r="B173" s="192"/>
      <c r="C173" s="66" t="s">
        <v>127</v>
      </c>
      <c r="D173" s="69">
        <f>SUM(D169:D172)</f>
        <v>187392</v>
      </c>
      <c r="E173" s="65">
        <f>+D173/$I173</f>
        <v>0.4910074204502578</v>
      </c>
      <c r="F173" s="64"/>
      <c r="G173" s="69">
        <f>SUM(G169:G172)</f>
        <v>194256</v>
      </c>
      <c r="H173" s="65">
        <f>+G173/$I173</f>
        <v>0.5089925795497422</v>
      </c>
      <c r="I173" s="64">
        <f t="shared" ref="I173" si="74">+D173+G173</f>
        <v>381648</v>
      </c>
      <c r="N173" s="17"/>
      <c r="O173" s="17"/>
      <c r="P173" s="17"/>
    </row>
    <row r="174" spans="2:16" x14ac:dyDescent="0.2">
      <c r="B174" s="193"/>
      <c r="C174" s="118" t="s">
        <v>36</v>
      </c>
      <c r="D174" s="14">
        <f>SUM(D161,D167,D173)</f>
        <v>584704</v>
      </c>
      <c r="E174" s="16">
        <f>D174/$I174</f>
        <v>0.56177460761556319</v>
      </c>
      <c r="F174" s="14"/>
      <c r="G174" s="14">
        <f>SUM(G161,G167,G173)</f>
        <v>456112</v>
      </c>
      <c r="H174" s="16">
        <f>G174/$I174</f>
        <v>0.43822539238443681</v>
      </c>
      <c r="I174" s="14">
        <f t="shared" si="62"/>
        <v>1040816</v>
      </c>
      <c r="N174" s="17"/>
      <c r="O174" s="17"/>
      <c r="P174" s="17"/>
    </row>
  </sheetData>
  <mergeCells count="11">
    <mergeCell ref="B120:B134"/>
    <mergeCell ref="B135:B153"/>
    <mergeCell ref="B154:B174"/>
    <mergeCell ref="B8:C8"/>
    <mergeCell ref="D6:E6"/>
    <mergeCell ref="B98:B119"/>
    <mergeCell ref="G6:H6"/>
    <mergeCell ref="B9:B19"/>
    <mergeCell ref="B20:B21"/>
    <mergeCell ref="B22:B57"/>
    <mergeCell ref="B58:B97"/>
  </mergeCells>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4" manualBreakCount="4">
    <brk id="21" min="1" max="8" man="1"/>
    <brk id="57" min="1" max="8" man="1"/>
    <brk id="97" min="1" max="8" man="1"/>
    <brk id="134" min="1"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5"/>
  <sheetViews>
    <sheetView workbookViewId="0">
      <pane ySplit="7" topLeftCell="A8" activePane="bottomLeft" state="frozen"/>
      <selection activeCell="A7" sqref="A7"/>
      <selection pane="bottomLeft" activeCell="A8" sqref="A8"/>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20.77734375" style="10" bestFit="1" customWidth="1"/>
    <col min="14" max="16384" width="8.88671875" style="10"/>
  </cols>
  <sheetData>
    <row r="1" spans="2:16" ht="12.75" customHeight="1" x14ac:dyDescent="0.2">
      <c r="B1" s="33" t="s">
        <v>403</v>
      </c>
      <c r="C1" s="33"/>
      <c r="D1" s="33"/>
      <c r="E1" s="33"/>
      <c r="F1" s="33"/>
      <c r="G1" s="33"/>
      <c r="H1" s="33"/>
      <c r="I1" s="33"/>
    </row>
    <row r="2" spans="2:16" ht="12.75" customHeight="1" x14ac:dyDescent="0.2">
      <c r="B2" s="33" t="s">
        <v>61</v>
      </c>
      <c r="C2" s="33"/>
      <c r="D2" s="33"/>
      <c r="E2" s="33"/>
      <c r="F2" s="33"/>
      <c r="G2" s="33"/>
      <c r="H2" s="33"/>
      <c r="I2" s="33"/>
    </row>
    <row r="3" spans="2:16" ht="12.75" customHeight="1" x14ac:dyDescent="0.2">
      <c r="B3" s="33" t="s">
        <v>66</v>
      </c>
      <c r="C3" s="33"/>
      <c r="D3" s="33"/>
      <c r="E3" s="33"/>
      <c r="F3" s="33"/>
      <c r="G3" s="33"/>
      <c r="H3" s="33"/>
      <c r="I3" s="33"/>
    </row>
    <row r="4" spans="2:16" ht="12.75" customHeight="1" x14ac:dyDescent="0.2">
      <c r="B4" s="33" t="s">
        <v>346</v>
      </c>
      <c r="C4" s="33"/>
      <c r="D4" s="33"/>
      <c r="E4" s="33"/>
      <c r="F4" s="33"/>
      <c r="G4" s="33"/>
      <c r="H4" s="33"/>
      <c r="I4" s="33"/>
    </row>
    <row r="5" spans="2:16" ht="12.75" customHeight="1" x14ac:dyDescent="0.2">
      <c r="B5" s="161"/>
    </row>
    <row r="6" spans="2:16" ht="12.75" customHeight="1" x14ac:dyDescent="0.2">
      <c r="D6" s="189" t="s">
        <v>76</v>
      </c>
      <c r="E6" s="189"/>
      <c r="F6" s="3"/>
      <c r="G6" s="189" t="s">
        <v>37</v>
      </c>
      <c r="H6" s="189"/>
      <c r="I6" s="3"/>
    </row>
    <row r="7" spans="2:16" ht="12.75" customHeight="1" x14ac:dyDescent="0.2">
      <c r="B7" s="4" t="s">
        <v>38</v>
      </c>
      <c r="C7" s="4" t="s">
        <v>39</v>
      </c>
      <c r="D7" s="5" t="s">
        <v>40</v>
      </c>
      <c r="E7" s="117" t="s">
        <v>41</v>
      </c>
      <c r="F7" s="5"/>
      <c r="G7" s="5" t="s">
        <v>40</v>
      </c>
      <c r="H7" s="117" t="s">
        <v>41</v>
      </c>
      <c r="I7" s="5" t="s">
        <v>42</v>
      </c>
    </row>
    <row r="8" spans="2:16" ht="12.75" customHeight="1" x14ac:dyDescent="0.2">
      <c r="B8" s="195" t="s">
        <v>167</v>
      </c>
      <c r="C8" s="195"/>
      <c r="D8" s="14">
        <f>SUM(D19,D21,D57,D97,D119,D134,D153,D174)</f>
        <v>214768</v>
      </c>
      <c r="E8" s="16">
        <f>D8/$I8</f>
        <v>0.32519320687065434</v>
      </c>
      <c r="F8" s="6"/>
      <c r="G8" s="14">
        <f>SUM(G19,G21,G57,G97,G119,G134,G153,G174)</f>
        <v>445664</v>
      </c>
      <c r="H8" s="16">
        <f>G8/$I8</f>
        <v>0.67480679312934566</v>
      </c>
      <c r="I8" s="14">
        <f t="shared" ref="I8:I10" si="0">+D8+G8</f>
        <v>660432</v>
      </c>
      <c r="M8" s="103"/>
      <c r="N8" s="104"/>
      <c r="O8" s="147"/>
      <c r="P8" s="17"/>
    </row>
    <row r="9" spans="2:16" ht="12.75" customHeight="1" x14ac:dyDescent="0.2">
      <c r="B9" s="192" t="s">
        <v>162</v>
      </c>
      <c r="C9" s="11" t="s">
        <v>157</v>
      </c>
      <c r="D9" s="12"/>
      <c r="E9" s="13" t="s">
        <v>252</v>
      </c>
      <c r="F9" s="15"/>
      <c r="G9" s="12"/>
      <c r="H9" s="13" t="s">
        <v>252</v>
      </c>
      <c r="I9" s="12">
        <f t="shared" si="0"/>
        <v>0</v>
      </c>
      <c r="M9" s="105"/>
      <c r="N9" s="61"/>
      <c r="O9" s="61"/>
      <c r="P9" s="17"/>
    </row>
    <row r="10" spans="2:16" ht="12.75" customHeight="1" x14ac:dyDescent="0.2">
      <c r="B10" s="192"/>
      <c r="C10" s="11" t="s">
        <v>345</v>
      </c>
      <c r="D10" s="12"/>
      <c r="E10" s="13" t="s">
        <v>252</v>
      </c>
      <c r="F10" s="15"/>
      <c r="G10" s="12">
        <v>160</v>
      </c>
      <c r="H10" s="13" t="s">
        <v>252</v>
      </c>
      <c r="I10" s="12">
        <f t="shared" si="0"/>
        <v>160</v>
      </c>
      <c r="M10" s="105"/>
      <c r="N10" s="61"/>
      <c r="O10" s="61"/>
      <c r="P10" s="17"/>
    </row>
    <row r="11" spans="2:16" ht="12.75" customHeight="1" x14ac:dyDescent="0.2">
      <c r="B11" s="192"/>
      <c r="C11" s="11" t="s">
        <v>158</v>
      </c>
      <c r="D11" s="12"/>
      <c r="E11" s="13" t="s">
        <v>252</v>
      </c>
      <c r="F11" s="12"/>
      <c r="G11" s="12"/>
      <c r="H11" s="13" t="s">
        <v>252</v>
      </c>
      <c r="I11" s="12">
        <f>+D11+G11</f>
        <v>0</v>
      </c>
    </row>
    <row r="12" spans="2:16" ht="12.75" customHeight="1" x14ac:dyDescent="0.2">
      <c r="B12" s="192"/>
      <c r="C12" s="11" t="s">
        <v>159</v>
      </c>
      <c r="D12" s="12"/>
      <c r="E12" s="13">
        <f t="shared" ref="E12:E14" si="1">+D12/$I12</f>
        <v>0</v>
      </c>
      <c r="F12" s="15"/>
      <c r="G12" s="12">
        <v>4992</v>
      </c>
      <c r="H12" s="13">
        <f t="shared" ref="H12:H14" si="2">+G12/$I12</f>
        <v>1</v>
      </c>
      <c r="I12" s="12">
        <f>+D12+G12</f>
        <v>4992</v>
      </c>
      <c r="M12" s="105"/>
      <c r="N12" s="61"/>
      <c r="O12" s="61"/>
    </row>
    <row r="13" spans="2:16" ht="12.75" customHeight="1" x14ac:dyDescent="0.2">
      <c r="B13" s="192"/>
      <c r="C13" s="11" t="s">
        <v>163</v>
      </c>
      <c r="D13" s="12"/>
      <c r="E13" s="13" t="s">
        <v>252</v>
      </c>
      <c r="F13" s="15"/>
      <c r="G13" s="12"/>
      <c r="H13" s="13" t="s">
        <v>252</v>
      </c>
      <c r="I13" s="12">
        <f>+D13+G13</f>
        <v>0</v>
      </c>
    </row>
    <row r="14" spans="2:16" ht="12.75" customHeight="1" x14ac:dyDescent="0.2">
      <c r="B14" s="192"/>
      <c r="C14" s="11" t="s">
        <v>173</v>
      </c>
      <c r="D14" s="12">
        <v>144</v>
      </c>
      <c r="E14" s="13">
        <f t="shared" si="1"/>
        <v>0.2</v>
      </c>
      <c r="F14" s="15"/>
      <c r="G14" s="12">
        <v>576</v>
      </c>
      <c r="H14" s="13">
        <f t="shared" si="2"/>
        <v>0.8</v>
      </c>
      <c r="I14" s="12">
        <f>+D14+G14</f>
        <v>720</v>
      </c>
      <c r="O14" s="17"/>
      <c r="P14" s="17"/>
    </row>
    <row r="15" spans="2:16" ht="12.75" customHeight="1" x14ac:dyDescent="0.2">
      <c r="B15" s="192"/>
      <c r="C15" s="11" t="s">
        <v>164</v>
      </c>
      <c r="D15" s="12"/>
      <c r="E15" s="13" t="s">
        <v>252</v>
      </c>
      <c r="F15" s="15"/>
      <c r="G15" s="12"/>
      <c r="H15" s="13" t="s">
        <v>252</v>
      </c>
      <c r="I15" s="12">
        <f t="shared" ref="I15" si="3">+D15+G15</f>
        <v>0</v>
      </c>
    </row>
    <row r="16" spans="2:16" ht="12.75" customHeight="1" x14ac:dyDescent="0.2">
      <c r="B16" s="192"/>
      <c r="C16" s="11" t="s">
        <v>160</v>
      </c>
      <c r="D16" s="17"/>
      <c r="E16" s="13" t="s">
        <v>252</v>
      </c>
      <c r="F16" s="20"/>
      <c r="G16" s="17"/>
      <c r="H16" s="13" t="s">
        <v>252</v>
      </c>
      <c r="I16" s="20">
        <f>+D16+G16</f>
        <v>0</v>
      </c>
    </row>
    <row r="17" spans="2:16" ht="12.75" customHeight="1" x14ac:dyDescent="0.2">
      <c r="B17" s="192"/>
      <c r="C17" s="11" t="s">
        <v>389</v>
      </c>
      <c r="D17" s="12"/>
      <c r="E17" s="13" t="s">
        <v>252</v>
      </c>
      <c r="F17" s="12"/>
      <c r="G17" s="12"/>
      <c r="H17" s="13" t="s">
        <v>252</v>
      </c>
      <c r="I17" s="12">
        <f>+D17+G17</f>
        <v>0</v>
      </c>
      <c r="N17" s="17"/>
      <c r="O17" s="17"/>
      <c r="P17" s="17"/>
    </row>
    <row r="18" spans="2:16" ht="12.75" customHeight="1" x14ac:dyDescent="0.2">
      <c r="B18" s="192"/>
      <c r="C18" s="11" t="s">
        <v>161</v>
      </c>
      <c r="D18" s="12"/>
      <c r="E18" s="13" t="s">
        <v>252</v>
      </c>
      <c r="F18" s="12"/>
      <c r="G18" s="12"/>
      <c r="H18" s="13" t="s">
        <v>252</v>
      </c>
      <c r="I18" s="12">
        <f>+D18+G18</f>
        <v>0</v>
      </c>
      <c r="O18" s="17"/>
      <c r="P18" s="17"/>
    </row>
    <row r="19" spans="2:16" ht="12.75" customHeight="1" x14ac:dyDescent="0.2">
      <c r="B19" s="193"/>
      <c r="C19" s="118" t="s">
        <v>36</v>
      </c>
      <c r="D19" s="14">
        <f>SUM(D9:D18)</f>
        <v>144</v>
      </c>
      <c r="E19" s="16">
        <f>D19/$I19</f>
        <v>2.4523160762942781E-2</v>
      </c>
      <c r="F19" s="14"/>
      <c r="G19" s="14">
        <f>SUM(G9:G18)</f>
        <v>5728</v>
      </c>
      <c r="H19" s="16">
        <f>G19/$I19</f>
        <v>0.97547683923705719</v>
      </c>
      <c r="I19" s="14">
        <f>+D19+G19</f>
        <v>5872</v>
      </c>
    </row>
    <row r="20" spans="2:16" ht="12.75" customHeight="1" x14ac:dyDescent="0.2">
      <c r="B20" s="194" t="s">
        <v>22</v>
      </c>
      <c r="C20" s="11" t="s">
        <v>130</v>
      </c>
      <c r="D20" s="12"/>
      <c r="E20" s="13" t="s">
        <v>252</v>
      </c>
      <c r="F20" s="12"/>
      <c r="G20" s="12"/>
      <c r="H20" s="13" t="s">
        <v>252</v>
      </c>
      <c r="I20" s="12">
        <f t="shared" ref="I20" si="4">+D20+G20</f>
        <v>0</v>
      </c>
      <c r="N20" s="17"/>
      <c r="O20" s="17"/>
      <c r="P20" s="17"/>
    </row>
    <row r="21" spans="2:16" ht="12.75" customHeight="1" x14ac:dyDescent="0.2">
      <c r="B21" s="193"/>
      <c r="C21" s="118" t="s">
        <v>36</v>
      </c>
      <c r="D21" s="14">
        <f>+D20</f>
        <v>0</v>
      </c>
      <c r="E21" s="16" t="s">
        <v>252</v>
      </c>
      <c r="F21" s="14"/>
      <c r="G21" s="14">
        <f>+G20</f>
        <v>0</v>
      </c>
      <c r="H21" s="16" t="s">
        <v>252</v>
      </c>
      <c r="I21" s="14">
        <f>+D21+G21</f>
        <v>0</v>
      </c>
    </row>
    <row r="22" spans="2:16" ht="12.75" customHeight="1" x14ac:dyDescent="0.2">
      <c r="B22" s="194" t="s">
        <v>193</v>
      </c>
      <c r="C22" s="142" t="s">
        <v>128</v>
      </c>
      <c r="D22" s="93"/>
      <c r="E22" s="94"/>
      <c r="F22" s="93"/>
      <c r="G22" s="93"/>
      <c r="H22" s="94"/>
      <c r="I22" s="93"/>
      <c r="N22" s="17"/>
      <c r="O22" s="17"/>
      <c r="P22" s="17"/>
    </row>
    <row r="23" spans="2:16" ht="12.75" customHeight="1" x14ac:dyDescent="0.2">
      <c r="B23" s="188"/>
      <c r="C23" s="95" t="s">
        <v>24</v>
      </c>
      <c r="D23" s="20"/>
      <c r="E23" s="21">
        <f t="shared" ref="E23:E27" si="5">+D23/$I23</f>
        <v>0</v>
      </c>
      <c r="F23" s="20"/>
      <c r="G23" s="20">
        <v>25728</v>
      </c>
      <c r="H23" s="21">
        <f t="shared" ref="H23:H27" si="6">+G23/$I23</f>
        <v>1</v>
      </c>
      <c r="I23" s="20">
        <f>+D23+G23</f>
        <v>25728</v>
      </c>
      <c r="N23" s="17"/>
      <c r="O23" s="17"/>
      <c r="P23" s="17"/>
    </row>
    <row r="24" spans="2:16" ht="12.75" customHeight="1" x14ac:dyDescent="0.2">
      <c r="B24" s="188"/>
      <c r="C24" s="11" t="s">
        <v>25</v>
      </c>
      <c r="D24" s="12"/>
      <c r="E24" s="13">
        <f t="shared" si="5"/>
        <v>0</v>
      </c>
      <c r="F24" s="12"/>
      <c r="G24" s="12">
        <v>4480</v>
      </c>
      <c r="H24" s="13">
        <f t="shared" si="6"/>
        <v>1</v>
      </c>
      <c r="I24" s="12">
        <f>+D24+G24</f>
        <v>4480</v>
      </c>
      <c r="N24" s="17"/>
      <c r="O24" s="17"/>
      <c r="P24" s="17"/>
    </row>
    <row r="25" spans="2:16" ht="12.75" customHeight="1" x14ac:dyDescent="0.2">
      <c r="B25" s="188"/>
      <c r="C25" s="11" t="s">
        <v>26</v>
      </c>
      <c r="D25" s="12">
        <v>1056</v>
      </c>
      <c r="E25" s="13">
        <f t="shared" si="5"/>
        <v>0.5</v>
      </c>
      <c r="F25" s="12"/>
      <c r="G25" s="12">
        <v>1056</v>
      </c>
      <c r="H25" s="13">
        <f t="shared" si="6"/>
        <v>0.5</v>
      </c>
      <c r="I25" s="12">
        <f t="shared" ref="I25" si="7">+D25+G25</f>
        <v>2112</v>
      </c>
      <c r="N25" s="17"/>
      <c r="O25" s="17"/>
      <c r="P25" s="17"/>
    </row>
    <row r="26" spans="2:16" ht="12.75" customHeight="1" x14ac:dyDescent="0.2">
      <c r="B26" s="188"/>
      <c r="C26" s="11" t="s">
        <v>31</v>
      </c>
      <c r="D26" s="12"/>
      <c r="E26" s="13" t="s">
        <v>252</v>
      </c>
      <c r="F26" s="12"/>
      <c r="G26" s="12"/>
      <c r="H26" s="13" t="s">
        <v>252</v>
      </c>
      <c r="I26" s="12">
        <f>+D26+G26</f>
        <v>0</v>
      </c>
    </row>
    <row r="27" spans="2:16" ht="12.75" customHeight="1" x14ac:dyDescent="0.2">
      <c r="B27" s="188"/>
      <c r="C27" s="11" t="s">
        <v>27</v>
      </c>
      <c r="D27" s="12"/>
      <c r="E27" s="13">
        <f t="shared" si="5"/>
        <v>0</v>
      </c>
      <c r="F27" s="15"/>
      <c r="G27" s="12">
        <v>2304</v>
      </c>
      <c r="H27" s="13">
        <f t="shared" si="6"/>
        <v>1</v>
      </c>
      <c r="I27" s="12">
        <f t="shared" ref="I27:I31" si="8">+D27+G27</f>
        <v>2304</v>
      </c>
    </row>
    <row r="28" spans="2:16" ht="12.75" customHeight="1" x14ac:dyDescent="0.2">
      <c r="B28" s="188"/>
      <c r="C28" s="11" t="s">
        <v>205</v>
      </c>
      <c r="D28" s="18"/>
      <c r="E28" s="13" t="s">
        <v>252</v>
      </c>
      <c r="F28" s="12"/>
      <c r="G28" s="18"/>
      <c r="H28" s="13" t="s">
        <v>252</v>
      </c>
      <c r="I28" s="12">
        <f t="shared" si="8"/>
        <v>0</v>
      </c>
    </row>
    <row r="29" spans="2:16" ht="12.75" customHeight="1" x14ac:dyDescent="0.2">
      <c r="B29" s="188"/>
      <c r="C29" s="11" t="s">
        <v>28</v>
      </c>
      <c r="D29" s="18"/>
      <c r="E29" s="13">
        <f>+D29/$I29</f>
        <v>0</v>
      </c>
      <c r="F29" s="12"/>
      <c r="G29" s="18">
        <v>4800</v>
      </c>
      <c r="H29" s="13">
        <f>+G29/$I29</f>
        <v>1</v>
      </c>
      <c r="I29" s="12">
        <f t="shared" si="8"/>
        <v>4800</v>
      </c>
      <c r="N29" s="17"/>
      <c r="O29" s="17"/>
      <c r="P29" s="17"/>
    </row>
    <row r="30" spans="2:16" ht="12.75" customHeight="1" x14ac:dyDescent="0.2">
      <c r="B30" s="188"/>
      <c r="C30" s="11" t="s">
        <v>33</v>
      </c>
      <c r="D30" s="12">
        <v>3312</v>
      </c>
      <c r="E30" s="13">
        <f t="shared" ref="E30:E31" si="9">+D30/$I30</f>
        <v>0.66346153846153844</v>
      </c>
      <c r="F30" s="12"/>
      <c r="G30" s="12">
        <v>1680</v>
      </c>
      <c r="H30" s="13">
        <f t="shared" ref="H30:H31" si="10">+G30/$I30</f>
        <v>0.33653846153846156</v>
      </c>
      <c r="I30" s="12">
        <f t="shared" si="8"/>
        <v>4992</v>
      </c>
    </row>
    <row r="31" spans="2:16" ht="12.75" customHeight="1" x14ac:dyDescent="0.2">
      <c r="B31" s="188"/>
      <c r="C31" s="70" t="s">
        <v>127</v>
      </c>
      <c r="D31" s="69">
        <f>SUM(D23:D30)</f>
        <v>4368</v>
      </c>
      <c r="E31" s="65">
        <f t="shared" si="9"/>
        <v>9.8342939481268016E-2</v>
      </c>
      <c r="F31" s="71"/>
      <c r="G31" s="69">
        <f>SUM(G23:G30)</f>
        <v>40048</v>
      </c>
      <c r="H31" s="65">
        <f t="shared" si="10"/>
        <v>0.90165706051873196</v>
      </c>
      <c r="I31" s="64">
        <f t="shared" si="8"/>
        <v>44416</v>
      </c>
      <c r="N31" s="17"/>
      <c r="O31" s="17"/>
      <c r="P31" s="17"/>
    </row>
    <row r="32" spans="2:16" ht="12.75" customHeight="1" x14ac:dyDescent="0.2">
      <c r="B32" s="188"/>
      <c r="C32" s="143" t="s">
        <v>360</v>
      </c>
      <c r="D32" s="92"/>
      <c r="E32" s="92"/>
      <c r="F32" s="92"/>
      <c r="G32" s="92"/>
      <c r="H32" s="92"/>
      <c r="I32" s="92"/>
    </row>
    <row r="33" spans="2:16" ht="12.75" customHeight="1" x14ac:dyDescent="0.2">
      <c r="B33" s="188"/>
      <c r="C33" s="95" t="s">
        <v>29</v>
      </c>
      <c r="D33" s="20"/>
      <c r="E33" s="21" t="s">
        <v>252</v>
      </c>
      <c r="F33" s="98"/>
      <c r="G33" s="20"/>
      <c r="H33" s="21" t="s">
        <v>252</v>
      </c>
      <c r="I33" s="20">
        <f t="shared" ref="I33:I97" si="11">+D33+G33</f>
        <v>0</v>
      </c>
    </row>
    <row r="34" spans="2:16" ht="12.75" customHeight="1" x14ac:dyDescent="0.2">
      <c r="B34" s="188"/>
      <c r="C34" s="11" t="s">
        <v>211</v>
      </c>
      <c r="D34" s="12"/>
      <c r="E34" s="13" t="s">
        <v>252</v>
      </c>
      <c r="F34" s="12"/>
      <c r="G34" s="12"/>
      <c r="H34" s="13" t="s">
        <v>252</v>
      </c>
      <c r="I34" s="12">
        <f t="shared" si="11"/>
        <v>0</v>
      </c>
    </row>
    <row r="35" spans="2:16" ht="12.75" customHeight="1" x14ac:dyDescent="0.2">
      <c r="B35" s="188"/>
      <c r="C35" s="11" t="s">
        <v>6</v>
      </c>
      <c r="D35" s="12">
        <v>4352</v>
      </c>
      <c r="E35" s="13">
        <f t="shared" ref="E35:E54" si="12">+D35/$I35</f>
        <v>0.35789473684210527</v>
      </c>
      <c r="F35" s="15"/>
      <c r="G35" s="12">
        <v>7808</v>
      </c>
      <c r="H35" s="13">
        <f t="shared" ref="H35:H54" si="13">+G35/$I35</f>
        <v>0.64210526315789473</v>
      </c>
      <c r="I35" s="12">
        <f t="shared" si="11"/>
        <v>12160</v>
      </c>
      <c r="N35" s="17"/>
      <c r="O35" s="17"/>
      <c r="P35" s="17"/>
    </row>
    <row r="36" spans="2:16" ht="12.75" customHeight="1" x14ac:dyDescent="0.2">
      <c r="B36" s="188"/>
      <c r="C36" s="11" t="s">
        <v>7</v>
      </c>
      <c r="D36" s="15"/>
      <c r="E36" s="13" t="s">
        <v>252</v>
      </c>
      <c r="F36" s="15"/>
      <c r="G36" s="12"/>
      <c r="H36" s="13" t="s">
        <v>252</v>
      </c>
      <c r="I36" s="12">
        <f t="shared" si="11"/>
        <v>0</v>
      </c>
    </row>
    <row r="37" spans="2:16" ht="12.75" customHeight="1" x14ac:dyDescent="0.2">
      <c r="B37" s="188"/>
      <c r="C37" s="11" t="s">
        <v>32</v>
      </c>
      <c r="D37" s="12">
        <v>1584</v>
      </c>
      <c r="E37" s="13">
        <f t="shared" si="12"/>
        <v>0.27966101694915252</v>
      </c>
      <c r="F37" s="12"/>
      <c r="G37" s="12">
        <v>4080</v>
      </c>
      <c r="H37" s="13">
        <f t="shared" si="13"/>
        <v>0.72033898305084743</v>
      </c>
      <c r="I37" s="12">
        <f t="shared" si="11"/>
        <v>5664</v>
      </c>
      <c r="N37" s="17"/>
      <c r="O37" s="17"/>
      <c r="P37" s="17"/>
    </row>
    <row r="38" spans="2:16" ht="12.75" customHeight="1" x14ac:dyDescent="0.2">
      <c r="B38" s="188"/>
      <c r="C38" s="11" t="s">
        <v>8</v>
      </c>
      <c r="D38" s="12">
        <v>1488</v>
      </c>
      <c r="E38" s="13">
        <f t="shared" si="12"/>
        <v>1</v>
      </c>
      <c r="F38" s="12"/>
      <c r="G38" s="12"/>
      <c r="H38" s="13">
        <f t="shared" si="13"/>
        <v>0</v>
      </c>
      <c r="I38" s="12">
        <f t="shared" si="11"/>
        <v>1488</v>
      </c>
      <c r="N38" s="17"/>
      <c r="O38" s="17"/>
      <c r="P38" s="17"/>
    </row>
    <row r="39" spans="2:16" ht="12.75" customHeight="1" x14ac:dyDescent="0.2">
      <c r="B39" s="188"/>
      <c r="C39" s="11" t="s">
        <v>9</v>
      </c>
      <c r="D39" s="12"/>
      <c r="E39" s="13">
        <f t="shared" si="12"/>
        <v>0</v>
      </c>
      <c r="F39" s="12"/>
      <c r="G39" s="12">
        <v>1440</v>
      </c>
      <c r="H39" s="13">
        <f t="shared" si="13"/>
        <v>1</v>
      </c>
      <c r="I39" s="12">
        <f t="shared" si="11"/>
        <v>1440</v>
      </c>
      <c r="N39" s="17"/>
      <c r="O39" s="17"/>
      <c r="P39" s="17"/>
    </row>
    <row r="40" spans="2:16" ht="12.75" customHeight="1" x14ac:dyDescent="0.2">
      <c r="B40" s="188"/>
      <c r="C40" s="19" t="s">
        <v>78</v>
      </c>
      <c r="D40" s="12">
        <v>1008</v>
      </c>
      <c r="E40" s="13">
        <f>+D40/$I40</f>
        <v>0.24324324324324326</v>
      </c>
      <c r="F40" s="12"/>
      <c r="G40" s="12">
        <v>3136</v>
      </c>
      <c r="H40" s="13">
        <f>+G40/$I40</f>
        <v>0.7567567567567568</v>
      </c>
      <c r="I40" s="12">
        <f t="shared" si="11"/>
        <v>4144</v>
      </c>
      <c r="N40" s="17"/>
      <c r="O40" s="17"/>
      <c r="P40" s="17"/>
    </row>
    <row r="41" spans="2:16" ht="12.75" customHeight="1" x14ac:dyDescent="0.2">
      <c r="B41" s="188"/>
      <c r="C41" s="11" t="s">
        <v>10</v>
      </c>
      <c r="D41" s="12"/>
      <c r="E41" s="13">
        <f t="shared" ref="E41" si="14">+D41/$I41</f>
        <v>0</v>
      </c>
      <c r="F41" s="12"/>
      <c r="G41" s="12">
        <v>3648</v>
      </c>
      <c r="H41" s="13">
        <f t="shared" ref="H41" si="15">+G41/$I41</f>
        <v>1</v>
      </c>
      <c r="I41" s="12">
        <f t="shared" si="11"/>
        <v>3648</v>
      </c>
      <c r="N41" s="17"/>
      <c r="O41" s="17"/>
      <c r="P41" s="17"/>
    </row>
    <row r="42" spans="2:16" ht="12.75" customHeight="1" x14ac:dyDescent="0.2">
      <c r="B42" s="188"/>
      <c r="C42" s="70" t="s">
        <v>127</v>
      </c>
      <c r="D42" s="69">
        <f>SUM(D33:D41)</f>
        <v>8432</v>
      </c>
      <c r="E42" s="65">
        <f t="shared" si="12"/>
        <v>0.29540358744394618</v>
      </c>
      <c r="F42" s="71"/>
      <c r="G42" s="69">
        <f>SUM(G33:G41)</f>
        <v>20112</v>
      </c>
      <c r="H42" s="65">
        <f t="shared" si="13"/>
        <v>0.70459641255605376</v>
      </c>
      <c r="I42" s="64">
        <f t="shared" si="11"/>
        <v>28544</v>
      </c>
    </row>
    <row r="43" spans="2:16" ht="12.75" customHeight="1" x14ac:dyDescent="0.2">
      <c r="B43" s="188"/>
      <c r="C43" s="143" t="s">
        <v>225</v>
      </c>
      <c r="D43" s="92"/>
      <c r="E43" s="92"/>
      <c r="F43" s="92"/>
      <c r="G43" s="92"/>
      <c r="H43" s="92"/>
      <c r="I43" s="92"/>
    </row>
    <row r="44" spans="2:16" ht="12.75" customHeight="1" x14ac:dyDescent="0.2">
      <c r="B44" s="188"/>
      <c r="C44" s="95" t="s">
        <v>58</v>
      </c>
      <c r="D44" s="96"/>
      <c r="E44" s="21">
        <f t="shared" ref="E44:E53" si="16">+D44/$I44</f>
        <v>0</v>
      </c>
      <c r="F44" s="20"/>
      <c r="G44" s="96">
        <v>1152</v>
      </c>
      <c r="H44" s="21">
        <f t="shared" ref="H44:H52" si="17">+G44/$I44</f>
        <v>1</v>
      </c>
      <c r="I44" s="20">
        <f t="shared" ref="I44:I47" si="18">+D44+G44</f>
        <v>1152</v>
      </c>
      <c r="O44" s="17"/>
      <c r="P44" s="17"/>
    </row>
    <row r="45" spans="2:16" ht="12.75" customHeight="1" x14ac:dyDescent="0.2">
      <c r="B45" s="188"/>
      <c r="C45" s="11" t="s">
        <v>13</v>
      </c>
      <c r="D45" s="12"/>
      <c r="E45" s="13">
        <f t="shared" si="16"/>
        <v>0</v>
      </c>
      <c r="F45" s="15"/>
      <c r="G45" s="12">
        <v>2880</v>
      </c>
      <c r="H45" s="13">
        <f t="shared" si="17"/>
        <v>1</v>
      </c>
      <c r="I45" s="12">
        <f t="shared" si="18"/>
        <v>2880</v>
      </c>
      <c r="N45" s="17"/>
      <c r="O45" s="17"/>
      <c r="P45" s="17"/>
    </row>
    <row r="46" spans="2:16" ht="12.75" customHeight="1" x14ac:dyDescent="0.2">
      <c r="B46" s="188"/>
      <c r="C46" s="11" t="s">
        <v>0</v>
      </c>
      <c r="D46" s="12"/>
      <c r="E46" s="13" t="s">
        <v>252</v>
      </c>
      <c r="F46" s="12"/>
      <c r="G46" s="12"/>
      <c r="H46" s="13" t="s">
        <v>252</v>
      </c>
      <c r="I46" s="12">
        <f t="shared" si="18"/>
        <v>0</v>
      </c>
    </row>
    <row r="47" spans="2:16" ht="12.75" customHeight="1" x14ac:dyDescent="0.2">
      <c r="B47" s="188"/>
      <c r="C47" s="11" t="s">
        <v>15</v>
      </c>
      <c r="D47" s="12"/>
      <c r="E47" s="13" t="s">
        <v>252</v>
      </c>
      <c r="F47" s="15"/>
      <c r="G47" s="12"/>
      <c r="H47" s="13" t="s">
        <v>252</v>
      </c>
      <c r="I47" s="12">
        <f t="shared" si="18"/>
        <v>0</v>
      </c>
    </row>
    <row r="48" spans="2:16" ht="12.75" customHeight="1" x14ac:dyDescent="0.2">
      <c r="B48" s="188"/>
      <c r="C48" s="11" t="s">
        <v>49</v>
      </c>
      <c r="D48" s="12"/>
      <c r="E48" s="13">
        <f t="shared" si="16"/>
        <v>0</v>
      </c>
      <c r="F48" s="12"/>
      <c r="G48" s="12">
        <v>2528</v>
      </c>
      <c r="H48" s="13">
        <f t="shared" si="17"/>
        <v>1</v>
      </c>
      <c r="I48" s="12">
        <f>+D48+G48</f>
        <v>2528</v>
      </c>
      <c r="N48" s="17"/>
      <c r="O48" s="17"/>
      <c r="P48" s="17"/>
    </row>
    <row r="49" spans="2:16" ht="12.75" customHeight="1" x14ac:dyDescent="0.2">
      <c r="B49" s="188"/>
      <c r="C49" s="11" t="s">
        <v>59</v>
      </c>
      <c r="D49" s="18"/>
      <c r="E49" s="13" t="s">
        <v>252</v>
      </c>
      <c r="F49" s="12"/>
      <c r="G49" s="17">
        <v>864</v>
      </c>
      <c r="H49" s="13" t="s">
        <v>252</v>
      </c>
      <c r="I49" s="12">
        <f t="shared" ref="I49:I52" si="19">+D49+G49</f>
        <v>864</v>
      </c>
      <c r="N49" s="17"/>
      <c r="O49" s="17"/>
      <c r="P49" s="17"/>
    </row>
    <row r="50" spans="2:16" ht="12.75" customHeight="1" x14ac:dyDescent="0.2">
      <c r="B50" s="188"/>
      <c r="C50" s="11" t="s">
        <v>11</v>
      </c>
      <c r="D50" s="12"/>
      <c r="E50" s="13">
        <f t="shared" si="16"/>
        <v>0</v>
      </c>
      <c r="F50" s="12"/>
      <c r="G50" s="12">
        <v>16272</v>
      </c>
      <c r="H50" s="13">
        <f t="shared" si="17"/>
        <v>1</v>
      </c>
      <c r="I50" s="12">
        <f t="shared" si="19"/>
        <v>16272</v>
      </c>
      <c r="N50" s="17"/>
      <c r="O50" s="17"/>
      <c r="P50" s="17"/>
    </row>
    <row r="51" spans="2:16" ht="12.75" customHeight="1" x14ac:dyDescent="0.2">
      <c r="B51" s="188"/>
      <c r="C51" s="11" t="s">
        <v>16</v>
      </c>
      <c r="D51" s="12"/>
      <c r="E51" s="13">
        <f t="shared" si="16"/>
        <v>0</v>
      </c>
      <c r="F51" s="15"/>
      <c r="G51" s="12">
        <v>2816</v>
      </c>
      <c r="H51" s="13">
        <f t="shared" si="17"/>
        <v>1</v>
      </c>
      <c r="I51" s="12">
        <f t="shared" si="19"/>
        <v>2816</v>
      </c>
      <c r="N51" s="17"/>
      <c r="O51" s="17"/>
      <c r="P51" s="17"/>
    </row>
    <row r="52" spans="2:16" ht="12.75" customHeight="1" x14ac:dyDescent="0.2">
      <c r="B52" s="188"/>
      <c r="C52" s="11" t="s">
        <v>17</v>
      </c>
      <c r="D52" s="12"/>
      <c r="E52" s="13">
        <f t="shared" si="16"/>
        <v>0</v>
      </c>
      <c r="F52" s="12"/>
      <c r="G52" s="12">
        <v>1728</v>
      </c>
      <c r="H52" s="13">
        <f t="shared" si="17"/>
        <v>1</v>
      </c>
      <c r="I52" s="12">
        <f t="shared" si="19"/>
        <v>1728</v>
      </c>
      <c r="N52" s="17"/>
      <c r="O52" s="17"/>
      <c r="P52" s="17"/>
    </row>
    <row r="53" spans="2:16" ht="12.75" customHeight="1" x14ac:dyDescent="0.2">
      <c r="B53" s="188"/>
      <c r="C53" s="11" t="s">
        <v>353</v>
      </c>
      <c r="D53" s="12"/>
      <c r="E53" s="13">
        <f t="shared" si="16"/>
        <v>0</v>
      </c>
      <c r="F53" s="12"/>
      <c r="G53" s="12">
        <v>1440</v>
      </c>
      <c r="H53" s="13">
        <f t="shared" ref="H53" si="20">+G53/$I53</f>
        <v>1</v>
      </c>
      <c r="I53" s="12">
        <f t="shared" ref="I53" si="21">+D53+G53</f>
        <v>1440</v>
      </c>
      <c r="N53" s="17"/>
      <c r="O53" s="17"/>
      <c r="P53" s="17"/>
    </row>
    <row r="54" spans="2:16" ht="12.75" customHeight="1" x14ac:dyDescent="0.2">
      <c r="B54" s="188"/>
      <c r="C54" s="11" t="s">
        <v>34</v>
      </c>
      <c r="D54" s="12"/>
      <c r="E54" s="13">
        <f t="shared" si="12"/>
        <v>0</v>
      </c>
      <c r="F54" s="12"/>
      <c r="G54" s="12">
        <v>2592</v>
      </c>
      <c r="H54" s="13">
        <f t="shared" si="13"/>
        <v>1</v>
      </c>
      <c r="I54" s="12">
        <f t="shared" si="11"/>
        <v>2592</v>
      </c>
      <c r="O54" s="17"/>
      <c r="P54" s="17"/>
    </row>
    <row r="55" spans="2:16" ht="12.75" customHeight="1" x14ac:dyDescent="0.2">
      <c r="B55" s="188"/>
      <c r="C55" s="11" t="s">
        <v>35</v>
      </c>
      <c r="D55" s="12"/>
      <c r="E55" s="13" t="s">
        <v>252</v>
      </c>
      <c r="F55" s="12"/>
      <c r="G55" s="12"/>
      <c r="H55" s="13" t="s">
        <v>252</v>
      </c>
      <c r="I55" s="12">
        <f t="shared" si="11"/>
        <v>0</v>
      </c>
    </row>
    <row r="56" spans="2:16" ht="12.75" customHeight="1" x14ac:dyDescent="0.2">
      <c r="B56" s="188"/>
      <c r="C56" s="72" t="s">
        <v>127</v>
      </c>
      <c r="D56" s="68">
        <f>SUM(D44:D55)</f>
        <v>0</v>
      </c>
      <c r="E56" s="91">
        <f>D56/$I56</f>
        <v>0</v>
      </c>
      <c r="F56" s="67"/>
      <c r="G56" s="68">
        <f>SUM(G44:G55)</f>
        <v>32272</v>
      </c>
      <c r="H56" s="91">
        <f>G56/$I56</f>
        <v>1</v>
      </c>
      <c r="I56" s="68">
        <f t="shared" si="11"/>
        <v>32272</v>
      </c>
    </row>
    <row r="57" spans="2:16" ht="12.75" customHeight="1" x14ac:dyDescent="0.2">
      <c r="B57" s="201"/>
      <c r="C57" s="118" t="s">
        <v>36</v>
      </c>
      <c r="D57" s="14">
        <f>SUM(D31,D42,D56)</f>
        <v>12800</v>
      </c>
      <c r="E57" s="16">
        <f>D57/$I57</f>
        <v>0.12163600425726015</v>
      </c>
      <c r="F57" s="14"/>
      <c r="G57" s="14">
        <f>SUM(G31,G42,G56)</f>
        <v>92432</v>
      </c>
      <c r="H57" s="16">
        <f>G57/$I57</f>
        <v>0.87836399574273982</v>
      </c>
      <c r="I57" s="14">
        <f t="shared" si="11"/>
        <v>105232</v>
      </c>
      <c r="N57" s="17"/>
      <c r="O57" s="17"/>
      <c r="P57" s="17"/>
    </row>
    <row r="58" spans="2:16" ht="12.75" customHeight="1" x14ac:dyDescent="0.2">
      <c r="B58" s="194" t="s">
        <v>194</v>
      </c>
      <c r="C58" s="144" t="s">
        <v>121</v>
      </c>
      <c r="D58" s="93"/>
      <c r="E58" s="94"/>
      <c r="F58" s="93"/>
      <c r="G58" s="93"/>
      <c r="H58" s="94"/>
      <c r="I58" s="93"/>
      <c r="N58" s="17"/>
      <c r="O58" s="17"/>
      <c r="P58" s="17"/>
    </row>
    <row r="59" spans="2:16" ht="12.75" customHeight="1" x14ac:dyDescent="0.2">
      <c r="B59" s="192"/>
      <c r="C59" s="95" t="s">
        <v>29</v>
      </c>
      <c r="D59" s="20"/>
      <c r="E59" s="21" t="s">
        <v>252</v>
      </c>
      <c r="F59" s="20"/>
      <c r="G59" s="20"/>
      <c r="H59" s="21" t="s">
        <v>252</v>
      </c>
      <c r="I59" s="20">
        <f t="shared" ref="I59:I66" si="22">+D59+G59</f>
        <v>0</v>
      </c>
      <c r="N59" s="17"/>
      <c r="O59" s="17"/>
      <c r="P59" s="17"/>
    </row>
    <row r="60" spans="2:16" ht="12.75" customHeight="1" x14ac:dyDescent="0.2">
      <c r="B60" s="192"/>
      <c r="C60" s="95" t="s">
        <v>13</v>
      </c>
      <c r="D60" s="20">
        <v>1248</v>
      </c>
      <c r="E60" s="21">
        <f t="shared" ref="E60:E67" si="23">+D60/$I60</f>
        <v>0.23423423423423423</v>
      </c>
      <c r="F60" s="20"/>
      <c r="G60" s="20">
        <v>4080</v>
      </c>
      <c r="H60" s="21">
        <f t="shared" ref="H60:H67" si="24">+G60/$I60</f>
        <v>0.76576576576576572</v>
      </c>
      <c r="I60" s="20">
        <f t="shared" si="22"/>
        <v>5328</v>
      </c>
      <c r="N60" s="17"/>
      <c r="O60" s="17"/>
      <c r="P60" s="17"/>
    </row>
    <row r="61" spans="2:16" ht="12.75" customHeight="1" x14ac:dyDescent="0.2">
      <c r="B61" s="192"/>
      <c r="C61" s="11" t="s">
        <v>31</v>
      </c>
      <c r="D61" s="12"/>
      <c r="E61" s="13" t="s">
        <v>252</v>
      </c>
      <c r="F61" s="12"/>
      <c r="G61" s="12"/>
      <c r="H61" s="13" t="s">
        <v>252</v>
      </c>
      <c r="I61" s="12">
        <f t="shared" si="22"/>
        <v>0</v>
      </c>
    </row>
    <row r="62" spans="2:16" ht="12.75" customHeight="1" x14ac:dyDescent="0.2">
      <c r="B62" s="192"/>
      <c r="C62" s="11" t="s">
        <v>32</v>
      </c>
      <c r="D62" s="12">
        <v>2112</v>
      </c>
      <c r="E62" s="13">
        <f t="shared" si="23"/>
        <v>0.55696202531645567</v>
      </c>
      <c r="F62" s="12"/>
      <c r="G62" s="12">
        <v>1680</v>
      </c>
      <c r="H62" s="13">
        <f t="shared" si="24"/>
        <v>0.44303797468354428</v>
      </c>
      <c r="I62" s="12">
        <f t="shared" si="22"/>
        <v>3792</v>
      </c>
    </row>
    <row r="63" spans="2:16" ht="12.75" customHeight="1" x14ac:dyDescent="0.2">
      <c r="B63" s="192"/>
      <c r="C63" s="11" t="s">
        <v>33</v>
      </c>
      <c r="D63" s="17">
        <v>1632</v>
      </c>
      <c r="E63" s="13">
        <f t="shared" si="23"/>
        <v>0.33663366336633666</v>
      </c>
      <c r="F63" s="12"/>
      <c r="G63" s="12">
        <v>3216</v>
      </c>
      <c r="H63" s="13">
        <f t="shared" si="24"/>
        <v>0.6633663366336634</v>
      </c>
      <c r="I63" s="12">
        <f t="shared" si="22"/>
        <v>4848</v>
      </c>
      <c r="N63" s="17"/>
      <c r="O63" s="17"/>
      <c r="P63" s="17"/>
    </row>
    <row r="64" spans="2:16" ht="12.75" customHeight="1" x14ac:dyDescent="0.2">
      <c r="B64" s="192"/>
      <c r="C64" s="11" t="s">
        <v>353</v>
      </c>
      <c r="D64" s="12"/>
      <c r="E64" s="13">
        <f t="shared" si="23"/>
        <v>0</v>
      </c>
      <c r="F64" s="12"/>
      <c r="G64" s="12">
        <v>1248</v>
      </c>
      <c r="H64" s="13">
        <f t="shared" si="24"/>
        <v>1</v>
      </c>
      <c r="I64" s="12">
        <f t="shared" si="22"/>
        <v>1248</v>
      </c>
      <c r="N64" s="17"/>
      <c r="O64" s="17"/>
      <c r="P64" s="17"/>
    </row>
    <row r="65" spans="2:16" ht="12.75" customHeight="1" x14ac:dyDescent="0.2">
      <c r="B65" s="192"/>
      <c r="C65" s="11" t="s">
        <v>34</v>
      </c>
      <c r="D65" s="12"/>
      <c r="E65" s="13">
        <f t="shared" si="23"/>
        <v>0</v>
      </c>
      <c r="F65" s="12"/>
      <c r="G65" s="12">
        <v>2832</v>
      </c>
      <c r="H65" s="13">
        <f t="shared" si="24"/>
        <v>1</v>
      </c>
      <c r="I65" s="12">
        <f t="shared" si="22"/>
        <v>2832</v>
      </c>
      <c r="N65" s="17"/>
      <c r="O65" s="17"/>
      <c r="P65" s="17"/>
    </row>
    <row r="66" spans="2:16" ht="12.75" customHeight="1" x14ac:dyDescent="0.2">
      <c r="B66" s="192"/>
      <c r="C66" s="11" t="s">
        <v>35</v>
      </c>
      <c r="D66" s="12">
        <v>816</v>
      </c>
      <c r="E66" s="13">
        <f t="shared" si="23"/>
        <v>1</v>
      </c>
      <c r="F66" s="12"/>
      <c r="G66" s="12"/>
      <c r="H66" s="13">
        <f t="shared" si="24"/>
        <v>0</v>
      </c>
      <c r="I66" s="12">
        <f t="shared" si="22"/>
        <v>816</v>
      </c>
      <c r="N66" s="17"/>
      <c r="O66" s="17"/>
      <c r="P66" s="17"/>
    </row>
    <row r="67" spans="2:16" ht="12.75" customHeight="1" x14ac:dyDescent="0.2">
      <c r="B67" s="192"/>
      <c r="C67" s="66" t="s">
        <v>127</v>
      </c>
      <c r="D67" s="64">
        <f>SUM(D59:D66)</f>
        <v>5808</v>
      </c>
      <c r="E67" s="65">
        <f t="shared" si="23"/>
        <v>0.30788804071246817</v>
      </c>
      <c r="F67" s="64"/>
      <c r="G67" s="64">
        <f>SUM(G59:G66)</f>
        <v>13056</v>
      </c>
      <c r="H67" s="65">
        <f t="shared" si="24"/>
        <v>0.69211195928753177</v>
      </c>
      <c r="I67" s="64">
        <f t="shared" si="11"/>
        <v>18864</v>
      </c>
      <c r="N67" s="17"/>
      <c r="O67" s="17"/>
      <c r="P67" s="17"/>
    </row>
    <row r="68" spans="2:16" ht="12.75" customHeight="1" x14ac:dyDescent="0.2">
      <c r="B68" s="192"/>
      <c r="C68" s="144" t="s">
        <v>182</v>
      </c>
      <c r="D68" s="93"/>
      <c r="E68" s="94"/>
      <c r="F68" s="93"/>
      <c r="G68" s="93"/>
      <c r="H68" s="94"/>
      <c r="I68" s="93"/>
    </row>
    <row r="69" spans="2:16" ht="12.75" customHeight="1" x14ac:dyDescent="0.2">
      <c r="B69" s="192"/>
      <c r="C69" s="95" t="s">
        <v>15</v>
      </c>
      <c r="D69" s="20"/>
      <c r="E69" s="21" t="s">
        <v>252</v>
      </c>
      <c r="F69" s="20"/>
      <c r="G69" s="20">
        <v>6800</v>
      </c>
      <c r="H69" s="21" t="s">
        <v>252</v>
      </c>
      <c r="I69" s="20">
        <f t="shared" ref="I69:I77" si="25">+D69+G69</f>
        <v>6800</v>
      </c>
    </row>
    <row r="70" spans="2:16" ht="12.75" customHeight="1" x14ac:dyDescent="0.2">
      <c r="B70" s="192"/>
      <c r="C70" s="11" t="s">
        <v>6</v>
      </c>
      <c r="D70" s="12">
        <v>2688</v>
      </c>
      <c r="E70" s="13">
        <f t="shared" ref="E70:E78" si="26">+D70/$I70</f>
        <v>0.73684210526315785</v>
      </c>
      <c r="F70" s="12"/>
      <c r="G70" s="12">
        <v>960</v>
      </c>
      <c r="H70" s="13">
        <f t="shared" ref="H70:H78" si="27">+G70/$I70</f>
        <v>0.26315789473684209</v>
      </c>
      <c r="I70" s="12">
        <f t="shared" si="25"/>
        <v>3648</v>
      </c>
      <c r="N70" s="17"/>
      <c r="O70" s="17"/>
      <c r="P70" s="17"/>
    </row>
    <row r="71" spans="2:16" ht="12.75" customHeight="1" x14ac:dyDescent="0.2">
      <c r="B71" s="192"/>
      <c r="C71" s="11" t="s">
        <v>7</v>
      </c>
      <c r="D71" s="12"/>
      <c r="E71" s="13">
        <f t="shared" si="26"/>
        <v>0</v>
      </c>
      <c r="F71" s="12"/>
      <c r="G71" s="12">
        <v>2784</v>
      </c>
      <c r="H71" s="13">
        <f t="shared" si="27"/>
        <v>1</v>
      </c>
      <c r="I71" s="12">
        <f t="shared" si="25"/>
        <v>2784</v>
      </c>
    </row>
    <row r="72" spans="2:16" ht="12.75" customHeight="1" x14ac:dyDescent="0.2">
      <c r="B72" s="192"/>
      <c r="C72" s="11" t="s">
        <v>8</v>
      </c>
      <c r="D72" s="12"/>
      <c r="E72" s="13">
        <f t="shared" si="26"/>
        <v>0</v>
      </c>
      <c r="F72" s="12"/>
      <c r="G72" s="12">
        <v>816</v>
      </c>
      <c r="H72" s="13">
        <f t="shared" si="27"/>
        <v>1</v>
      </c>
      <c r="I72" s="12">
        <f t="shared" si="25"/>
        <v>816</v>
      </c>
      <c r="N72" s="17"/>
      <c r="O72" s="17"/>
    </row>
    <row r="73" spans="2:16" ht="12.75" customHeight="1" x14ac:dyDescent="0.2">
      <c r="B73" s="192"/>
      <c r="C73" s="11" t="s">
        <v>16</v>
      </c>
      <c r="D73" s="12"/>
      <c r="E73" s="13">
        <f t="shared" si="26"/>
        <v>0</v>
      </c>
      <c r="F73" s="12"/>
      <c r="G73" s="12">
        <v>2832</v>
      </c>
      <c r="H73" s="13">
        <f t="shared" si="27"/>
        <v>1</v>
      </c>
      <c r="I73" s="12">
        <f t="shared" si="25"/>
        <v>2832</v>
      </c>
      <c r="N73" s="17"/>
      <c r="O73" s="17"/>
      <c r="P73" s="17"/>
    </row>
    <row r="74" spans="2:16" ht="12.75" customHeight="1" x14ac:dyDescent="0.2">
      <c r="B74" s="192"/>
      <c r="C74" s="11" t="s">
        <v>9</v>
      </c>
      <c r="D74" s="12"/>
      <c r="E74" s="13" t="s">
        <v>252</v>
      </c>
      <c r="F74" s="12"/>
      <c r="G74" s="12"/>
      <c r="H74" s="13" t="s">
        <v>252</v>
      </c>
      <c r="I74" s="12">
        <f t="shared" si="25"/>
        <v>0</v>
      </c>
      <c r="N74" s="17"/>
      <c r="O74" s="17"/>
      <c r="P74" s="17"/>
    </row>
    <row r="75" spans="2:16" ht="12.75" customHeight="1" x14ac:dyDescent="0.2">
      <c r="B75" s="192"/>
      <c r="C75" s="11" t="s">
        <v>17</v>
      </c>
      <c r="D75" s="12"/>
      <c r="E75" s="13" t="s">
        <v>252</v>
      </c>
      <c r="F75" s="12"/>
      <c r="G75" s="12">
        <v>4480</v>
      </c>
      <c r="H75" s="13" t="s">
        <v>252</v>
      </c>
      <c r="I75" s="12">
        <f t="shared" si="25"/>
        <v>4480</v>
      </c>
    </row>
    <row r="76" spans="2:16" ht="12.75" customHeight="1" x14ac:dyDescent="0.2">
      <c r="B76" s="192"/>
      <c r="C76" s="19" t="s">
        <v>78</v>
      </c>
      <c r="D76" s="12"/>
      <c r="E76" s="13" t="s">
        <v>252</v>
      </c>
      <c r="F76" s="12"/>
      <c r="G76" s="12"/>
      <c r="H76" s="13" t="s">
        <v>252</v>
      </c>
      <c r="I76" s="12">
        <f t="shared" si="25"/>
        <v>0</v>
      </c>
      <c r="N76" s="17"/>
      <c r="O76" s="17"/>
      <c r="P76" s="17"/>
    </row>
    <row r="77" spans="2:16" ht="12.75" customHeight="1" x14ac:dyDescent="0.2">
      <c r="B77" s="192"/>
      <c r="C77" s="11" t="s">
        <v>10</v>
      </c>
      <c r="D77" s="12">
        <v>3600</v>
      </c>
      <c r="E77" s="13">
        <f t="shared" si="26"/>
        <v>1</v>
      </c>
      <c r="F77" s="12"/>
      <c r="G77" s="12"/>
      <c r="H77" s="13">
        <f t="shared" si="27"/>
        <v>0</v>
      </c>
      <c r="I77" s="12">
        <f t="shared" si="25"/>
        <v>3600</v>
      </c>
      <c r="N77" s="17"/>
      <c r="O77" s="17"/>
      <c r="P77" s="17"/>
    </row>
    <row r="78" spans="2:16" ht="12.75" customHeight="1" x14ac:dyDescent="0.2">
      <c r="B78" s="192"/>
      <c r="C78" s="66" t="s">
        <v>127</v>
      </c>
      <c r="D78" s="68">
        <f>SUM(D69:D77)</f>
        <v>6288</v>
      </c>
      <c r="E78" s="65">
        <f t="shared" si="26"/>
        <v>0.25192307692307692</v>
      </c>
      <c r="F78" s="64"/>
      <c r="G78" s="68">
        <f>SUM(G69:G77)</f>
        <v>18672</v>
      </c>
      <c r="H78" s="65">
        <f t="shared" si="27"/>
        <v>0.74807692307692308</v>
      </c>
      <c r="I78" s="64">
        <f t="shared" si="11"/>
        <v>24960</v>
      </c>
      <c r="N78" s="17"/>
      <c r="O78" s="17"/>
      <c r="P78" s="17"/>
    </row>
    <row r="79" spans="2:16" ht="12.75" customHeight="1" x14ac:dyDescent="0.2">
      <c r="B79" s="192"/>
      <c r="C79" s="145" t="s">
        <v>122</v>
      </c>
      <c r="D79" s="93"/>
      <c r="E79" s="94"/>
      <c r="F79" s="93"/>
      <c r="G79" s="93"/>
      <c r="H79" s="94"/>
      <c r="I79" s="93"/>
    </row>
    <row r="80" spans="2:16" x14ac:dyDescent="0.2">
      <c r="B80" s="192"/>
      <c r="C80" s="95" t="s">
        <v>58</v>
      </c>
      <c r="D80" s="20"/>
      <c r="E80" s="21">
        <f t="shared" ref="E80:E85" si="28">+D80/$I80</f>
        <v>0</v>
      </c>
      <c r="F80" s="20"/>
      <c r="G80" s="20">
        <v>4608</v>
      </c>
      <c r="H80" s="21">
        <f t="shared" ref="H80:H85" si="29">+G80/$I80</f>
        <v>1</v>
      </c>
      <c r="I80" s="20">
        <f t="shared" ref="I80:I81" si="30">+D80+G80</f>
        <v>4608</v>
      </c>
    </row>
    <row r="81" spans="2:16" x14ac:dyDescent="0.2">
      <c r="B81" s="192"/>
      <c r="C81" s="11" t="s">
        <v>0</v>
      </c>
      <c r="D81" s="12"/>
      <c r="E81" s="13">
        <f t="shared" si="28"/>
        <v>0</v>
      </c>
      <c r="F81" s="12"/>
      <c r="G81" s="12">
        <v>624</v>
      </c>
      <c r="H81" s="13">
        <f t="shared" si="29"/>
        <v>1</v>
      </c>
      <c r="I81" s="12">
        <f t="shared" si="30"/>
        <v>624</v>
      </c>
      <c r="N81" s="17"/>
      <c r="O81" s="17"/>
      <c r="P81" s="17"/>
    </row>
    <row r="82" spans="2:16" x14ac:dyDescent="0.2">
      <c r="B82" s="192"/>
      <c r="C82" s="11" t="s">
        <v>49</v>
      </c>
      <c r="D82" s="12">
        <v>864</v>
      </c>
      <c r="E82" s="13">
        <f t="shared" si="28"/>
        <v>0.27</v>
      </c>
      <c r="F82" s="12"/>
      <c r="G82" s="12">
        <v>2336</v>
      </c>
      <c r="H82" s="13">
        <f t="shared" si="29"/>
        <v>0.73</v>
      </c>
      <c r="I82" s="12">
        <f>+D82+G82</f>
        <v>3200</v>
      </c>
      <c r="N82" s="17"/>
      <c r="O82" s="17"/>
      <c r="P82" s="17"/>
    </row>
    <row r="83" spans="2:16" x14ac:dyDescent="0.2">
      <c r="B83" s="192"/>
      <c r="C83" s="11" t="s">
        <v>59</v>
      </c>
      <c r="D83" s="12">
        <v>3168</v>
      </c>
      <c r="E83" s="13">
        <f t="shared" si="28"/>
        <v>1</v>
      </c>
      <c r="F83" s="12"/>
      <c r="G83" s="12"/>
      <c r="H83" s="13">
        <f t="shared" si="29"/>
        <v>0</v>
      </c>
      <c r="I83" s="12">
        <f t="shared" ref="I83:I85" si="31">+D83+G83</f>
        <v>3168</v>
      </c>
      <c r="N83" s="17"/>
      <c r="O83" s="17"/>
      <c r="P83" s="17"/>
    </row>
    <row r="84" spans="2:16" x14ac:dyDescent="0.2">
      <c r="B84" s="192"/>
      <c r="C84" s="11" t="s">
        <v>11</v>
      </c>
      <c r="D84" s="12">
        <v>14624</v>
      </c>
      <c r="E84" s="13">
        <f t="shared" si="28"/>
        <v>0.47480519480519479</v>
      </c>
      <c r="F84" s="12"/>
      <c r="G84" s="12">
        <v>16176</v>
      </c>
      <c r="H84" s="13">
        <f t="shared" si="29"/>
        <v>0.52519480519480521</v>
      </c>
      <c r="I84" s="12">
        <f t="shared" si="31"/>
        <v>30800</v>
      </c>
      <c r="N84" s="17"/>
      <c r="O84" s="17"/>
      <c r="P84" s="17"/>
    </row>
    <row r="85" spans="2:16" x14ac:dyDescent="0.2">
      <c r="B85" s="192"/>
      <c r="C85" s="66" t="s">
        <v>127</v>
      </c>
      <c r="D85" s="68">
        <f>SUM(D80:D84)</f>
        <v>18656</v>
      </c>
      <c r="E85" s="65">
        <f t="shared" si="28"/>
        <v>0.44</v>
      </c>
      <c r="F85" s="64"/>
      <c r="G85" s="68">
        <f>SUM(G80:G84)</f>
        <v>23744</v>
      </c>
      <c r="H85" s="65">
        <f t="shared" si="29"/>
        <v>0.56000000000000005</v>
      </c>
      <c r="I85" s="64">
        <f t="shared" si="31"/>
        <v>42400</v>
      </c>
      <c r="N85" s="17"/>
      <c r="O85" s="17"/>
      <c r="P85" s="17"/>
    </row>
    <row r="86" spans="2:16" x14ac:dyDescent="0.2">
      <c r="B86" s="192"/>
      <c r="C86" s="145" t="s">
        <v>233</v>
      </c>
      <c r="D86" s="93"/>
      <c r="E86" s="94"/>
      <c r="F86" s="93"/>
      <c r="G86" s="93"/>
      <c r="H86" s="94"/>
      <c r="I86" s="93"/>
    </row>
    <row r="87" spans="2:16" x14ac:dyDescent="0.2">
      <c r="B87" s="192"/>
      <c r="C87" s="95" t="s">
        <v>210</v>
      </c>
      <c r="D87" s="20">
        <v>4048</v>
      </c>
      <c r="E87" s="21">
        <f t="shared" ref="E87:E96" si="32">+D87/$I87</f>
        <v>0.36142857142857143</v>
      </c>
      <c r="F87" s="20"/>
      <c r="G87" s="20">
        <v>7152</v>
      </c>
      <c r="H87" s="21">
        <f t="shared" ref="H87:H96" si="33">+G87/$I87</f>
        <v>0.63857142857142857</v>
      </c>
      <c r="I87" s="20">
        <f t="shared" ref="I87:I92" si="34">+D87+G87</f>
        <v>11200</v>
      </c>
      <c r="N87" s="17"/>
      <c r="O87" s="17"/>
      <c r="P87" s="17"/>
    </row>
    <row r="88" spans="2:16" ht="12.75" customHeight="1" x14ac:dyDescent="0.2">
      <c r="B88" s="192"/>
      <c r="C88" s="11" t="s">
        <v>209</v>
      </c>
      <c r="D88" s="20"/>
      <c r="E88" s="13" t="s">
        <v>252</v>
      </c>
      <c r="F88" s="20"/>
      <c r="G88" s="20"/>
      <c r="H88" s="13" t="s">
        <v>252</v>
      </c>
      <c r="I88" s="20">
        <f t="shared" si="34"/>
        <v>0</v>
      </c>
    </row>
    <row r="89" spans="2:16" x14ac:dyDescent="0.2">
      <c r="B89" s="192"/>
      <c r="C89" s="11" t="s">
        <v>24</v>
      </c>
      <c r="D89" s="12">
        <v>5776</v>
      </c>
      <c r="E89" s="13">
        <f t="shared" si="32"/>
        <v>0.27369219105382864</v>
      </c>
      <c r="F89" s="12"/>
      <c r="G89" s="12">
        <v>15328</v>
      </c>
      <c r="H89" s="13">
        <f t="shared" si="33"/>
        <v>0.72630780894617131</v>
      </c>
      <c r="I89" s="12">
        <f t="shared" si="34"/>
        <v>21104</v>
      </c>
      <c r="N89" s="17"/>
      <c r="O89" s="17"/>
      <c r="P89" s="17"/>
    </row>
    <row r="90" spans="2:16" x14ac:dyDescent="0.2">
      <c r="B90" s="192"/>
      <c r="C90" s="11" t="s">
        <v>25</v>
      </c>
      <c r="D90" s="12">
        <v>4896</v>
      </c>
      <c r="E90" s="13">
        <f t="shared" si="32"/>
        <v>0.44671532846715328</v>
      </c>
      <c r="F90" s="12"/>
      <c r="G90" s="12">
        <v>6064</v>
      </c>
      <c r="H90" s="13">
        <f t="shared" si="33"/>
        <v>0.55328467153284666</v>
      </c>
      <c r="I90" s="12">
        <f t="shared" si="34"/>
        <v>10960</v>
      </c>
      <c r="N90" s="17"/>
      <c r="O90" s="17"/>
      <c r="P90" s="17"/>
    </row>
    <row r="91" spans="2:16" x14ac:dyDescent="0.2">
      <c r="B91" s="192"/>
      <c r="C91" s="11" t="s">
        <v>26</v>
      </c>
      <c r="D91" s="12">
        <v>2016</v>
      </c>
      <c r="E91" s="13">
        <f t="shared" si="32"/>
        <v>0.53846153846153844</v>
      </c>
      <c r="F91" s="12"/>
      <c r="G91" s="12">
        <v>1728</v>
      </c>
      <c r="H91" s="13">
        <f t="shared" si="33"/>
        <v>0.46153846153846156</v>
      </c>
      <c r="I91" s="12">
        <f t="shared" si="34"/>
        <v>3744</v>
      </c>
      <c r="N91" s="17"/>
      <c r="O91" s="17"/>
      <c r="P91" s="17"/>
    </row>
    <row r="92" spans="2:16" x14ac:dyDescent="0.2">
      <c r="B92" s="192"/>
      <c r="C92" s="11" t="s">
        <v>27</v>
      </c>
      <c r="D92" s="12"/>
      <c r="E92" s="13">
        <f t="shared" si="32"/>
        <v>0</v>
      </c>
      <c r="F92" s="12"/>
      <c r="G92" s="12">
        <v>5472</v>
      </c>
      <c r="H92" s="13">
        <f t="shared" si="33"/>
        <v>1</v>
      </c>
      <c r="I92" s="12">
        <f t="shared" si="34"/>
        <v>5472</v>
      </c>
      <c r="N92" s="17"/>
      <c r="O92" s="17"/>
      <c r="P92" s="17"/>
    </row>
    <row r="93" spans="2:16" x14ac:dyDescent="0.2">
      <c r="B93" s="192"/>
      <c r="C93" s="95" t="s">
        <v>205</v>
      </c>
      <c r="D93" s="12"/>
      <c r="E93" s="13" t="s">
        <v>252</v>
      </c>
      <c r="F93" s="12"/>
      <c r="G93" s="12"/>
      <c r="H93" s="13" t="s">
        <v>252</v>
      </c>
      <c r="I93" s="12">
        <f t="shared" si="11"/>
        <v>0</v>
      </c>
    </row>
    <row r="94" spans="2:16" x14ac:dyDescent="0.2">
      <c r="B94" s="192"/>
      <c r="C94" s="11" t="s">
        <v>208</v>
      </c>
      <c r="D94" s="12">
        <v>1200</v>
      </c>
      <c r="E94" s="13" t="s">
        <v>252</v>
      </c>
      <c r="F94" s="12"/>
      <c r="G94" s="12"/>
      <c r="H94" s="13" t="s">
        <v>252</v>
      </c>
      <c r="I94" s="12">
        <f t="shared" si="11"/>
        <v>1200</v>
      </c>
      <c r="N94" s="17"/>
      <c r="O94" s="17"/>
      <c r="P94" s="17"/>
    </row>
    <row r="95" spans="2:16" x14ac:dyDescent="0.2">
      <c r="B95" s="200"/>
      <c r="C95" s="11" t="s">
        <v>28</v>
      </c>
      <c r="D95" s="12">
        <v>4128</v>
      </c>
      <c r="E95" s="13">
        <f t="shared" si="32"/>
        <v>0.55844155844155841</v>
      </c>
      <c r="F95" s="15"/>
      <c r="G95" s="12">
        <v>3264</v>
      </c>
      <c r="H95" s="13">
        <f t="shared" si="33"/>
        <v>0.44155844155844154</v>
      </c>
      <c r="I95" s="12">
        <f t="shared" si="11"/>
        <v>7392</v>
      </c>
      <c r="N95" s="17"/>
      <c r="O95" s="17"/>
      <c r="P95" s="17"/>
    </row>
    <row r="96" spans="2:16" x14ac:dyDescent="0.2">
      <c r="B96" s="200"/>
      <c r="C96" s="66" t="s">
        <v>127</v>
      </c>
      <c r="D96" s="68">
        <f>SUM(D87:D95)</f>
        <v>22064</v>
      </c>
      <c r="E96" s="65">
        <f t="shared" si="32"/>
        <v>0.36127849096148806</v>
      </c>
      <c r="F96" s="64"/>
      <c r="G96" s="68">
        <f>SUM(G87:G95)</f>
        <v>39008</v>
      </c>
      <c r="H96" s="65">
        <f t="shared" si="33"/>
        <v>0.63872150903851188</v>
      </c>
      <c r="I96" s="64">
        <f t="shared" si="11"/>
        <v>61072</v>
      </c>
    </row>
    <row r="97" spans="2:16" x14ac:dyDescent="0.2">
      <c r="B97" s="193"/>
      <c r="C97" s="118" t="s">
        <v>36</v>
      </c>
      <c r="D97" s="14">
        <f>SUM(D67,D78,D85,D96)</f>
        <v>52816</v>
      </c>
      <c r="E97" s="16">
        <f>D97/$I97</f>
        <v>0.35857049750162939</v>
      </c>
      <c r="F97" s="14"/>
      <c r="G97" s="14">
        <f>SUM(G67,G78,G85,G96)</f>
        <v>94480</v>
      </c>
      <c r="H97" s="16">
        <f>G97/$I97</f>
        <v>0.64142950249837061</v>
      </c>
      <c r="I97" s="14">
        <f t="shared" si="11"/>
        <v>147296</v>
      </c>
      <c r="N97" s="17"/>
      <c r="O97" s="17"/>
      <c r="P97" s="17"/>
    </row>
    <row r="98" spans="2:16" ht="12.75" customHeight="1" x14ac:dyDescent="0.2">
      <c r="B98" s="194" t="s">
        <v>195</v>
      </c>
      <c r="C98" s="144" t="s">
        <v>358</v>
      </c>
      <c r="D98" s="93"/>
      <c r="E98" s="94"/>
      <c r="F98" s="93"/>
      <c r="G98" s="93"/>
      <c r="H98" s="94"/>
      <c r="I98" s="93"/>
      <c r="N98" s="17"/>
      <c r="O98" s="17"/>
      <c r="P98" s="17"/>
    </row>
    <row r="99" spans="2:16" x14ac:dyDescent="0.2">
      <c r="B99" s="192"/>
      <c r="C99" s="95" t="s">
        <v>143</v>
      </c>
      <c r="D99" s="20">
        <v>1904</v>
      </c>
      <c r="E99" s="21">
        <f t="shared" ref="E99:E108" si="35">+D99/$I99</f>
        <v>0.58620689655172409</v>
      </c>
      <c r="F99" s="20"/>
      <c r="G99" s="20">
        <v>1344</v>
      </c>
      <c r="H99" s="21">
        <f t="shared" ref="H99:H108" si="36">+G99/$I99</f>
        <v>0.41379310344827586</v>
      </c>
      <c r="I99" s="20">
        <f t="shared" ref="I99" si="37">+D99+G99</f>
        <v>3248</v>
      </c>
      <c r="N99" s="17"/>
      <c r="O99" s="17"/>
      <c r="P99" s="17"/>
    </row>
    <row r="100" spans="2:16" x14ac:dyDescent="0.2">
      <c r="B100" s="192"/>
      <c r="C100" s="11" t="s">
        <v>144</v>
      </c>
      <c r="D100" s="12">
        <v>9120</v>
      </c>
      <c r="E100" s="13">
        <f t="shared" si="35"/>
        <v>0.38025350233488991</v>
      </c>
      <c r="F100" s="12"/>
      <c r="G100" s="12">
        <v>14864</v>
      </c>
      <c r="H100" s="13">
        <f t="shared" si="36"/>
        <v>0.61974649766511003</v>
      </c>
      <c r="I100" s="12">
        <f>+D100+G100</f>
        <v>23984</v>
      </c>
      <c r="N100" s="17"/>
      <c r="O100" s="17"/>
      <c r="P100" s="17"/>
    </row>
    <row r="101" spans="2:16" x14ac:dyDescent="0.2">
      <c r="B101" s="192"/>
      <c r="C101" s="11" t="s">
        <v>391</v>
      </c>
      <c r="D101" s="12"/>
      <c r="E101" s="13">
        <f t="shared" ref="E101" si="38">+D101/$I101</f>
        <v>0</v>
      </c>
      <c r="F101" s="12"/>
      <c r="G101" s="12">
        <v>10816</v>
      </c>
      <c r="H101" s="13">
        <f t="shared" ref="H101" si="39">+G101/$I101</f>
        <v>1</v>
      </c>
      <c r="I101" s="12">
        <f>+D101+G101</f>
        <v>10816</v>
      </c>
      <c r="N101" s="17"/>
      <c r="O101" s="17"/>
      <c r="P101" s="17"/>
    </row>
    <row r="102" spans="2:16" x14ac:dyDescent="0.2">
      <c r="B102" s="192"/>
      <c r="C102" s="11" t="s">
        <v>145</v>
      </c>
      <c r="D102" s="18"/>
      <c r="E102" s="13" t="s">
        <v>252</v>
      </c>
      <c r="F102" s="12"/>
      <c r="G102" s="18"/>
      <c r="H102" s="13" t="s">
        <v>252</v>
      </c>
      <c r="I102" s="12">
        <f>+D102+G102</f>
        <v>0</v>
      </c>
    </row>
    <row r="103" spans="2:16" x14ac:dyDescent="0.2">
      <c r="B103" s="192"/>
      <c r="C103" s="95" t="s">
        <v>146</v>
      </c>
      <c r="D103" s="17">
        <v>3696</v>
      </c>
      <c r="E103" s="21">
        <f t="shared" si="35"/>
        <v>0.73101265822784811</v>
      </c>
      <c r="F103" s="20"/>
      <c r="G103" s="12">
        <v>1360</v>
      </c>
      <c r="H103" s="21">
        <f t="shared" si="36"/>
        <v>0.26898734177215189</v>
      </c>
      <c r="I103" s="20">
        <f t="shared" ref="I103:I108" si="40">+D103+G103</f>
        <v>5056</v>
      </c>
    </row>
    <row r="104" spans="2:16" ht="12.75" customHeight="1" x14ac:dyDescent="0.2">
      <c r="B104" s="192"/>
      <c r="C104" s="11" t="s">
        <v>147</v>
      </c>
      <c r="D104" s="12"/>
      <c r="E104" s="13">
        <f t="shared" si="35"/>
        <v>0</v>
      </c>
      <c r="F104" s="12"/>
      <c r="G104" s="12">
        <v>1472</v>
      </c>
      <c r="H104" s="13">
        <f t="shared" si="36"/>
        <v>1</v>
      </c>
      <c r="I104" s="12">
        <f t="shared" si="40"/>
        <v>1472</v>
      </c>
      <c r="N104" s="17"/>
      <c r="O104" s="17"/>
      <c r="P104" s="17"/>
    </row>
    <row r="105" spans="2:16" x14ac:dyDescent="0.2">
      <c r="B105" s="192"/>
      <c r="C105" s="11" t="s">
        <v>186</v>
      </c>
      <c r="D105" s="12">
        <v>3072</v>
      </c>
      <c r="E105" s="13">
        <f t="shared" si="35"/>
        <v>0.52316076294277924</v>
      </c>
      <c r="F105" s="12"/>
      <c r="G105" s="12">
        <v>2800</v>
      </c>
      <c r="H105" s="13">
        <f t="shared" si="36"/>
        <v>0.4768392370572207</v>
      </c>
      <c r="I105" s="12">
        <f t="shared" si="40"/>
        <v>5872</v>
      </c>
      <c r="N105" s="17"/>
      <c r="O105" s="17"/>
      <c r="P105" s="17"/>
    </row>
    <row r="106" spans="2:16" x14ac:dyDescent="0.2">
      <c r="B106" s="192"/>
      <c r="C106" s="11" t="s">
        <v>148</v>
      </c>
      <c r="D106" s="12">
        <v>3440</v>
      </c>
      <c r="E106" s="13">
        <f t="shared" si="35"/>
        <v>0.59556786703601106</v>
      </c>
      <c r="F106" s="12"/>
      <c r="G106" s="12">
        <v>2336</v>
      </c>
      <c r="H106" s="13">
        <f t="shared" si="36"/>
        <v>0.40443213296398894</v>
      </c>
      <c r="I106" s="12">
        <f t="shared" si="40"/>
        <v>5776</v>
      </c>
      <c r="N106" s="17"/>
      <c r="O106" s="17"/>
      <c r="P106" s="17"/>
    </row>
    <row r="107" spans="2:16" x14ac:dyDescent="0.2">
      <c r="B107" s="192"/>
      <c r="C107" s="11" t="s">
        <v>149</v>
      </c>
      <c r="D107" s="12">
        <v>12240</v>
      </c>
      <c r="E107" s="13">
        <f t="shared" si="35"/>
        <v>0.52254098360655743</v>
      </c>
      <c r="F107" s="12"/>
      <c r="G107" s="18">
        <v>11184</v>
      </c>
      <c r="H107" s="13">
        <f t="shared" si="36"/>
        <v>0.47745901639344263</v>
      </c>
      <c r="I107" s="12">
        <f t="shared" si="40"/>
        <v>23424</v>
      </c>
      <c r="N107" s="17"/>
      <c r="O107" s="17"/>
      <c r="P107" s="17"/>
    </row>
    <row r="108" spans="2:16" x14ac:dyDescent="0.2">
      <c r="B108" s="192"/>
      <c r="C108" s="66" t="s">
        <v>127</v>
      </c>
      <c r="D108" s="64">
        <f>SUM(D99:D107)</f>
        <v>33472</v>
      </c>
      <c r="E108" s="65">
        <f t="shared" si="35"/>
        <v>0.42024909602249899</v>
      </c>
      <c r="F108" s="64"/>
      <c r="G108" s="64">
        <f>SUM(G99:G107)</f>
        <v>46176</v>
      </c>
      <c r="H108" s="65">
        <f t="shared" si="36"/>
        <v>0.57975090397750095</v>
      </c>
      <c r="I108" s="64">
        <f t="shared" si="40"/>
        <v>79648</v>
      </c>
      <c r="N108" s="17"/>
      <c r="O108" s="17"/>
      <c r="P108" s="17"/>
    </row>
    <row r="109" spans="2:16" x14ac:dyDescent="0.2">
      <c r="B109" s="192"/>
      <c r="C109" s="144" t="s">
        <v>413</v>
      </c>
      <c r="D109" s="93"/>
      <c r="E109" s="94"/>
      <c r="F109" s="93"/>
      <c r="G109" s="97"/>
      <c r="H109" s="94"/>
      <c r="I109" s="93"/>
    </row>
    <row r="110" spans="2:16" x14ac:dyDescent="0.2">
      <c r="B110" s="192"/>
      <c r="C110" s="95" t="s">
        <v>131</v>
      </c>
      <c r="D110" s="20"/>
      <c r="E110" s="21">
        <f t="shared" ref="E110:E118" si="41">+D110/$I110</f>
        <v>0</v>
      </c>
      <c r="F110" s="20"/>
      <c r="G110" s="20">
        <v>5280</v>
      </c>
      <c r="H110" s="21">
        <f t="shared" ref="H110:H118" si="42">+G110/$I110</f>
        <v>1</v>
      </c>
      <c r="I110" s="20">
        <f t="shared" ref="I110:I119" si="43">+D110+G110</f>
        <v>5280</v>
      </c>
      <c r="N110" s="17"/>
      <c r="O110" s="17"/>
      <c r="P110" s="17"/>
    </row>
    <row r="111" spans="2:16" x14ac:dyDescent="0.2">
      <c r="B111" s="192"/>
      <c r="C111" s="95" t="s">
        <v>150</v>
      </c>
      <c r="D111" s="20"/>
      <c r="E111" s="21">
        <f t="shared" si="41"/>
        <v>0</v>
      </c>
      <c r="F111" s="20"/>
      <c r="G111" s="20">
        <v>1040</v>
      </c>
      <c r="H111" s="21">
        <f t="shared" si="42"/>
        <v>1</v>
      </c>
      <c r="I111" s="20">
        <f t="shared" si="43"/>
        <v>1040</v>
      </c>
      <c r="N111" s="17"/>
      <c r="O111" s="17"/>
      <c r="P111" s="17"/>
    </row>
    <row r="112" spans="2:16" x14ac:dyDescent="0.2">
      <c r="B112" s="192"/>
      <c r="C112" s="11" t="s">
        <v>151</v>
      </c>
      <c r="D112" s="12"/>
      <c r="E112" s="13">
        <f t="shared" si="41"/>
        <v>0</v>
      </c>
      <c r="F112" s="12"/>
      <c r="G112" s="12">
        <v>1680</v>
      </c>
      <c r="H112" s="13">
        <f t="shared" si="42"/>
        <v>1</v>
      </c>
      <c r="I112" s="12">
        <f t="shared" si="43"/>
        <v>1680</v>
      </c>
      <c r="N112" s="17"/>
      <c r="O112" s="17"/>
      <c r="P112" s="17"/>
    </row>
    <row r="113" spans="2:16" x14ac:dyDescent="0.2">
      <c r="B113" s="192"/>
      <c r="C113" s="11" t="s">
        <v>152</v>
      </c>
      <c r="D113" s="12">
        <v>1008</v>
      </c>
      <c r="E113" s="13">
        <f t="shared" si="41"/>
        <v>0.125</v>
      </c>
      <c r="F113" s="12"/>
      <c r="G113" s="12">
        <v>7056</v>
      </c>
      <c r="H113" s="13">
        <f t="shared" si="42"/>
        <v>0.875</v>
      </c>
      <c r="I113" s="12">
        <f t="shared" si="43"/>
        <v>8064</v>
      </c>
      <c r="N113" s="17"/>
      <c r="O113" s="17"/>
      <c r="P113" s="17"/>
    </row>
    <row r="114" spans="2:16" x14ac:dyDescent="0.2">
      <c r="B114" s="192"/>
      <c r="C114" s="11" t="s">
        <v>153</v>
      </c>
      <c r="D114" s="12">
        <v>4224</v>
      </c>
      <c r="E114" s="13">
        <f t="shared" si="41"/>
        <v>0.3534136546184739</v>
      </c>
      <c r="F114" s="12"/>
      <c r="G114" s="12">
        <v>7728</v>
      </c>
      <c r="H114" s="13">
        <f t="shared" si="42"/>
        <v>0.64658634538152615</v>
      </c>
      <c r="I114" s="12">
        <f t="shared" si="43"/>
        <v>11952</v>
      </c>
      <c r="N114" s="17"/>
      <c r="O114" s="17"/>
      <c r="P114" s="17"/>
    </row>
    <row r="115" spans="2:16" x14ac:dyDescent="0.2">
      <c r="B115" s="192"/>
      <c r="C115" s="11" t="s">
        <v>154</v>
      </c>
      <c r="D115" s="12"/>
      <c r="E115" s="13" t="s">
        <v>252</v>
      </c>
      <c r="F115" s="12"/>
      <c r="G115" s="12"/>
      <c r="H115" s="13" t="s">
        <v>252</v>
      </c>
      <c r="I115" s="12">
        <f t="shared" si="43"/>
        <v>0</v>
      </c>
    </row>
    <row r="116" spans="2:16" x14ac:dyDescent="0.2">
      <c r="B116" s="192"/>
      <c r="C116" s="11" t="s">
        <v>155</v>
      </c>
      <c r="D116" s="12"/>
      <c r="E116" s="13">
        <f t="shared" si="41"/>
        <v>0</v>
      </c>
      <c r="F116" s="12"/>
      <c r="G116" s="12">
        <v>2400</v>
      </c>
      <c r="H116" s="13">
        <f t="shared" si="42"/>
        <v>1</v>
      </c>
      <c r="I116" s="12">
        <f t="shared" si="43"/>
        <v>2400</v>
      </c>
      <c r="N116" s="17"/>
      <c r="O116" s="17"/>
      <c r="P116" s="17"/>
    </row>
    <row r="117" spans="2:16" x14ac:dyDescent="0.2">
      <c r="B117" s="192"/>
      <c r="C117" s="11" t="s">
        <v>156</v>
      </c>
      <c r="D117" s="12"/>
      <c r="E117" s="13">
        <f t="shared" si="41"/>
        <v>0</v>
      </c>
      <c r="F117" s="12"/>
      <c r="G117" s="12">
        <v>1056</v>
      </c>
      <c r="H117" s="13">
        <f t="shared" si="42"/>
        <v>1</v>
      </c>
      <c r="I117" s="12">
        <f t="shared" si="43"/>
        <v>1056</v>
      </c>
      <c r="N117" s="17"/>
      <c r="O117" s="17"/>
      <c r="P117" s="17"/>
    </row>
    <row r="118" spans="2:16" x14ac:dyDescent="0.2">
      <c r="B118" s="192"/>
      <c r="C118" s="66" t="s">
        <v>127</v>
      </c>
      <c r="D118" s="64">
        <f>SUM(D110:D117)</f>
        <v>5232</v>
      </c>
      <c r="E118" s="65">
        <f t="shared" si="41"/>
        <v>0.16624300965937977</v>
      </c>
      <c r="F118" s="64"/>
      <c r="G118" s="64">
        <f>SUM(G110:G117)</f>
        <v>26240</v>
      </c>
      <c r="H118" s="65">
        <f t="shared" si="42"/>
        <v>0.83375699034062023</v>
      </c>
      <c r="I118" s="64">
        <f t="shared" si="43"/>
        <v>31472</v>
      </c>
    </row>
    <row r="119" spans="2:16" x14ac:dyDescent="0.2">
      <c r="B119" s="193"/>
      <c r="C119" s="118" t="s">
        <v>36</v>
      </c>
      <c r="D119" s="14">
        <f>SUM(D108,D118)</f>
        <v>38704</v>
      </c>
      <c r="E119" s="16">
        <f>D119/$I119</f>
        <v>0.34830813534917204</v>
      </c>
      <c r="F119" s="14"/>
      <c r="G119" s="14">
        <f>SUM(G108,G118)</f>
        <v>72416</v>
      </c>
      <c r="H119" s="16">
        <f>G119/$I119</f>
        <v>0.65169186465082796</v>
      </c>
      <c r="I119" s="14">
        <f t="shared" si="43"/>
        <v>111120</v>
      </c>
      <c r="N119" s="17"/>
      <c r="O119" s="17"/>
      <c r="P119" s="17"/>
    </row>
    <row r="120" spans="2:16" ht="12.75" customHeight="1" x14ac:dyDescent="0.2">
      <c r="B120" s="192" t="s">
        <v>196</v>
      </c>
      <c r="C120" s="144" t="s">
        <v>369</v>
      </c>
      <c r="D120" s="93"/>
      <c r="E120" s="94"/>
      <c r="F120" s="99"/>
      <c r="G120" s="93"/>
      <c r="H120" s="94"/>
      <c r="I120" s="93"/>
      <c r="N120" s="17"/>
      <c r="O120" s="17"/>
      <c r="P120" s="17"/>
    </row>
    <row r="121" spans="2:16" x14ac:dyDescent="0.2">
      <c r="B121" s="192"/>
      <c r="C121" s="95" t="s">
        <v>13</v>
      </c>
      <c r="D121" s="20"/>
      <c r="E121" s="21">
        <f>+D121/$I121</f>
        <v>0</v>
      </c>
      <c r="F121" s="98"/>
      <c r="G121" s="20">
        <v>8928</v>
      </c>
      <c r="H121" s="21">
        <f>+G121/$I121</f>
        <v>1</v>
      </c>
      <c r="I121" s="20">
        <f>+D121+G121</f>
        <v>8928</v>
      </c>
      <c r="N121" s="17"/>
      <c r="O121" s="17"/>
      <c r="P121" s="17"/>
    </row>
    <row r="122" spans="2:16" x14ac:dyDescent="0.2">
      <c r="B122" s="192"/>
      <c r="C122" s="11" t="s">
        <v>352</v>
      </c>
      <c r="D122" s="12"/>
      <c r="E122" s="13">
        <f t="shared" ref="E122:E123" si="44">+D122/$I122</f>
        <v>0</v>
      </c>
      <c r="F122" s="15"/>
      <c r="G122" s="12">
        <v>1104</v>
      </c>
      <c r="H122" s="13">
        <f t="shared" ref="H122:H123" si="45">+G122/$I122</f>
        <v>1</v>
      </c>
      <c r="I122" s="12">
        <f>+D122+G122</f>
        <v>1104</v>
      </c>
      <c r="N122" s="17"/>
      <c r="O122" s="17"/>
      <c r="P122" s="17"/>
    </row>
    <row r="123" spans="2:16" x14ac:dyDescent="0.2">
      <c r="B123" s="192"/>
      <c r="C123" s="11" t="s">
        <v>134</v>
      </c>
      <c r="D123" s="12"/>
      <c r="E123" s="13">
        <f t="shared" si="44"/>
        <v>0</v>
      </c>
      <c r="F123" s="15"/>
      <c r="G123" s="12">
        <v>3776</v>
      </c>
      <c r="H123" s="13">
        <f t="shared" si="45"/>
        <v>1</v>
      </c>
      <c r="I123" s="12">
        <f>+D123+G123</f>
        <v>3776</v>
      </c>
      <c r="N123" s="17"/>
      <c r="O123" s="17"/>
      <c r="P123" s="17"/>
    </row>
    <row r="124" spans="2:16" x14ac:dyDescent="0.2">
      <c r="B124" s="192"/>
      <c r="C124" s="11" t="s">
        <v>17</v>
      </c>
      <c r="D124" s="12">
        <v>2352</v>
      </c>
      <c r="E124" s="13">
        <f>+D124/$I124</f>
        <v>0.65333333333333332</v>
      </c>
      <c r="F124" s="12"/>
      <c r="G124" s="12">
        <v>1248</v>
      </c>
      <c r="H124" s="13">
        <f>+G124/$I124</f>
        <v>0.34666666666666668</v>
      </c>
      <c r="I124" s="12">
        <f>+D124+G124</f>
        <v>3600</v>
      </c>
      <c r="N124" s="17"/>
      <c r="O124" s="17"/>
      <c r="P124" s="17"/>
    </row>
    <row r="125" spans="2:16" ht="12.75" customHeight="1" x14ac:dyDescent="0.2">
      <c r="B125" s="192"/>
      <c r="C125" s="11" t="s">
        <v>185</v>
      </c>
      <c r="D125" s="12"/>
      <c r="E125" s="13" t="s">
        <v>252</v>
      </c>
      <c r="F125" s="12"/>
      <c r="G125" s="12"/>
      <c r="H125" s="13" t="s">
        <v>252</v>
      </c>
      <c r="I125" s="12">
        <f>+D125+G125</f>
        <v>0</v>
      </c>
    </row>
    <row r="126" spans="2:16" x14ac:dyDescent="0.2">
      <c r="B126" s="192"/>
      <c r="C126" s="66" t="s">
        <v>127</v>
      </c>
      <c r="D126" s="69">
        <f>SUM(D121:D125)</f>
        <v>2352</v>
      </c>
      <c r="E126" s="65">
        <f t="shared" ref="E126" si="46">+D126/$I126</f>
        <v>0.13511029411764705</v>
      </c>
      <c r="F126" s="64"/>
      <c r="G126" s="69">
        <f>SUM(G121:G125)</f>
        <v>15056</v>
      </c>
      <c r="H126" s="65">
        <f t="shared" ref="H126" si="47">+G126/$I126</f>
        <v>0.86488970588235292</v>
      </c>
      <c r="I126" s="64">
        <f t="shared" ref="I126" si="48">+D126+G126</f>
        <v>17408</v>
      </c>
      <c r="O126" s="17"/>
      <c r="P126" s="17"/>
    </row>
    <row r="127" spans="2:16" x14ac:dyDescent="0.2">
      <c r="B127" s="192"/>
      <c r="C127" s="145" t="s">
        <v>237</v>
      </c>
      <c r="D127" s="97"/>
      <c r="E127" s="94"/>
      <c r="F127" s="93"/>
      <c r="G127" s="97"/>
      <c r="H127" s="94"/>
      <c r="I127" s="93"/>
      <c r="N127" s="17"/>
      <c r="O127" s="17"/>
      <c r="P127" s="17"/>
    </row>
    <row r="128" spans="2:16" x14ac:dyDescent="0.2">
      <c r="B128" s="192"/>
      <c r="C128" s="95" t="s">
        <v>132</v>
      </c>
      <c r="D128" s="20">
        <v>6080</v>
      </c>
      <c r="E128" s="21">
        <f t="shared" ref="E128:E132" si="49">+D128/$I128</f>
        <v>0.64735945485519586</v>
      </c>
      <c r="F128" s="20"/>
      <c r="G128" s="20">
        <v>3312</v>
      </c>
      <c r="H128" s="21">
        <f t="shared" ref="H128:H132" si="50">+G128/$I128</f>
        <v>0.35264054514480409</v>
      </c>
      <c r="I128" s="20">
        <f>+D128+G128</f>
        <v>9392</v>
      </c>
      <c r="N128" s="17"/>
      <c r="O128" s="17"/>
      <c r="P128" s="17"/>
    </row>
    <row r="129" spans="2:16" x14ac:dyDescent="0.2">
      <c r="B129" s="192"/>
      <c r="C129" s="11" t="s">
        <v>133</v>
      </c>
      <c r="D129" s="12">
        <v>16128</v>
      </c>
      <c r="E129" s="13">
        <f t="shared" si="49"/>
        <v>0.41791044776119401</v>
      </c>
      <c r="F129" s="12"/>
      <c r="G129" s="12">
        <v>22464</v>
      </c>
      <c r="H129" s="13">
        <f t="shared" si="50"/>
        <v>0.58208955223880599</v>
      </c>
      <c r="I129" s="12">
        <f t="shared" ref="I129" si="51">+D129+G129</f>
        <v>38592</v>
      </c>
      <c r="N129" s="17"/>
      <c r="O129" s="17"/>
      <c r="P129" s="17"/>
    </row>
    <row r="130" spans="2:16" x14ac:dyDescent="0.2">
      <c r="B130" s="192"/>
      <c r="C130" s="11" t="s">
        <v>15</v>
      </c>
      <c r="D130" s="12"/>
      <c r="E130" s="13">
        <f t="shared" si="49"/>
        <v>0</v>
      </c>
      <c r="F130" s="15"/>
      <c r="G130" s="12">
        <v>336</v>
      </c>
      <c r="H130" s="13">
        <f t="shared" si="50"/>
        <v>1</v>
      </c>
      <c r="I130" s="12">
        <f>+D130+G130</f>
        <v>336</v>
      </c>
      <c r="N130" s="17"/>
      <c r="O130" s="17"/>
      <c r="P130" s="17"/>
    </row>
    <row r="131" spans="2:16" x14ac:dyDescent="0.2">
      <c r="B131" s="192"/>
      <c r="C131" s="11" t="s">
        <v>16</v>
      </c>
      <c r="D131" s="12"/>
      <c r="E131" s="13">
        <f t="shared" si="49"/>
        <v>0</v>
      </c>
      <c r="F131" s="15"/>
      <c r="G131" s="12">
        <v>4480</v>
      </c>
      <c r="H131" s="13">
        <f t="shared" si="50"/>
        <v>1</v>
      </c>
      <c r="I131" s="12">
        <f>+D131+G131</f>
        <v>4480</v>
      </c>
      <c r="O131" s="17"/>
      <c r="P131" s="17"/>
    </row>
    <row r="132" spans="2:16" x14ac:dyDescent="0.2">
      <c r="B132" s="192"/>
      <c r="C132" s="11" t="s">
        <v>135</v>
      </c>
      <c r="D132" s="18">
        <v>3360</v>
      </c>
      <c r="E132" s="13">
        <f t="shared" si="49"/>
        <v>0.68181818181818177</v>
      </c>
      <c r="F132" s="12"/>
      <c r="G132" s="18">
        <v>1568</v>
      </c>
      <c r="H132" s="13">
        <f t="shared" si="50"/>
        <v>0.31818181818181818</v>
      </c>
      <c r="I132" s="12">
        <f>+D132+G132</f>
        <v>4928</v>
      </c>
      <c r="N132" s="17"/>
      <c r="O132" s="17"/>
      <c r="P132" s="17"/>
    </row>
    <row r="133" spans="2:16" x14ac:dyDescent="0.2">
      <c r="B133" s="192"/>
      <c r="C133" s="66" t="s">
        <v>127</v>
      </c>
      <c r="D133" s="68">
        <f>SUM(D128:D132)</f>
        <v>25568</v>
      </c>
      <c r="E133" s="65">
        <f>+D133/$I133</f>
        <v>0.44290465631929049</v>
      </c>
      <c r="F133" s="64"/>
      <c r="G133" s="68">
        <f>SUM(G128:G132)</f>
        <v>32160</v>
      </c>
      <c r="H133" s="65">
        <f>+G133/$I133</f>
        <v>0.55709534368070956</v>
      </c>
      <c r="I133" s="64">
        <f t="shared" ref="I133" si="52">+D133+G133</f>
        <v>57728</v>
      </c>
      <c r="N133" s="17"/>
      <c r="O133" s="17"/>
      <c r="P133" s="17"/>
    </row>
    <row r="134" spans="2:16" x14ac:dyDescent="0.2">
      <c r="B134" s="193"/>
      <c r="C134" s="118" t="s">
        <v>36</v>
      </c>
      <c r="D134" s="14">
        <f>SUM(D126,D133)</f>
        <v>27920</v>
      </c>
      <c r="E134" s="16">
        <f>D134/$I134</f>
        <v>0.37159284497444633</v>
      </c>
      <c r="F134" s="14"/>
      <c r="G134" s="14">
        <f>SUM(G126,G133)</f>
        <v>47216</v>
      </c>
      <c r="H134" s="16">
        <f>G134/$I134</f>
        <v>0.62840715502555367</v>
      </c>
      <c r="I134" s="14">
        <f>+D134+G134</f>
        <v>75136</v>
      </c>
      <c r="N134" s="17"/>
      <c r="O134" s="17"/>
      <c r="P134" s="17"/>
    </row>
    <row r="135" spans="2:16" ht="12.75" customHeight="1" x14ac:dyDescent="0.2">
      <c r="B135" s="192" t="s">
        <v>197</v>
      </c>
      <c r="C135" s="144" t="s">
        <v>181</v>
      </c>
      <c r="D135" s="93"/>
      <c r="E135" s="94"/>
      <c r="F135" s="93"/>
      <c r="G135" s="93"/>
      <c r="H135" s="94"/>
      <c r="I135" s="93"/>
      <c r="N135" s="17"/>
      <c r="O135" s="17"/>
      <c r="P135" s="17"/>
    </row>
    <row r="136" spans="2:16" x14ac:dyDescent="0.2">
      <c r="B136" s="192"/>
      <c r="C136" s="95" t="s">
        <v>6</v>
      </c>
      <c r="D136" s="20">
        <v>13056</v>
      </c>
      <c r="E136" s="21">
        <f>+D136/$I136</f>
        <v>0.5161290322580645</v>
      </c>
      <c r="F136" s="20"/>
      <c r="G136" s="20">
        <v>12240</v>
      </c>
      <c r="H136" s="21">
        <f>+G136/$I136</f>
        <v>0.4838709677419355</v>
      </c>
      <c r="I136" s="20">
        <f>+D136+G136</f>
        <v>25296</v>
      </c>
      <c r="N136" s="17"/>
      <c r="O136" s="17"/>
      <c r="P136" s="17"/>
    </row>
    <row r="137" spans="2:16" x14ac:dyDescent="0.2">
      <c r="B137" s="192"/>
      <c r="C137" s="11" t="s">
        <v>9</v>
      </c>
      <c r="D137" s="12">
        <v>1248</v>
      </c>
      <c r="E137" s="13">
        <f>+D137/$I137</f>
        <v>0.4642857142857143</v>
      </c>
      <c r="F137" s="15"/>
      <c r="G137" s="12">
        <v>1440</v>
      </c>
      <c r="H137" s="13">
        <f>+G137/$I137</f>
        <v>0.5357142857142857</v>
      </c>
      <c r="I137" s="12">
        <f t="shared" ref="I137:I138" si="53">+D137+G137</f>
        <v>2688</v>
      </c>
      <c r="N137" s="17"/>
      <c r="O137" s="17"/>
      <c r="P137" s="17"/>
    </row>
    <row r="138" spans="2:16" x14ac:dyDescent="0.2">
      <c r="B138" s="192"/>
      <c r="C138" s="66" t="s">
        <v>127</v>
      </c>
      <c r="D138" s="68">
        <f>SUM(D136:D137)</f>
        <v>14304</v>
      </c>
      <c r="E138" s="65">
        <f>+D138/$I138</f>
        <v>0.51114922813036023</v>
      </c>
      <c r="F138" s="64"/>
      <c r="G138" s="68">
        <f>SUM(G136:G137)</f>
        <v>13680</v>
      </c>
      <c r="H138" s="65">
        <f>+G138/$I138</f>
        <v>0.48885077186963982</v>
      </c>
      <c r="I138" s="64">
        <f t="shared" si="53"/>
        <v>27984</v>
      </c>
      <c r="N138" s="17"/>
      <c r="O138" s="17"/>
      <c r="P138" s="17"/>
    </row>
    <row r="139" spans="2:16" x14ac:dyDescent="0.2">
      <c r="B139" s="192"/>
      <c r="C139" s="144" t="s">
        <v>359</v>
      </c>
      <c r="D139" s="93"/>
      <c r="E139" s="94"/>
      <c r="F139" s="93"/>
      <c r="G139" s="93"/>
      <c r="H139" s="94"/>
      <c r="I139" s="93"/>
    </row>
    <row r="140" spans="2:16" x14ac:dyDescent="0.2">
      <c r="B140" s="192"/>
      <c r="C140" s="95" t="s">
        <v>343</v>
      </c>
      <c r="D140" s="20">
        <v>3328</v>
      </c>
      <c r="E140" s="21">
        <f t="shared" ref="E140" si="54">+D140/$I140</f>
        <v>0.54025974025974022</v>
      </c>
      <c r="F140" s="20"/>
      <c r="G140" s="20">
        <v>2832</v>
      </c>
      <c r="H140" s="21">
        <f t="shared" ref="H140" si="55">+G140/$I140</f>
        <v>0.45974025974025973</v>
      </c>
      <c r="I140" s="20">
        <f t="shared" ref="I140" si="56">+D140+G140</f>
        <v>6160</v>
      </c>
      <c r="N140" s="17"/>
      <c r="O140" s="17"/>
      <c r="P140" s="17"/>
    </row>
    <row r="141" spans="2:16" x14ac:dyDescent="0.2">
      <c r="B141" s="192"/>
      <c r="C141" s="11" t="s">
        <v>49</v>
      </c>
      <c r="D141" s="12">
        <v>5184</v>
      </c>
      <c r="E141" s="13">
        <f>+D141/$I141</f>
        <v>0.71208791208791211</v>
      </c>
      <c r="F141" s="12"/>
      <c r="G141" s="12">
        <v>2096</v>
      </c>
      <c r="H141" s="13">
        <f>+G141/$I141</f>
        <v>0.28791208791208789</v>
      </c>
      <c r="I141" s="12">
        <f>+D141+G141</f>
        <v>7280</v>
      </c>
      <c r="N141" s="17"/>
      <c r="O141" s="17"/>
      <c r="P141" s="17"/>
    </row>
    <row r="142" spans="2:16" x14ac:dyDescent="0.2">
      <c r="B142" s="192"/>
      <c r="C142" s="19" t="s">
        <v>137</v>
      </c>
      <c r="D142" s="12">
        <v>2176</v>
      </c>
      <c r="E142" s="13">
        <f>+D142/$I142</f>
        <v>0.62962962962962965</v>
      </c>
      <c r="F142" s="12"/>
      <c r="G142" s="12">
        <v>1280</v>
      </c>
      <c r="H142" s="13">
        <f>+G142/$I142</f>
        <v>0.37037037037037035</v>
      </c>
      <c r="I142" s="12">
        <f>+D142+G142</f>
        <v>3456</v>
      </c>
      <c r="O142" s="17"/>
      <c r="P142" s="17"/>
    </row>
    <row r="143" spans="2:16" x14ac:dyDescent="0.2">
      <c r="B143" s="192"/>
      <c r="C143" s="19" t="s">
        <v>78</v>
      </c>
      <c r="D143" s="12">
        <v>1536</v>
      </c>
      <c r="E143" s="13">
        <f>+D143/$I143</f>
        <v>0.23357664233576642</v>
      </c>
      <c r="F143" s="12"/>
      <c r="G143" s="12">
        <v>5040</v>
      </c>
      <c r="H143" s="13">
        <f>+G143/$I143</f>
        <v>0.76642335766423353</v>
      </c>
      <c r="I143" s="12">
        <f t="shared" ref="I143:I144" si="57">+D143+G143</f>
        <v>6576</v>
      </c>
      <c r="O143" s="17"/>
      <c r="P143" s="17"/>
    </row>
    <row r="144" spans="2:16" x14ac:dyDescent="0.2">
      <c r="B144" s="192"/>
      <c r="C144" s="66" t="s">
        <v>127</v>
      </c>
      <c r="D144" s="69">
        <f>SUM(D140:D143)</f>
        <v>12224</v>
      </c>
      <c r="E144" s="65">
        <f>+D144/$I144</f>
        <v>0.5207907293796864</v>
      </c>
      <c r="F144" s="64"/>
      <c r="G144" s="69">
        <f>SUM(G140:G143)</f>
        <v>11248</v>
      </c>
      <c r="H144" s="65">
        <f>+G144/$I144</f>
        <v>0.47920927062031354</v>
      </c>
      <c r="I144" s="64">
        <f t="shared" si="57"/>
        <v>23472</v>
      </c>
      <c r="N144" s="17"/>
      <c r="O144" s="17"/>
      <c r="P144" s="17"/>
    </row>
    <row r="145" spans="2:16" x14ac:dyDescent="0.2">
      <c r="B145" s="192"/>
      <c r="C145" s="144" t="s">
        <v>234</v>
      </c>
      <c r="D145" s="93"/>
      <c r="E145" s="94"/>
      <c r="F145" s="93"/>
      <c r="G145" s="93"/>
      <c r="H145" s="94"/>
      <c r="I145" s="93"/>
    </row>
    <row r="146" spans="2:16" x14ac:dyDescent="0.2">
      <c r="B146" s="192"/>
      <c r="C146" s="95" t="s">
        <v>58</v>
      </c>
      <c r="D146" s="17"/>
      <c r="E146" s="21">
        <f>+D146/$I146</f>
        <v>0</v>
      </c>
      <c r="F146" s="20"/>
      <c r="G146" s="17">
        <v>6208</v>
      </c>
      <c r="H146" s="21">
        <f>+G146/$I146</f>
        <v>1</v>
      </c>
      <c r="I146" s="20">
        <f t="shared" ref="I146" si="58">+D146+G146</f>
        <v>6208</v>
      </c>
      <c r="O146" s="17"/>
      <c r="P146" s="17"/>
    </row>
    <row r="147" spans="2:16" x14ac:dyDescent="0.2">
      <c r="B147" s="192"/>
      <c r="C147" s="11" t="s">
        <v>0</v>
      </c>
      <c r="D147" s="12"/>
      <c r="E147" s="13">
        <f>+D147/$I147</f>
        <v>0</v>
      </c>
      <c r="F147" s="12"/>
      <c r="G147" s="12">
        <v>3408</v>
      </c>
      <c r="H147" s="13">
        <f>+G147/$I147</f>
        <v>1</v>
      </c>
      <c r="I147" s="12">
        <f>+D147+G147</f>
        <v>3408</v>
      </c>
      <c r="O147" s="17"/>
      <c r="P147" s="17"/>
    </row>
    <row r="148" spans="2:16" x14ac:dyDescent="0.2">
      <c r="B148" s="192"/>
      <c r="C148" s="11" t="s">
        <v>59</v>
      </c>
      <c r="D148" s="18">
        <v>4464</v>
      </c>
      <c r="E148" s="13">
        <f t="shared" ref="E148:E149" si="59">+D148/$I148</f>
        <v>1</v>
      </c>
      <c r="F148" s="12"/>
      <c r="G148" s="17"/>
      <c r="H148" s="13">
        <f t="shared" ref="H148:H149" si="60">+G148/$I148</f>
        <v>0</v>
      </c>
      <c r="I148" s="12">
        <f t="shared" ref="I148:I149" si="61">+D148+G148</f>
        <v>4464</v>
      </c>
      <c r="N148" s="17"/>
      <c r="O148" s="17"/>
      <c r="P148" s="17"/>
    </row>
    <row r="149" spans="2:16" x14ac:dyDescent="0.2">
      <c r="B149" s="192"/>
      <c r="C149" s="11" t="s">
        <v>7</v>
      </c>
      <c r="D149" s="8"/>
      <c r="E149" s="13">
        <f t="shared" si="59"/>
        <v>0</v>
      </c>
      <c r="F149" s="15"/>
      <c r="G149" s="12">
        <v>1280</v>
      </c>
      <c r="H149" s="13">
        <f t="shared" si="60"/>
        <v>1</v>
      </c>
      <c r="I149" s="12">
        <f t="shared" si="61"/>
        <v>1280</v>
      </c>
      <c r="O149" s="17"/>
      <c r="P149" s="17"/>
    </row>
    <row r="150" spans="2:16" x14ac:dyDescent="0.2">
      <c r="B150" s="192"/>
      <c r="C150" s="11" t="s">
        <v>8</v>
      </c>
      <c r="D150" s="12">
        <v>2832</v>
      </c>
      <c r="E150" s="13">
        <f>+D150/$I150</f>
        <v>0.86764705882352944</v>
      </c>
      <c r="F150" s="12"/>
      <c r="G150" s="12">
        <v>432</v>
      </c>
      <c r="H150" s="13">
        <f>+G150/$I150</f>
        <v>0.13235294117647059</v>
      </c>
      <c r="I150" s="12">
        <f>+D150+G150</f>
        <v>3264</v>
      </c>
      <c r="N150" s="17"/>
      <c r="O150" s="17"/>
      <c r="P150" s="17"/>
    </row>
    <row r="151" spans="2:16" x14ac:dyDescent="0.2">
      <c r="B151" s="192"/>
      <c r="C151" s="7" t="s">
        <v>10</v>
      </c>
      <c r="D151" s="12">
        <v>1872</v>
      </c>
      <c r="E151" s="13">
        <f>+D151/$I151</f>
        <v>0.1652542372881356</v>
      </c>
      <c r="F151" s="12"/>
      <c r="G151" s="12">
        <v>9456</v>
      </c>
      <c r="H151" s="13">
        <f>+G151/$I151</f>
        <v>0.8347457627118644</v>
      </c>
      <c r="I151" s="12">
        <f>+D151+G151</f>
        <v>11328</v>
      </c>
      <c r="N151" s="17"/>
      <c r="O151" s="17"/>
      <c r="P151" s="17"/>
    </row>
    <row r="152" spans="2:16" x14ac:dyDescent="0.2">
      <c r="B152" s="192"/>
      <c r="C152" s="66" t="s">
        <v>127</v>
      </c>
      <c r="D152" s="69">
        <f>SUM(D146:D151)</f>
        <v>9168</v>
      </c>
      <c r="E152" s="65">
        <f>+D152/$I152</f>
        <v>0.30608974358974361</v>
      </c>
      <c r="F152" s="64"/>
      <c r="G152" s="69">
        <f>SUM(G146:G151)</f>
        <v>20784</v>
      </c>
      <c r="H152" s="65">
        <f>+G152/$I152</f>
        <v>0.69391025641025639</v>
      </c>
      <c r="I152" s="64">
        <f t="shared" ref="I152:I174" si="62">+D152+G152</f>
        <v>29952</v>
      </c>
      <c r="N152" s="17"/>
      <c r="O152" s="17"/>
      <c r="P152" s="17"/>
    </row>
    <row r="153" spans="2:16" x14ac:dyDescent="0.2">
      <c r="B153" s="193"/>
      <c r="C153" s="118" t="s">
        <v>36</v>
      </c>
      <c r="D153" s="14">
        <f>SUM(D138,D144,D152)</f>
        <v>35696</v>
      </c>
      <c r="E153" s="16">
        <f>D153/$I153</f>
        <v>0.43848270440251574</v>
      </c>
      <c r="F153" s="14"/>
      <c r="G153" s="14">
        <f>SUM(G138,G144,G152)</f>
        <v>45712</v>
      </c>
      <c r="H153" s="16">
        <f>G153/$I153</f>
        <v>0.56151729559748431</v>
      </c>
      <c r="I153" s="14">
        <f t="shared" si="62"/>
        <v>81408</v>
      </c>
      <c r="N153" s="17"/>
      <c r="O153" s="17"/>
      <c r="P153" s="17"/>
    </row>
    <row r="154" spans="2:16" ht="12.75" customHeight="1" x14ac:dyDescent="0.2">
      <c r="B154" s="192" t="s">
        <v>198</v>
      </c>
      <c r="C154" s="144" t="s">
        <v>235</v>
      </c>
      <c r="D154" s="93"/>
      <c r="E154" s="94"/>
      <c r="F154" s="93"/>
      <c r="G154" s="93"/>
      <c r="H154" s="94"/>
      <c r="I154" s="93"/>
    </row>
    <row r="155" spans="2:16" x14ac:dyDescent="0.2">
      <c r="B155" s="192"/>
      <c r="C155" s="95" t="s">
        <v>29</v>
      </c>
      <c r="D155" s="20"/>
      <c r="E155" s="21" t="s">
        <v>252</v>
      </c>
      <c r="F155" s="98"/>
      <c r="G155" s="20"/>
      <c r="H155" s="21" t="s">
        <v>252</v>
      </c>
      <c r="I155" s="20">
        <f>+D155+G155</f>
        <v>0</v>
      </c>
    </row>
    <row r="156" spans="2:16" x14ac:dyDescent="0.2">
      <c r="B156" s="192"/>
      <c r="C156" s="11" t="s">
        <v>24</v>
      </c>
      <c r="D156" s="12">
        <v>8416</v>
      </c>
      <c r="E156" s="13">
        <f t="shared" ref="E156:E159" si="63">+D156/$I156</f>
        <v>0.36553161917998611</v>
      </c>
      <c r="F156" s="12"/>
      <c r="G156" s="12">
        <v>14608</v>
      </c>
      <c r="H156" s="13">
        <f t="shared" ref="H156:H159" si="64">+G156/$I156</f>
        <v>0.63446838082001389</v>
      </c>
      <c r="I156" s="12">
        <f t="shared" ref="I156:I157" si="65">+D156+G156</f>
        <v>23024</v>
      </c>
      <c r="N156" s="17"/>
      <c r="O156" s="17"/>
      <c r="P156" s="17"/>
    </row>
    <row r="157" spans="2:16" x14ac:dyDescent="0.2">
      <c r="B157" s="192"/>
      <c r="C157" s="95" t="s">
        <v>25</v>
      </c>
      <c r="D157" s="20">
        <v>6144</v>
      </c>
      <c r="E157" s="21">
        <f t="shared" si="63"/>
        <v>0.65529010238907848</v>
      </c>
      <c r="F157" s="20"/>
      <c r="G157" s="20">
        <v>3232</v>
      </c>
      <c r="H157" s="21">
        <f t="shared" si="64"/>
        <v>0.34470989761092152</v>
      </c>
      <c r="I157" s="20">
        <f t="shared" si="65"/>
        <v>9376</v>
      </c>
      <c r="N157" s="17"/>
      <c r="O157" s="17"/>
      <c r="P157" s="17"/>
    </row>
    <row r="158" spans="2:16" x14ac:dyDescent="0.2">
      <c r="B158" s="192"/>
      <c r="C158" s="11" t="s">
        <v>31</v>
      </c>
      <c r="D158" s="12"/>
      <c r="E158" s="21" t="s">
        <v>252</v>
      </c>
      <c r="F158" s="12"/>
      <c r="G158" s="12"/>
      <c r="H158" s="21" t="s">
        <v>252</v>
      </c>
      <c r="I158" s="12">
        <f>+D158+G158</f>
        <v>0</v>
      </c>
    </row>
    <row r="159" spans="2:16" x14ac:dyDescent="0.2">
      <c r="B159" s="192"/>
      <c r="C159" s="11" t="s">
        <v>205</v>
      </c>
      <c r="D159" s="18"/>
      <c r="E159" s="13">
        <f t="shared" si="63"/>
        <v>0</v>
      </c>
      <c r="F159" s="12"/>
      <c r="G159" s="18">
        <v>432</v>
      </c>
      <c r="H159" s="13">
        <f t="shared" si="64"/>
        <v>1</v>
      </c>
      <c r="I159" s="12">
        <f t="shared" ref="I159" si="66">+D159+G159</f>
        <v>432</v>
      </c>
    </row>
    <row r="160" spans="2:16" x14ac:dyDescent="0.2">
      <c r="B160" s="192"/>
      <c r="C160" s="11" t="s">
        <v>35</v>
      </c>
      <c r="D160" s="12"/>
      <c r="E160" s="13">
        <f>+D160/$I160</f>
        <v>0</v>
      </c>
      <c r="F160" s="12"/>
      <c r="G160" s="12">
        <v>1680</v>
      </c>
      <c r="H160" s="13">
        <f>+G160/$I160</f>
        <v>1</v>
      </c>
      <c r="I160" s="12">
        <f>+D160+G160</f>
        <v>1680</v>
      </c>
      <c r="P160" s="17"/>
    </row>
    <row r="161" spans="2:16" x14ac:dyDescent="0.2">
      <c r="B161" s="192"/>
      <c r="C161" s="66" t="s">
        <v>127</v>
      </c>
      <c r="D161" s="69">
        <f>SUM(D155:D160)</f>
        <v>14560</v>
      </c>
      <c r="E161" s="65">
        <f>+D161/$I161</f>
        <v>0.42188224385720907</v>
      </c>
      <c r="F161" s="64"/>
      <c r="G161" s="69">
        <f>SUM(G155:G160)</f>
        <v>19952</v>
      </c>
      <c r="H161" s="65">
        <f>+G161/$I161</f>
        <v>0.57811775614279093</v>
      </c>
      <c r="I161" s="64">
        <f t="shared" ref="I161" si="67">+D161+G161</f>
        <v>34512</v>
      </c>
      <c r="O161" s="17"/>
      <c r="P161" s="17"/>
    </row>
    <row r="162" spans="2:16" x14ac:dyDescent="0.2">
      <c r="B162" s="192"/>
      <c r="C162" s="144" t="s">
        <v>371</v>
      </c>
      <c r="D162" s="93"/>
      <c r="E162" s="94"/>
      <c r="F162" s="93"/>
      <c r="G162" s="93"/>
      <c r="H162" s="94"/>
      <c r="I162" s="93"/>
    </row>
    <row r="163" spans="2:16" x14ac:dyDescent="0.2">
      <c r="B163" s="192"/>
      <c r="C163" s="95" t="s">
        <v>26</v>
      </c>
      <c r="D163" s="20">
        <v>2208</v>
      </c>
      <c r="E163" s="21">
        <f t="shared" ref="E163:E166" si="68">+D163/$I163</f>
        <v>0.39655172413793105</v>
      </c>
      <c r="F163" s="20"/>
      <c r="G163" s="20">
        <v>3360</v>
      </c>
      <c r="H163" s="21">
        <f t="shared" ref="H163:H166" si="69">+G163/$I163</f>
        <v>0.60344827586206895</v>
      </c>
      <c r="I163" s="20">
        <f t="shared" ref="I163:I167" si="70">+D163+G163</f>
        <v>5568</v>
      </c>
      <c r="N163" s="17"/>
      <c r="O163" s="17"/>
      <c r="P163" s="17"/>
    </row>
    <row r="164" spans="2:16" x14ac:dyDescent="0.2">
      <c r="B164" s="192"/>
      <c r="C164" s="11" t="s">
        <v>27</v>
      </c>
      <c r="D164" s="12">
        <v>2736</v>
      </c>
      <c r="E164" s="13">
        <f t="shared" si="68"/>
        <v>0.53271028037383172</v>
      </c>
      <c r="F164" s="12"/>
      <c r="G164" s="12">
        <v>2400</v>
      </c>
      <c r="H164" s="13">
        <f t="shared" si="69"/>
        <v>0.46728971962616822</v>
      </c>
      <c r="I164" s="12">
        <f t="shared" si="70"/>
        <v>5136</v>
      </c>
      <c r="N164" s="17"/>
      <c r="O164" s="17"/>
      <c r="P164" s="17"/>
    </row>
    <row r="165" spans="2:16" x14ac:dyDescent="0.2">
      <c r="B165" s="192"/>
      <c r="C165" s="11" t="s">
        <v>11</v>
      </c>
      <c r="D165" s="12">
        <v>19120</v>
      </c>
      <c r="E165" s="13">
        <f t="shared" si="68"/>
        <v>0.42908438061041293</v>
      </c>
      <c r="F165" s="12"/>
      <c r="G165" s="12">
        <v>25440</v>
      </c>
      <c r="H165" s="13">
        <f t="shared" si="69"/>
        <v>0.57091561938958713</v>
      </c>
      <c r="I165" s="12">
        <f t="shared" si="70"/>
        <v>44560</v>
      </c>
      <c r="N165" s="17"/>
      <c r="O165" s="17"/>
      <c r="P165" s="17"/>
    </row>
    <row r="166" spans="2:16" x14ac:dyDescent="0.2">
      <c r="B166" s="192"/>
      <c r="C166" s="11" t="s">
        <v>28</v>
      </c>
      <c r="D166" s="12">
        <v>3696</v>
      </c>
      <c r="E166" s="13">
        <f t="shared" si="68"/>
        <v>0.38308457711442784</v>
      </c>
      <c r="F166" s="12"/>
      <c r="G166" s="12">
        <v>5952</v>
      </c>
      <c r="H166" s="13">
        <f t="shared" si="69"/>
        <v>0.61691542288557211</v>
      </c>
      <c r="I166" s="12">
        <f t="shared" si="70"/>
        <v>9648</v>
      </c>
      <c r="N166" s="17"/>
      <c r="O166" s="17"/>
      <c r="P166" s="17"/>
    </row>
    <row r="167" spans="2:16" x14ac:dyDescent="0.2">
      <c r="B167" s="192"/>
      <c r="C167" s="66" t="s">
        <v>127</v>
      </c>
      <c r="D167" s="69">
        <f>SUM(D163:D166)</f>
        <v>27760</v>
      </c>
      <c r="E167" s="65">
        <f>+D167/$I167</f>
        <v>0.42765590337687948</v>
      </c>
      <c r="F167" s="64"/>
      <c r="G167" s="69">
        <f>SUM(G163:G166)</f>
        <v>37152</v>
      </c>
      <c r="H167" s="65">
        <f>+G167/$I167</f>
        <v>0.57234409662312058</v>
      </c>
      <c r="I167" s="64">
        <f t="shared" si="70"/>
        <v>64912</v>
      </c>
    </row>
    <row r="168" spans="2:16" x14ac:dyDescent="0.2">
      <c r="B168" s="192"/>
      <c r="C168" s="144" t="s">
        <v>236</v>
      </c>
      <c r="D168" s="93"/>
      <c r="E168" s="94"/>
      <c r="F168" s="93"/>
      <c r="G168" s="93"/>
      <c r="H168" s="94"/>
      <c r="I168" s="93"/>
    </row>
    <row r="169" spans="2:16" x14ac:dyDescent="0.2">
      <c r="B169" s="192"/>
      <c r="C169" s="95" t="s">
        <v>32</v>
      </c>
      <c r="D169" s="20">
        <v>4368</v>
      </c>
      <c r="E169" s="21">
        <f>+D169/$I169</f>
        <v>0.2834890965732087</v>
      </c>
      <c r="F169" s="20"/>
      <c r="G169" s="20">
        <v>11040</v>
      </c>
      <c r="H169" s="21">
        <f>+G169/$I169</f>
        <v>0.71651090342679125</v>
      </c>
      <c r="I169" s="20">
        <f>+D169+G169</f>
        <v>15408</v>
      </c>
      <c r="O169" s="17"/>
      <c r="P169" s="17"/>
    </row>
    <row r="170" spans="2:16" x14ac:dyDescent="0.2">
      <c r="B170" s="192"/>
      <c r="C170" s="11" t="s">
        <v>33</v>
      </c>
      <c r="D170" s="12"/>
      <c r="E170" s="13">
        <f>+D170/$I170</f>
        <v>0</v>
      </c>
      <c r="F170" s="12"/>
      <c r="G170" s="12">
        <v>9984</v>
      </c>
      <c r="H170" s="13">
        <f>+G170/$I170</f>
        <v>1</v>
      </c>
      <c r="I170" s="12">
        <f>+D170+G170</f>
        <v>9984</v>
      </c>
      <c r="O170" s="17"/>
      <c r="P170" s="17"/>
    </row>
    <row r="171" spans="2:16" x14ac:dyDescent="0.2">
      <c r="B171" s="192"/>
      <c r="C171" s="11" t="s">
        <v>353</v>
      </c>
      <c r="D171" s="12"/>
      <c r="E171" s="13" t="s">
        <v>252</v>
      </c>
      <c r="F171" s="12"/>
      <c r="G171" s="12"/>
      <c r="H171" s="13" t="s">
        <v>252</v>
      </c>
      <c r="I171" s="12">
        <f t="shared" ref="I171" si="71">+D171+G171</f>
        <v>0</v>
      </c>
    </row>
    <row r="172" spans="2:16" x14ac:dyDescent="0.2">
      <c r="B172" s="192"/>
      <c r="C172" s="11" t="s">
        <v>34</v>
      </c>
      <c r="D172" s="12"/>
      <c r="E172" s="13">
        <f>+D172/$I172</f>
        <v>0</v>
      </c>
      <c r="F172" s="12"/>
      <c r="G172" s="12">
        <v>9552</v>
      </c>
      <c r="H172" s="13">
        <f>+G172/$I172</f>
        <v>1</v>
      </c>
      <c r="I172" s="12">
        <f>+D172+G172</f>
        <v>9552</v>
      </c>
      <c r="O172" s="17"/>
      <c r="P172" s="17"/>
    </row>
    <row r="173" spans="2:16" x14ac:dyDescent="0.2">
      <c r="B173" s="192"/>
      <c r="C173" s="66" t="s">
        <v>127</v>
      </c>
      <c r="D173" s="69">
        <f>SUM(D169:D172)</f>
        <v>4368</v>
      </c>
      <c r="E173" s="65">
        <f>+D173/$I173</f>
        <v>0.125</v>
      </c>
      <c r="F173" s="64"/>
      <c r="G173" s="69">
        <f>SUM(G169:G172)</f>
        <v>30576</v>
      </c>
      <c r="H173" s="65">
        <f>+G173/$I173</f>
        <v>0.875</v>
      </c>
      <c r="I173" s="64">
        <f t="shared" ref="I173" si="72">+D173+G173</f>
        <v>34944</v>
      </c>
      <c r="N173" s="17"/>
      <c r="O173" s="17"/>
      <c r="P173" s="17"/>
    </row>
    <row r="174" spans="2:16" x14ac:dyDescent="0.2">
      <c r="B174" s="193"/>
      <c r="C174" s="118" t="s">
        <v>36</v>
      </c>
      <c r="D174" s="14">
        <f>SUM(D161,D167,D173)</f>
        <v>46688</v>
      </c>
      <c r="E174" s="16">
        <f>D174/$I174</f>
        <v>0.34746368182900689</v>
      </c>
      <c r="F174" s="14"/>
      <c r="G174" s="14">
        <f>SUM(G161,G167,G173)</f>
        <v>87680</v>
      </c>
      <c r="H174" s="16">
        <f>G174/$I174</f>
        <v>0.65253631817099311</v>
      </c>
      <c r="I174" s="14">
        <f t="shared" si="62"/>
        <v>134368</v>
      </c>
      <c r="N174" s="17"/>
      <c r="O174" s="17"/>
      <c r="P174" s="17"/>
    </row>
    <row r="175" spans="2:16" x14ac:dyDescent="0.2">
      <c r="N175" s="17"/>
      <c r="O175" s="17"/>
      <c r="P175" s="17"/>
    </row>
  </sheetData>
  <mergeCells count="11">
    <mergeCell ref="D6:E6"/>
    <mergeCell ref="G6:H6"/>
    <mergeCell ref="B8:C8"/>
    <mergeCell ref="B154:B174"/>
    <mergeCell ref="B9:B19"/>
    <mergeCell ref="B20:B21"/>
    <mergeCell ref="B22:B57"/>
    <mergeCell ref="B58:B97"/>
    <mergeCell ref="B98:B119"/>
    <mergeCell ref="B120:B134"/>
    <mergeCell ref="B135:B153"/>
  </mergeCells>
  <phoneticPr fontId="1" type="noConversion"/>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4" manualBreakCount="4">
    <brk id="21" min="1" max="8" man="1"/>
    <brk id="57" min="1" max="8" man="1"/>
    <brk id="97" min="1" max="8" man="1"/>
    <brk id="134"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4"/>
  <sheetViews>
    <sheetView workbookViewId="0">
      <pane ySplit="7" topLeftCell="A65" activePane="bottomLeft" state="frozen"/>
      <selection activeCell="A7" sqref="A7"/>
      <selection pane="bottomLeft" activeCell="A7" sqref="A7"/>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25.88671875" style="10" bestFit="1" customWidth="1"/>
    <col min="14" max="16384" width="8.88671875" style="10"/>
  </cols>
  <sheetData>
    <row r="1" spans="2:16" ht="12.75" customHeight="1" x14ac:dyDescent="0.2">
      <c r="B1" s="106" t="s">
        <v>403</v>
      </c>
      <c r="C1" s="32"/>
      <c r="D1" s="32"/>
      <c r="E1" s="32"/>
      <c r="F1" s="32"/>
      <c r="G1" s="32"/>
      <c r="H1" s="32"/>
      <c r="I1" s="32"/>
    </row>
    <row r="2" spans="2:16" ht="12.75" customHeight="1" x14ac:dyDescent="0.2">
      <c r="B2" s="106" t="s">
        <v>60</v>
      </c>
      <c r="C2" s="32"/>
      <c r="D2" s="32"/>
      <c r="E2" s="32"/>
      <c r="F2" s="32"/>
      <c r="G2" s="32"/>
      <c r="H2" s="32"/>
      <c r="I2" s="32"/>
    </row>
    <row r="3" spans="2:16" ht="12.75" customHeight="1" x14ac:dyDescent="0.2">
      <c r="B3" s="106" t="s">
        <v>66</v>
      </c>
      <c r="C3" s="32"/>
      <c r="D3" s="32"/>
      <c r="E3" s="32"/>
      <c r="F3" s="32"/>
      <c r="G3" s="32"/>
      <c r="H3" s="32"/>
      <c r="I3" s="32"/>
    </row>
    <row r="4" spans="2:16" ht="12.75" customHeight="1" x14ac:dyDescent="0.2">
      <c r="B4" s="106" t="s">
        <v>346</v>
      </c>
      <c r="C4" s="32"/>
      <c r="D4" s="32"/>
      <c r="E4" s="32"/>
      <c r="F4" s="32"/>
      <c r="G4" s="32"/>
      <c r="H4" s="32"/>
      <c r="I4" s="32"/>
    </row>
    <row r="5" spans="2:16" ht="12.75" customHeight="1" x14ac:dyDescent="0.2">
      <c r="B5" s="161"/>
    </row>
    <row r="6" spans="2:16" ht="12.75" customHeight="1" x14ac:dyDescent="0.2">
      <c r="D6" s="189" t="s">
        <v>76</v>
      </c>
      <c r="E6" s="189"/>
      <c r="F6" s="3"/>
      <c r="G6" s="189" t="s">
        <v>37</v>
      </c>
      <c r="H6" s="189"/>
      <c r="I6" s="3"/>
    </row>
    <row r="7" spans="2:16" ht="12.75" customHeight="1" x14ac:dyDescent="0.2">
      <c r="B7" s="4" t="s">
        <v>38</v>
      </c>
      <c r="C7" s="4" t="s">
        <v>39</v>
      </c>
      <c r="D7" s="5" t="s">
        <v>40</v>
      </c>
      <c r="E7" s="117" t="s">
        <v>41</v>
      </c>
      <c r="F7" s="5"/>
      <c r="G7" s="5" t="s">
        <v>40</v>
      </c>
      <c r="H7" s="117" t="s">
        <v>41</v>
      </c>
      <c r="I7" s="5" t="s">
        <v>42</v>
      </c>
    </row>
    <row r="8" spans="2:16" ht="12.75" customHeight="1" x14ac:dyDescent="0.2">
      <c r="B8" s="195" t="s">
        <v>57</v>
      </c>
      <c r="C8" s="195"/>
      <c r="D8" s="14">
        <f>SUM(D19,D21,D57,D97,D119,D134,D153,D174)</f>
        <v>10496</v>
      </c>
      <c r="E8" s="16">
        <f>D8/$I8</f>
        <v>0.10249999999999999</v>
      </c>
      <c r="F8" s="6"/>
      <c r="G8" s="14">
        <f>SUM(G19,G21,G57,G97,G119,G134,G153,G174)</f>
        <v>91904</v>
      </c>
      <c r="H8" s="16">
        <f>G8/$I8</f>
        <v>0.89749999999999996</v>
      </c>
      <c r="I8" s="14">
        <f t="shared" ref="I8:I10" si="0">+D8+G8</f>
        <v>102400</v>
      </c>
      <c r="N8" s="17"/>
      <c r="O8" s="17"/>
      <c r="P8" s="17"/>
    </row>
    <row r="9" spans="2:16" ht="12.75" customHeight="1" x14ac:dyDescent="0.2">
      <c r="B9" s="192" t="s">
        <v>162</v>
      </c>
      <c r="C9" s="11" t="s">
        <v>157</v>
      </c>
      <c r="D9" s="12"/>
      <c r="E9" s="13" t="s">
        <v>252</v>
      </c>
      <c r="F9" s="15"/>
      <c r="G9" s="12"/>
      <c r="H9" s="13" t="s">
        <v>252</v>
      </c>
      <c r="I9" s="12">
        <f t="shared" si="0"/>
        <v>0</v>
      </c>
      <c r="N9" s="17"/>
      <c r="O9" s="17"/>
      <c r="P9" s="17"/>
    </row>
    <row r="10" spans="2:16" ht="12.75" customHeight="1" x14ac:dyDescent="0.2">
      <c r="B10" s="192"/>
      <c r="C10" s="11" t="s">
        <v>345</v>
      </c>
      <c r="D10" s="12"/>
      <c r="E10" s="13" t="s">
        <v>252</v>
      </c>
      <c r="F10" s="15"/>
      <c r="G10" s="12"/>
      <c r="H10" s="13" t="s">
        <v>252</v>
      </c>
      <c r="I10" s="12">
        <f t="shared" si="0"/>
        <v>0</v>
      </c>
      <c r="N10" s="17"/>
      <c r="O10" s="17"/>
      <c r="P10" s="17"/>
    </row>
    <row r="11" spans="2:16" ht="12.75" customHeight="1" x14ac:dyDescent="0.2">
      <c r="B11" s="192"/>
      <c r="C11" s="11" t="s">
        <v>158</v>
      </c>
      <c r="D11" s="12"/>
      <c r="E11" s="13" t="s">
        <v>252</v>
      </c>
      <c r="F11" s="12"/>
      <c r="G11" s="12"/>
      <c r="H11" s="13" t="s">
        <v>252</v>
      </c>
      <c r="I11" s="12">
        <f t="shared" ref="I11:I19" si="1">+D11+G11</f>
        <v>0</v>
      </c>
    </row>
    <row r="12" spans="2:16" ht="12.75" customHeight="1" x14ac:dyDescent="0.2">
      <c r="B12" s="192"/>
      <c r="C12" s="11" t="s">
        <v>159</v>
      </c>
      <c r="D12" s="12"/>
      <c r="E12" s="13">
        <f t="shared" ref="E12" si="2">+D12/$I12</f>
        <v>0</v>
      </c>
      <c r="F12" s="15"/>
      <c r="G12" s="12">
        <v>2304</v>
      </c>
      <c r="H12" s="13">
        <f t="shared" ref="H12" si="3">+G12/$I12</f>
        <v>1</v>
      </c>
      <c r="I12" s="12">
        <f t="shared" si="1"/>
        <v>2304</v>
      </c>
      <c r="N12" s="17"/>
      <c r="O12" s="17"/>
      <c r="P12" s="17"/>
    </row>
    <row r="13" spans="2:16" ht="12.75" customHeight="1" x14ac:dyDescent="0.2">
      <c r="B13" s="192"/>
      <c r="C13" s="11" t="s">
        <v>163</v>
      </c>
      <c r="D13" s="12"/>
      <c r="E13" s="13" t="s">
        <v>252</v>
      </c>
      <c r="F13" s="15"/>
      <c r="G13" s="12"/>
      <c r="H13" s="13" t="s">
        <v>252</v>
      </c>
      <c r="I13" s="12">
        <f t="shared" si="1"/>
        <v>0</v>
      </c>
    </row>
    <row r="14" spans="2:16" ht="12.75" customHeight="1" x14ac:dyDescent="0.2">
      <c r="B14" s="192"/>
      <c r="C14" s="11" t="s">
        <v>173</v>
      </c>
      <c r="D14" s="12"/>
      <c r="E14" s="13" t="s">
        <v>252</v>
      </c>
      <c r="F14" s="15"/>
      <c r="G14" s="12"/>
      <c r="H14" s="13" t="s">
        <v>252</v>
      </c>
      <c r="I14" s="12">
        <f t="shared" si="1"/>
        <v>0</v>
      </c>
      <c r="N14" s="17"/>
      <c r="O14" s="17"/>
    </row>
    <row r="15" spans="2:16" ht="12.75" customHeight="1" x14ac:dyDescent="0.2">
      <c r="B15" s="192"/>
      <c r="C15" s="11" t="s">
        <v>164</v>
      </c>
      <c r="D15" s="17"/>
      <c r="E15" s="13" t="s">
        <v>252</v>
      </c>
      <c r="F15" s="20"/>
      <c r="G15" s="17"/>
      <c r="H15" s="13" t="s">
        <v>252</v>
      </c>
      <c r="I15" s="20">
        <f t="shared" si="1"/>
        <v>0</v>
      </c>
    </row>
    <row r="16" spans="2:16" ht="12.75" customHeight="1" x14ac:dyDescent="0.2">
      <c r="B16" s="192"/>
      <c r="C16" s="11" t="s">
        <v>160</v>
      </c>
      <c r="D16" s="12"/>
      <c r="E16" s="13" t="s">
        <v>252</v>
      </c>
      <c r="F16" s="12"/>
      <c r="G16" s="12"/>
      <c r="H16" s="13" t="s">
        <v>252</v>
      </c>
      <c r="I16" s="12">
        <f t="shared" si="1"/>
        <v>0</v>
      </c>
      <c r="N16" s="17"/>
      <c r="O16" s="17"/>
      <c r="P16" s="17"/>
    </row>
    <row r="17" spans="2:16" ht="12.75" customHeight="1" x14ac:dyDescent="0.2">
      <c r="B17" s="192"/>
      <c r="C17" s="11" t="s">
        <v>389</v>
      </c>
      <c r="D17" s="12"/>
      <c r="E17" s="13" t="s">
        <v>252</v>
      </c>
      <c r="F17" s="12"/>
      <c r="G17" s="12"/>
      <c r="H17" s="13" t="s">
        <v>252</v>
      </c>
      <c r="I17" s="12">
        <f t="shared" si="1"/>
        <v>0</v>
      </c>
      <c r="N17" s="17"/>
      <c r="O17" s="17"/>
      <c r="P17" s="17"/>
    </row>
    <row r="18" spans="2:16" ht="12.75" customHeight="1" x14ac:dyDescent="0.2">
      <c r="B18" s="192"/>
      <c r="C18" s="11" t="s">
        <v>161</v>
      </c>
      <c r="D18" s="12"/>
      <c r="E18" s="13" t="s">
        <v>252</v>
      </c>
      <c r="F18" s="12"/>
      <c r="G18" s="12"/>
      <c r="H18" s="13" t="s">
        <v>252</v>
      </c>
      <c r="I18" s="12">
        <f t="shared" si="1"/>
        <v>0</v>
      </c>
      <c r="N18" s="17"/>
      <c r="O18" s="17"/>
      <c r="P18" s="17"/>
    </row>
    <row r="19" spans="2:16" ht="12.75" customHeight="1" x14ac:dyDescent="0.2">
      <c r="B19" s="193"/>
      <c r="C19" s="153" t="s">
        <v>36</v>
      </c>
      <c r="D19" s="154">
        <f>SUM(D9:D18)</f>
        <v>0</v>
      </c>
      <c r="E19" s="155">
        <f>D19/$I19</f>
        <v>0</v>
      </c>
      <c r="F19" s="154"/>
      <c r="G19" s="154">
        <f>SUM(G9:G18)</f>
        <v>2304</v>
      </c>
      <c r="H19" s="155">
        <f>G19/$I19</f>
        <v>1</v>
      </c>
      <c r="I19" s="154">
        <f t="shared" si="1"/>
        <v>2304</v>
      </c>
    </row>
    <row r="20" spans="2:16" ht="12.75" customHeight="1" x14ac:dyDescent="0.2">
      <c r="B20" s="194" t="s">
        <v>22</v>
      </c>
      <c r="C20" s="11" t="s">
        <v>130</v>
      </c>
      <c r="D20" s="12"/>
      <c r="E20" s="13" t="s">
        <v>252</v>
      </c>
      <c r="F20" s="12"/>
      <c r="G20" s="12"/>
      <c r="H20" s="13" t="s">
        <v>252</v>
      </c>
      <c r="I20" s="12">
        <f t="shared" ref="I20" si="4">+D20+G20</f>
        <v>0</v>
      </c>
      <c r="N20" s="17"/>
      <c r="O20" s="17"/>
    </row>
    <row r="21" spans="2:16" ht="12.75" customHeight="1" x14ac:dyDescent="0.2">
      <c r="B21" s="193"/>
      <c r="C21" s="153" t="s">
        <v>36</v>
      </c>
      <c r="D21" s="154">
        <f>+D20</f>
        <v>0</v>
      </c>
      <c r="E21" s="155" t="s">
        <v>252</v>
      </c>
      <c r="F21" s="154"/>
      <c r="G21" s="154">
        <f>+G20</f>
        <v>0</v>
      </c>
      <c r="H21" s="155" t="s">
        <v>252</v>
      </c>
      <c r="I21" s="154">
        <f>+D21+G21</f>
        <v>0</v>
      </c>
      <c r="P21" s="17"/>
    </row>
    <row r="22" spans="2:16" ht="12.75" customHeight="1" x14ac:dyDescent="0.2">
      <c r="B22" s="194" t="s">
        <v>193</v>
      </c>
      <c r="C22" s="142" t="s">
        <v>128</v>
      </c>
      <c r="D22" s="93"/>
      <c r="E22" s="94"/>
      <c r="F22" s="93"/>
      <c r="G22" s="93"/>
      <c r="H22" s="94"/>
      <c r="I22" s="93"/>
      <c r="N22" s="17"/>
      <c r="O22" s="17"/>
      <c r="P22" s="17"/>
    </row>
    <row r="23" spans="2:16" ht="12.75" customHeight="1" x14ac:dyDescent="0.2">
      <c r="B23" s="188"/>
      <c r="C23" s="95" t="s">
        <v>24</v>
      </c>
      <c r="D23" s="20"/>
      <c r="E23" s="21">
        <f t="shared" ref="E23:E28" si="5">+D23/$I23</f>
        <v>0</v>
      </c>
      <c r="F23" s="20"/>
      <c r="G23" s="20">
        <v>6240</v>
      </c>
      <c r="H23" s="21">
        <f t="shared" ref="H23:H28" si="6">+G23/$I23</f>
        <v>1</v>
      </c>
      <c r="I23" s="20">
        <f>+D23+G23</f>
        <v>6240</v>
      </c>
      <c r="O23" s="17"/>
      <c r="P23" s="17"/>
    </row>
    <row r="24" spans="2:16" ht="12.75" customHeight="1" x14ac:dyDescent="0.2">
      <c r="B24" s="188"/>
      <c r="C24" s="11" t="s">
        <v>25</v>
      </c>
      <c r="D24" s="12"/>
      <c r="E24" s="13">
        <f t="shared" si="5"/>
        <v>0</v>
      </c>
      <c r="F24" s="12"/>
      <c r="G24" s="12">
        <v>2128</v>
      </c>
      <c r="H24" s="13">
        <f t="shared" si="6"/>
        <v>1</v>
      </c>
      <c r="I24" s="12">
        <f>+D24+G24</f>
        <v>2128</v>
      </c>
      <c r="N24" s="17"/>
      <c r="O24" s="17"/>
      <c r="P24" s="17"/>
    </row>
    <row r="25" spans="2:16" ht="12.75" customHeight="1" x14ac:dyDescent="0.2">
      <c r="B25" s="188"/>
      <c r="C25" s="11" t="s">
        <v>26</v>
      </c>
      <c r="D25" s="12"/>
      <c r="E25" s="13" t="s">
        <v>252</v>
      </c>
      <c r="F25" s="12"/>
      <c r="G25" s="12"/>
      <c r="H25" s="13" t="s">
        <v>252</v>
      </c>
      <c r="I25" s="12">
        <f t="shared" ref="I25" si="7">+D25+G25</f>
        <v>0</v>
      </c>
    </row>
    <row r="26" spans="2:16" ht="12.75" customHeight="1" x14ac:dyDescent="0.2">
      <c r="B26" s="188"/>
      <c r="C26" s="11" t="s">
        <v>31</v>
      </c>
      <c r="D26" s="12"/>
      <c r="E26" s="13" t="s">
        <v>252</v>
      </c>
      <c r="F26" s="12"/>
      <c r="G26" s="12"/>
      <c r="H26" s="13" t="s">
        <v>252</v>
      </c>
      <c r="I26" s="12">
        <f>+D26+G26</f>
        <v>0</v>
      </c>
    </row>
    <row r="27" spans="2:16" ht="12.75" customHeight="1" x14ac:dyDescent="0.2">
      <c r="B27" s="188"/>
      <c r="C27" s="11" t="s">
        <v>27</v>
      </c>
      <c r="D27" s="12"/>
      <c r="E27" s="13" t="s">
        <v>252</v>
      </c>
      <c r="F27" s="15"/>
      <c r="G27" s="12"/>
      <c r="H27" s="13" t="s">
        <v>252</v>
      </c>
      <c r="I27" s="12">
        <f t="shared" ref="I27:I31" si="8">+D27+G27</f>
        <v>0</v>
      </c>
    </row>
    <row r="28" spans="2:16" ht="12.75" customHeight="1" x14ac:dyDescent="0.2">
      <c r="B28" s="188"/>
      <c r="C28" s="11" t="s">
        <v>205</v>
      </c>
      <c r="D28" s="18"/>
      <c r="E28" s="13">
        <f t="shared" si="5"/>
        <v>0</v>
      </c>
      <c r="F28" s="12"/>
      <c r="G28" s="18">
        <v>768</v>
      </c>
      <c r="H28" s="13">
        <f t="shared" si="6"/>
        <v>1</v>
      </c>
      <c r="I28" s="12">
        <f t="shared" si="8"/>
        <v>768</v>
      </c>
    </row>
    <row r="29" spans="2:16" ht="12.75" customHeight="1" x14ac:dyDescent="0.2">
      <c r="B29" s="188"/>
      <c r="C29" s="11" t="s">
        <v>28</v>
      </c>
      <c r="D29" s="18"/>
      <c r="E29" s="13" t="s">
        <v>252</v>
      </c>
      <c r="F29" s="12"/>
      <c r="G29" s="18"/>
      <c r="H29" s="13" t="s">
        <v>252</v>
      </c>
      <c r="I29" s="12">
        <f t="shared" si="8"/>
        <v>0</v>
      </c>
    </row>
    <row r="30" spans="2:16" ht="12.75" customHeight="1" x14ac:dyDescent="0.2">
      <c r="B30" s="188"/>
      <c r="C30" s="11" t="s">
        <v>33</v>
      </c>
      <c r="D30" s="12"/>
      <c r="E30" s="13" t="s">
        <v>252</v>
      </c>
      <c r="F30" s="12"/>
      <c r="G30" s="12">
        <v>432</v>
      </c>
      <c r="H30" s="13" t="s">
        <v>252</v>
      </c>
      <c r="I30" s="12">
        <f t="shared" si="8"/>
        <v>432</v>
      </c>
    </row>
    <row r="31" spans="2:16" ht="12.75" customHeight="1" x14ac:dyDescent="0.2">
      <c r="B31" s="188"/>
      <c r="C31" s="70" t="s">
        <v>127</v>
      </c>
      <c r="D31" s="69">
        <f>SUM(D23:D30)</f>
        <v>0</v>
      </c>
      <c r="E31" s="65">
        <f t="shared" ref="E31" si="9">+D31/$I31</f>
        <v>0</v>
      </c>
      <c r="F31" s="71"/>
      <c r="G31" s="69">
        <f>SUM(G23:G30)</f>
        <v>9568</v>
      </c>
      <c r="H31" s="65">
        <f t="shared" ref="H31" si="10">+G31/$I31</f>
        <v>1</v>
      </c>
      <c r="I31" s="64">
        <f t="shared" si="8"/>
        <v>9568</v>
      </c>
    </row>
    <row r="32" spans="2:16" ht="12.75" customHeight="1" x14ac:dyDescent="0.2">
      <c r="B32" s="188"/>
      <c r="C32" s="143" t="s">
        <v>360</v>
      </c>
      <c r="D32" s="92"/>
      <c r="E32" s="92"/>
      <c r="F32" s="92"/>
      <c r="G32" s="92"/>
      <c r="H32" s="92"/>
      <c r="I32" s="92"/>
    </row>
    <row r="33" spans="2:16" ht="12.75" customHeight="1" x14ac:dyDescent="0.2">
      <c r="B33" s="188"/>
      <c r="C33" s="95" t="s">
        <v>29</v>
      </c>
      <c r="D33" s="20"/>
      <c r="E33" s="21" t="s">
        <v>252</v>
      </c>
      <c r="F33" s="98"/>
      <c r="G33" s="20"/>
      <c r="H33" s="21" t="s">
        <v>252</v>
      </c>
      <c r="I33" s="20">
        <f t="shared" ref="I33:I38" si="11">+D33+G33</f>
        <v>0</v>
      </c>
    </row>
    <row r="34" spans="2:16" ht="12.75" customHeight="1" x14ac:dyDescent="0.2">
      <c r="B34" s="188"/>
      <c r="C34" s="11" t="s">
        <v>211</v>
      </c>
      <c r="D34" s="12"/>
      <c r="E34" s="13" t="s">
        <v>252</v>
      </c>
      <c r="F34" s="12"/>
      <c r="G34" s="12"/>
      <c r="H34" s="13" t="s">
        <v>252</v>
      </c>
      <c r="I34" s="12">
        <f t="shared" si="11"/>
        <v>0</v>
      </c>
    </row>
    <row r="35" spans="2:16" ht="12.75" customHeight="1" x14ac:dyDescent="0.2">
      <c r="B35" s="188"/>
      <c r="C35" s="11" t="s">
        <v>6</v>
      </c>
      <c r="D35" s="12"/>
      <c r="E35" s="13" t="s">
        <v>252</v>
      </c>
      <c r="F35" s="15"/>
      <c r="G35" s="12"/>
      <c r="H35" s="13" t="s">
        <v>252</v>
      </c>
      <c r="I35" s="12">
        <f t="shared" si="11"/>
        <v>0</v>
      </c>
    </row>
    <row r="36" spans="2:16" ht="12.75" customHeight="1" x14ac:dyDescent="0.2">
      <c r="B36" s="188"/>
      <c r="C36" s="11" t="s">
        <v>7</v>
      </c>
      <c r="D36" s="15"/>
      <c r="E36" s="13" t="s">
        <v>252</v>
      </c>
      <c r="F36" s="15"/>
      <c r="G36" s="12"/>
      <c r="H36" s="13" t="s">
        <v>252</v>
      </c>
      <c r="I36" s="12">
        <f t="shared" si="11"/>
        <v>0</v>
      </c>
    </row>
    <row r="37" spans="2:16" ht="12.75" customHeight="1" x14ac:dyDescent="0.2">
      <c r="B37" s="188"/>
      <c r="C37" s="11" t="s">
        <v>32</v>
      </c>
      <c r="D37" s="12"/>
      <c r="E37" s="13">
        <f t="shared" ref="E37:E42" si="12">+D37/$I37</f>
        <v>0</v>
      </c>
      <c r="F37" s="12"/>
      <c r="G37" s="12">
        <v>1296</v>
      </c>
      <c r="H37" s="13">
        <f>+G37/$I37</f>
        <v>1</v>
      </c>
      <c r="I37" s="12">
        <f t="shared" si="11"/>
        <v>1296</v>
      </c>
      <c r="N37" s="17"/>
      <c r="O37" s="17"/>
      <c r="P37" s="17"/>
    </row>
    <row r="38" spans="2:16" ht="12.75" customHeight="1" x14ac:dyDescent="0.2">
      <c r="B38" s="188"/>
      <c r="C38" s="11" t="s">
        <v>8</v>
      </c>
      <c r="D38" s="12"/>
      <c r="E38" s="13" t="s">
        <v>252</v>
      </c>
      <c r="F38" s="12"/>
      <c r="G38" s="12"/>
      <c r="H38" s="13" t="s">
        <v>252</v>
      </c>
      <c r="I38" s="12">
        <f t="shared" si="11"/>
        <v>0</v>
      </c>
    </row>
    <row r="39" spans="2:16" ht="12.75" customHeight="1" x14ac:dyDescent="0.2">
      <c r="B39" s="188"/>
      <c r="C39" s="11" t="s">
        <v>9</v>
      </c>
      <c r="D39" s="12"/>
      <c r="E39" s="13" t="s">
        <v>252</v>
      </c>
      <c r="F39" s="12"/>
      <c r="G39" s="12"/>
      <c r="H39" s="13" t="s">
        <v>252</v>
      </c>
      <c r="I39" s="12">
        <f t="shared" ref="I39:I97" si="13">+D39+G39</f>
        <v>0</v>
      </c>
    </row>
    <row r="40" spans="2:16" ht="12.75" customHeight="1" x14ac:dyDescent="0.2">
      <c r="B40" s="188"/>
      <c r="C40" s="19" t="s">
        <v>78</v>
      </c>
      <c r="D40" s="12"/>
      <c r="E40" s="13" t="s">
        <v>252</v>
      </c>
      <c r="F40" s="12"/>
      <c r="G40" s="12"/>
      <c r="H40" s="13" t="s">
        <v>252</v>
      </c>
      <c r="I40" s="12">
        <f t="shared" si="13"/>
        <v>0</v>
      </c>
    </row>
    <row r="41" spans="2:16" ht="12.75" customHeight="1" x14ac:dyDescent="0.2">
      <c r="B41" s="188"/>
      <c r="C41" s="11" t="s">
        <v>10</v>
      </c>
      <c r="D41" s="12"/>
      <c r="E41" s="13" t="s">
        <v>252</v>
      </c>
      <c r="F41" s="12"/>
      <c r="G41" s="12"/>
      <c r="H41" s="13" t="s">
        <v>252</v>
      </c>
      <c r="I41" s="12">
        <f t="shared" si="13"/>
        <v>0</v>
      </c>
    </row>
    <row r="42" spans="2:16" ht="12.75" customHeight="1" x14ac:dyDescent="0.2">
      <c r="B42" s="188"/>
      <c r="C42" s="70" t="s">
        <v>127</v>
      </c>
      <c r="D42" s="69">
        <f>SUM(D33:D41)</f>
        <v>0</v>
      </c>
      <c r="E42" s="65">
        <f t="shared" si="12"/>
        <v>0</v>
      </c>
      <c r="F42" s="71"/>
      <c r="G42" s="69">
        <f>SUM(G33:G41)</f>
        <v>1296</v>
      </c>
      <c r="H42" s="65">
        <f t="shared" ref="H42" si="14">+G42/$I42</f>
        <v>1</v>
      </c>
      <c r="I42" s="64">
        <f t="shared" si="13"/>
        <v>1296</v>
      </c>
    </row>
    <row r="43" spans="2:16" ht="12.75" customHeight="1" x14ac:dyDescent="0.2">
      <c r="B43" s="188"/>
      <c r="C43" s="143" t="s">
        <v>225</v>
      </c>
      <c r="D43" s="92"/>
      <c r="E43" s="92"/>
      <c r="F43" s="92"/>
      <c r="G43" s="92"/>
      <c r="H43" s="92"/>
      <c r="I43" s="92"/>
    </row>
    <row r="44" spans="2:16" ht="12.75" customHeight="1" x14ac:dyDescent="0.2">
      <c r="B44" s="188"/>
      <c r="C44" s="95" t="s">
        <v>58</v>
      </c>
      <c r="D44" s="96"/>
      <c r="E44" s="21" t="s">
        <v>252</v>
      </c>
      <c r="F44" s="20"/>
      <c r="G44" s="96"/>
      <c r="H44" s="21" t="s">
        <v>252</v>
      </c>
      <c r="I44" s="20">
        <f t="shared" ref="I44:I47" si="15">+D44+G44</f>
        <v>0</v>
      </c>
    </row>
    <row r="45" spans="2:16" ht="12.75" customHeight="1" x14ac:dyDescent="0.2">
      <c r="B45" s="188"/>
      <c r="C45" s="11" t="s">
        <v>13</v>
      </c>
      <c r="D45" s="12"/>
      <c r="E45" s="13">
        <f t="shared" ref="E45:E50" si="16">+D45/$I45</f>
        <v>0</v>
      </c>
      <c r="F45" s="15"/>
      <c r="G45" s="12">
        <v>1248</v>
      </c>
      <c r="H45" s="13">
        <f t="shared" ref="H45:H50" si="17">+G45/$I45</f>
        <v>1</v>
      </c>
      <c r="I45" s="12">
        <f t="shared" si="15"/>
        <v>1248</v>
      </c>
      <c r="N45" s="17"/>
      <c r="O45" s="17"/>
      <c r="P45" s="17"/>
    </row>
    <row r="46" spans="2:16" ht="12.75" customHeight="1" x14ac:dyDescent="0.2">
      <c r="B46" s="188"/>
      <c r="C46" s="11" t="s">
        <v>0</v>
      </c>
      <c r="D46" s="12"/>
      <c r="E46" s="13" t="s">
        <v>252</v>
      </c>
      <c r="F46" s="12"/>
      <c r="G46" s="12"/>
      <c r="H46" s="13" t="s">
        <v>252</v>
      </c>
      <c r="I46" s="12">
        <f t="shared" si="15"/>
        <v>0</v>
      </c>
    </row>
    <row r="47" spans="2:16" ht="12.75" customHeight="1" x14ac:dyDescent="0.2">
      <c r="B47" s="188"/>
      <c r="C47" s="11" t="s">
        <v>15</v>
      </c>
      <c r="D47" s="12"/>
      <c r="E47" s="13" t="s">
        <v>252</v>
      </c>
      <c r="F47" s="15"/>
      <c r="G47" s="12"/>
      <c r="H47" s="13" t="s">
        <v>252</v>
      </c>
      <c r="I47" s="12">
        <f t="shared" si="15"/>
        <v>0</v>
      </c>
    </row>
    <row r="48" spans="2:16" ht="12.75" customHeight="1" x14ac:dyDescent="0.2">
      <c r="B48" s="188"/>
      <c r="C48" s="11" t="s">
        <v>49</v>
      </c>
      <c r="D48" s="12"/>
      <c r="E48" s="13" t="s">
        <v>252</v>
      </c>
      <c r="F48" s="12"/>
      <c r="G48" s="12"/>
      <c r="H48" s="13" t="s">
        <v>252</v>
      </c>
      <c r="I48" s="12">
        <f>+D48+G48</f>
        <v>0</v>
      </c>
    </row>
    <row r="49" spans="2:16" ht="12.75" customHeight="1" x14ac:dyDescent="0.2">
      <c r="B49" s="188"/>
      <c r="C49" s="11" t="s">
        <v>59</v>
      </c>
      <c r="D49" s="18"/>
      <c r="E49" s="13" t="s">
        <v>252</v>
      </c>
      <c r="F49" s="12"/>
      <c r="G49" s="17"/>
      <c r="H49" s="13" t="s">
        <v>252</v>
      </c>
      <c r="I49" s="12">
        <f t="shared" ref="I49:I52" si="18">+D49+G49</f>
        <v>0</v>
      </c>
    </row>
    <row r="50" spans="2:16" ht="12.75" customHeight="1" x14ac:dyDescent="0.2">
      <c r="B50" s="188"/>
      <c r="C50" s="11" t="s">
        <v>11</v>
      </c>
      <c r="D50" s="12"/>
      <c r="E50" s="13">
        <f t="shared" si="16"/>
        <v>0</v>
      </c>
      <c r="F50" s="12"/>
      <c r="G50" s="12">
        <v>5232</v>
      </c>
      <c r="H50" s="13">
        <f t="shared" si="17"/>
        <v>1</v>
      </c>
      <c r="I50" s="12">
        <f t="shared" si="18"/>
        <v>5232</v>
      </c>
      <c r="O50" s="17"/>
      <c r="P50" s="17"/>
    </row>
    <row r="51" spans="2:16" ht="12.75" customHeight="1" x14ac:dyDescent="0.2">
      <c r="B51" s="188"/>
      <c r="C51" s="11" t="s">
        <v>16</v>
      </c>
      <c r="D51" s="12"/>
      <c r="E51" s="13" t="s">
        <v>252</v>
      </c>
      <c r="F51" s="15"/>
      <c r="G51" s="12"/>
      <c r="H51" s="13" t="s">
        <v>252</v>
      </c>
      <c r="I51" s="12">
        <f t="shared" si="18"/>
        <v>0</v>
      </c>
    </row>
    <row r="52" spans="2:16" ht="12.75" customHeight="1" x14ac:dyDescent="0.2">
      <c r="B52" s="188"/>
      <c r="C52" s="11" t="s">
        <v>17</v>
      </c>
      <c r="D52" s="12"/>
      <c r="E52" s="13" t="s">
        <v>252</v>
      </c>
      <c r="F52" s="12"/>
      <c r="G52" s="12"/>
      <c r="H52" s="13" t="s">
        <v>252</v>
      </c>
      <c r="I52" s="12">
        <f t="shared" si="18"/>
        <v>0</v>
      </c>
    </row>
    <row r="53" spans="2:16" ht="12.75" customHeight="1" x14ac:dyDescent="0.2">
      <c r="B53" s="188"/>
      <c r="C53" s="11" t="s">
        <v>353</v>
      </c>
      <c r="D53" s="12"/>
      <c r="E53" s="13" t="s">
        <v>252</v>
      </c>
      <c r="F53" s="12"/>
      <c r="G53" s="12"/>
      <c r="H53" s="13" t="s">
        <v>252</v>
      </c>
      <c r="I53" s="12">
        <f t="shared" ref="I53" si="19">+D53+G53</f>
        <v>0</v>
      </c>
    </row>
    <row r="54" spans="2:16" ht="12.75" customHeight="1" x14ac:dyDescent="0.2">
      <c r="B54" s="188"/>
      <c r="C54" s="11" t="s">
        <v>34</v>
      </c>
      <c r="D54" s="12"/>
      <c r="E54" s="13" t="s">
        <v>252</v>
      </c>
      <c r="F54" s="12"/>
      <c r="G54" s="12"/>
      <c r="H54" s="13" t="s">
        <v>252</v>
      </c>
      <c r="I54" s="12">
        <f t="shared" si="13"/>
        <v>0</v>
      </c>
      <c r="N54" s="17"/>
      <c r="O54" s="17"/>
      <c r="P54" s="17"/>
    </row>
    <row r="55" spans="2:16" ht="12.75" customHeight="1" x14ac:dyDescent="0.2">
      <c r="B55" s="188"/>
      <c r="C55" s="11" t="s">
        <v>35</v>
      </c>
      <c r="D55" s="12"/>
      <c r="E55" s="13" t="s">
        <v>252</v>
      </c>
      <c r="F55" s="12"/>
      <c r="G55" s="12"/>
      <c r="H55" s="13" t="s">
        <v>252</v>
      </c>
      <c r="I55" s="12">
        <f t="shared" si="13"/>
        <v>0</v>
      </c>
    </row>
    <row r="56" spans="2:16" ht="12.75" customHeight="1" x14ac:dyDescent="0.2">
      <c r="B56" s="188"/>
      <c r="C56" s="72" t="s">
        <v>127</v>
      </c>
      <c r="D56" s="68">
        <f>SUM(D44:D55)</f>
        <v>0</v>
      </c>
      <c r="E56" s="91">
        <f>D56/$I56</f>
        <v>0</v>
      </c>
      <c r="F56" s="67"/>
      <c r="G56" s="68">
        <f>SUM(G44:G55)</f>
        <v>6480</v>
      </c>
      <c r="H56" s="91">
        <f>G56/$I56</f>
        <v>1</v>
      </c>
      <c r="I56" s="68">
        <f t="shared" si="13"/>
        <v>6480</v>
      </c>
      <c r="N56" s="17"/>
      <c r="O56" s="17"/>
      <c r="P56" s="17"/>
    </row>
    <row r="57" spans="2:16" ht="12.75" customHeight="1" x14ac:dyDescent="0.2">
      <c r="B57" s="201"/>
      <c r="C57" s="118" t="s">
        <v>36</v>
      </c>
      <c r="D57" s="14">
        <f>SUM(D31,D42,D56)</f>
        <v>0</v>
      </c>
      <c r="E57" s="16">
        <f>D57/$I57</f>
        <v>0</v>
      </c>
      <c r="F57" s="14"/>
      <c r="G57" s="14">
        <f>SUM(G31,G42,G56)</f>
        <v>17344</v>
      </c>
      <c r="H57" s="16">
        <f>G57/$I57</f>
        <v>1</v>
      </c>
      <c r="I57" s="14">
        <f t="shared" si="13"/>
        <v>17344</v>
      </c>
      <c r="O57" s="17"/>
      <c r="P57" s="17"/>
    </row>
    <row r="58" spans="2:16" ht="12.75" customHeight="1" x14ac:dyDescent="0.2">
      <c r="B58" s="194" t="s">
        <v>194</v>
      </c>
      <c r="C58" s="144" t="s">
        <v>121</v>
      </c>
      <c r="D58" s="93"/>
      <c r="E58" s="94"/>
      <c r="F58" s="93"/>
      <c r="G58" s="93"/>
      <c r="H58" s="94"/>
      <c r="I58" s="93"/>
    </row>
    <row r="59" spans="2:16" x14ac:dyDescent="0.2">
      <c r="B59" s="192"/>
      <c r="C59" s="95" t="s">
        <v>29</v>
      </c>
      <c r="D59" s="20"/>
      <c r="E59" s="21" t="s">
        <v>252</v>
      </c>
      <c r="F59" s="20"/>
      <c r="G59" s="20"/>
      <c r="H59" s="21" t="s">
        <v>252</v>
      </c>
      <c r="I59" s="20">
        <f t="shared" ref="I59:I66" si="20">+D59+G59</f>
        <v>0</v>
      </c>
    </row>
    <row r="60" spans="2:16" x14ac:dyDescent="0.2">
      <c r="B60" s="192"/>
      <c r="C60" s="95" t="s">
        <v>13</v>
      </c>
      <c r="D60" s="20">
        <v>1440</v>
      </c>
      <c r="E60" s="21">
        <f t="shared" ref="E60:E67" si="21">+D60/$I60</f>
        <v>1</v>
      </c>
      <c r="F60" s="20"/>
      <c r="G60" s="20"/>
      <c r="H60" s="21">
        <f t="shared" ref="H60:H67" si="22">+G60/$I60</f>
        <v>0</v>
      </c>
      <c r="I60" s="20">
        <f t="shared" si="20"/>
        <v>1440</v>
      </c>
      <c r="N60" s="17"/>
      <c r="O60" s="17"/>
      <c r="P60" s="17"/>
    </row>
    <row r="61" spans="2:16" x14ac:dyDescent="0.2">
      <c r="B61" s="192"/>
      <c r="C61" s="11" t="s">
        <v>31</v>
      </c>
      <c r="D61" s="12"/>
      <c r="E61" s="13" t="s">
        <v>252</v>
      </c>
      <c r="F61" s="12"/>
      <c r="G61" s="12"/>
      <c r="H61" s="13" t="s">
        <v>252</v>
      </c>
      <c r="I61" s="12">
        <f t="shared" si="20"/>
        <v>0</v>
      </c>
    </row>
    <row r="62" spans="2:16" x14ac:dyDescent="0.2">
      <c r="B62" s="192"/>
      <c r="C62" s="11" t="s">
        <v>32</v>
      </c>
      <c r="D62" s="12"/>
      <c r="E62" s="13">
        <f t="shared" si="21"/>
        <v>0</v>
      </c>
      <c r="F62" s="12"/>
      <c r="G62" s="12">
        <v>1200</v>
      </c>
      <c r="H62" s="13">
        <f t="shared" si="22"/>
        <v>1</v>
      </c>
      <c r="I62" s="12">
        <f t="shared" si="20"/>
        <v>1200</v>
      </c>
    </row>
    <row r="63" spans="2:16" x14ac:dyDescent="0.2">
      <c r="B63" s="192"/>
      <c r="C63" s="11" t="s">
        <v>33</v>
      </c>
      <c r="D63" s="17"/>
      <c r="E63" s="13">
        <f t="shared" si="21"/>
        <v>0</v>
      </c>
      <c r="F63" s="12"/>
      <c r="G63" s="12">
        <v>624</v>
      </c>
      <c r="H63" s="13">
        <f t="shared" si="22"/>
        <v>1</v>
      </c>
      <c r="I63" s="12">
        <f t="shared" si="20"/>
        <v>624</v>
      </c>
      <c r="O63" s="17"/>
      <c r="P63" s="17"/>
    </row>
    <row r="64" spans="2:16" x14ac:dyDescent="0.2">
      <c r="B64" s="192"/>
      <c r="C64" s="11" t="s">
        <v>353</v>
      </c>
      <c r="D64" s="12"/>
      <c r="E64" s="13" t="s">
        <v>252</v>
      </c>
      <c r="F64" s="12"/>
      <c r="G64" s="12"/>
      <c r="H64" s="13" t="s">
        <v>252</v>
      </c>
      <c r="I64" s="12">
        <f t="shared" si="20"/>
        <v>0</v>
      </c>
    </row>
    <row r="65" spans="2:16" x14ac:dyDescent="0.2">
      <c r="B65" s="192"/>
      <c r="C65" s="11" t="s">
        <v>34</v>
      </c>
      <c r="D65" s="12"/>
      <c r="E65" s="13" t="s">
        <v>252</v>
      </c>
      <c r="F65" s="12"/>
      <c r="G65" s="12"/>
      <c r="H65" s="13" t="s">
        <v>252</v>
      </c>
      <c r="I65" s="12">
        <f t="shared" si="20"/>
        <v>0</v>
      </c>
    </row>
    <row r="66" spans="2:16" ht="12.75" customHeight="1" x14ac:dyDescent="0.2">
      <c r="B66" s="192"/>
      <c r="C66" s="11" t="s">
        <v>35</v>
      </c>
      <c r="D66" s="12"/>
      <c r="E66" s="13" t="s">
        <v>252</v>
      </c>
      <c r="F66" s="12"/>
      <c r="G66" s="12"/>
      <c r="H66" s="13" t="s">
        <v>252</v>
      </c>
      <c r="I66" s="12">
        <f t="shared" si="20"/>
        <v>0</v>
      </c>
    </row>
    <row r="67" spans="2:16" x14ac:dyDescent="0.2">
      <c r="B67" s="192"/>
      <c r="C67" s="66" t="s">
        <v>127</v>
      </c>
      <c r="D67" s="64">
        <f>SUM(D59:D66)</f>
        <v>1440</v>
      </c>
      <c r="E67" s="65">
        <f t="shared" si="21"/>
        <v>0.44117647058823528</v>
      </c>
      <c r="F67" s="64"/>
      <c r="G67" s="64">
        <f>SUM(G59:G66)</f>
        <v>1824</v>
      </c>
      <c r="H67" s="65">
        <f t="shared" si="22"/>
        <v>0.55882352941176472</v>
      </c>
      <c r="I67" s="64">
        <f t="shared" si="13"/>
        <v>3264</v>
      </c>
      <c r="N67" s="17"/>
      <c r="O67" s="17"/>
      <c r="P67" s="17"/>
    </row>
    <row r="68" spans="2:16" x14ac:dyDescent="0.2">
      <c r="B68" s="192"/>
      <c r="C68" s="144" t="s">
        <v>182</v>
      </c>
      <c r="D68" s="93"/>
      <c r="E68" s="94"/>
      <c r="F68" s="93"/>
      <c r="G68" s="93"/>
      <c r="H68" s="94"/>
      <c r="I68" s="93"/>
    </row>
    <row r="69" spans="2:16" x14ac:dyDescent="0.2">
      <c r="B69" s="192"/>
      <c r="C69" s="95" t="s">
        <v>15</v>
      </c>
      <c r="D69" s="20"/>
      <c r="E69" s="21" t="s">
        <v>252</v>
      </c>
      <c r="F69" s="20"/>
      <c r="G69" s="20"/>
      <c r="H69" s="21" t="s">
        <v>252</v>
      </c>
      <c r="I69" s="20">
        <f t="shared" ref="I69:I77" si="23">+D69+G69</f>
        <v>0</v>
      </c>
    </row>
    <row r="70" spans="2:16" x14ac:dyDescent="0.2">
      <c r="B70" s="192"/>
      <c r="C70" s="11" t="s">
        <v>6</v>
      </c>
      <c r="D70" s="12"/>
      <c r="E70" s="13">
        <f t="shared" ref="E70:E78" si="24">+D70/$I70</f>
        <v>0</v>
      </c>
      <c r="F70" s="12"/>
      <c r="G70" s="12">
        <v>1344</v>
      </c>
      <c r="H70" s="13">
        <f t="shared" ref="H70:H78" si="25">+G70/$I70</f>
        <v>1</v>
      </c>
      <c r="I70" s="12">
        <f t="shared" si="23"/>
        <v>1344</v>
      </c>
      <c r="N70" s="17"/>
      <c r="O70" s="17"/>
      <c r="P70" s="17"/>
    </row>
    <row r="71" spans="2:16" x14ac:dyDescent="0.2">
      <c r="B71" s="192"/>
      <c r="C71" s="11" t="s">
        <v>7</v>
      </c>
      <c r="D71" s="12"/>
      <c r="E71" s="13" t="s">
        <v>252</v>
      </c>
      <c r="F71" s="12"/>
      <c r="G71" s="12"/>
      <c r="H71" s="13" t="s">
        <v>252</v>
      </c>
      <c r="I71" s="12">
        <f t="shared" si="23"/>
        <v>0</v>
      </c>
    </row>
    <row r="72" spans="2:16" x14ac:dyDescent="0.2">
      <c r="B72" s="192"/>
      <c r="C72" s="11" t="s">
        <v>8</v>
      </c>
      <c r="D72" s="12"/>
      <c r="E72" s="13" t="s">
        <v>252</v>
      </c>
      <c r="F72" s="12"/>
      <c r="G72" s="12"/>
      <c r="H72" s="13" t="s">
        <v>252</v>
      </c>
      <c r="I72" s="12">
        <f t="shared" si="23"/>
        <v>0</v>
      </c>
    </row>
    <row r="73" spans="2:16" x14ac:dyDescent="0.2">
      <c r="B73" s="192"/>
      <c r="C73" s="11" t="s">
        <v>16</v>
      </c>
      <c r="D73" s="12"/>
      <c r="E73" s="13" t="s">
        <v>252</v>
      </c>
      <c r="F73" s="12"/>
      <c r="G73" s="12"/>
      <c r="H73" s="13" t="s">
        <v>252</v>
      </c>
      <c r="I73" s="12">
        <f t="shared" si="23"/>
        <v>0</v>
      </c>
    </row>
    <row r="74" spans="2:16" x14ac:dyDescent="0.2">
      <c r="B74" s="192"/>
      <c r="C74" s="11" t="s">
        <v>9</v>
      </c>
      <c r="D74" s="12"/>
      <c r="E74" s="13" t="s">
        <v>252</v>
      </c>
      <c r="F74" s="12"/>
      <c r="G74" s="12"/>
      <c r="H74" s="13" t="s">
        <v>252</v>
      </c>
      <c r="I74" s="12">
        <f t="shared" si="23"/>
        <v>0</v>
      </c>
    </row>
    <row r="75" spans="2:16" x14ac:dyDescent="0.2">
      <c r="B75" s="192"/>
      <c r="C75" s="11" t="s">
        <v>17</v>
      </c>
      <c r="D75" s="12"/>
      <c r="E75" s="13" t="s">
        <v>252</v>
      </c>
      <c r="F75" s="12"/>
      <c r="G75" s="12"/>
      <c r="H75" s="13" t="s">
        <v>252</v>
      </c>
      <c r="I75" s="12">
        <f t="shared" si="23"/>
        <v>0</v>
      </c>
    </row>
    <row r="76" spans="2:16" x14ac:dyDescent="0.2">
      <c r="B76" s="192"/>
      <c r="C76" s="19" t="s">
        <v>78</v>
      </c>
      <c r="D76" s="12"/>
      <c r="E76" s="13" t="s">
        <v>252</v>
      </c>
      <c r="F76" s="12"/>
      <c r="G76" s="12"/>
      <c r="H76" s="13" t="s">
        <v>252</v>
      </c>
      <c r="I76" s="12">
        <f t="shared" si="23"/>
        <v>0</v>
      </c>
    </row>
    <row r="77" spans="2:16" x14ac:dyDescent="0.2">
      <c r="B77" s="192"/>
      <c r="C77" s="11" t="s">
        <v>10</v>
      </c>
      <c r="D77" s="12">
        <v>720</v>
      </c>
      <c r="E77" s="13">
        <f t="shared" si="24"/>
        <v>1</v>
      </c>
      <c r="F77" s="12"/>
      <c r="G77" s="12"/>
      <c r="H77" s="13">
        <f t="shared" si="25"/>
        <v>0</v>
      </c>
      <c r="I77" s="12">
        <f t="shared" si="23"/>
        <v>720</v>
      </c>
    </row>
    <row r="78" spans="2:16" x14ac:dyDescent="0.2">
      <c r="B78" s="192"/>
      <c r="C78" s="66" t="s">
        <v>127</v>
      </c>
      <c r="D78" s="68">
        <f>SUM(D69:D77)</f>
        <v>720</v>
      </c>
      <c r="E78" s="65">
        <f t="shared" si="24"/>
        <v>0.34883720930232559</v>
      </c>
      <c r="F78" s="64"/>
      <c r="G78" s="68">
        <f>SUM(G69:G77)</f>
        <v>1344</v>
      </c>
      <c r="H78" s="65">
        <f t="shared" si="25"/>
        <v>0.65116279069767447</v>
      </c>
      <c r="I78" s="64">
        <f t="shared" si="13"/>
        <v>2064</v>
      </c>
    </row>
    <row r="79" spans="2:16" x14ac:dyDescent="0.2">
      <c r="B79" s="192"/>
      <c r="C79" s="145" t="s">
        <v>122</v>
      </c>
      <c r="D79" s="93"/>
      <c r="E79" s="94"/>
      <c r="F79" s="93"/>
      <c r="G79" s="93"/>
      <c r="H79" s="94"/>
      <c r="I79" s="93"/>
    </row>
    <row r="80" spans="2:16" x14ac:dyDescent="0.2">
      <c r="B80" s="192"/>
      <c r="C80" s="95" t="s">
        <v>58</v>
      </c>
      <c r="D80" s="20"/>
      <c r="E80" s="21" t="s">
        <v>252</v>
      </c>
      <c r="F80" s="20"/>
      <c r="G80" s="20"/>
      <c r="H80" s="21" t="s">
        <v>252</v>
      </c>
      <c r="I80" s="20">
        <f t="shared" ref="I80:I81" si="26">+D80+G80</f>
        <v>0</v>
      </c>
    </row>
    <row r="81" spans="2:16" x14ac:dyDescent="0.2">
      <c r="B81" s="192"/>
      <c r="C81" s="11" t="s">
        <v>0</v>
      </c>
      <c r="D81" s="12"/>
      <c r="E81" s="13" t="s">
        <v>252</v>
      </c>
      <c r="F81" s="12"/>
      <c r="G81" s="12"/>
      <c r="H81" s="13" t="s">
        <v>252</v>
      </c>
      <c r="I81" s="12">
        <f t="shared" si="26"/>
        <v>0</v>
      </c>
    </row>
    <row r="82" spans="2:16" ht="12.75" customHeight="1" x14ac:dyDescent="0.2">
      <c r="B82" s="192"/>
      <c r="C82" s="11" t="s">
        <v>49</v>
      </c>
      <c r="D82" s="12"/>
      <c r="E82" s="13">
        <f t="shared" ref="E82:E85" si="27">+D82/$I82</f>
        <v>0</v>
      </c>
      <c r="F82" s="12"/>
      <c r="G82" s="12">
        <v>1088</v>
      </c>
      <c r="H82" s="13">
        <f t="shared" ref="H82:H85" si="28">+G82/$I82</f>
        <v>1</v>
      </c>
      <c r="I82" s="12">
        <f>+D82+G82</f>
        <v>1088</v>
      </c>
      <c r="N82" s="17"/>
      <c r="O82" s="17"/>
      <c r="P82" s="17"/>
    </row>
    <row r="83" spans="2:16" x14ac:dyDescent="0.2">
      <c r="B83" s="192"/>
      <c r="C83" s="11" t="s">
        <v>59</v>
      </c>
      <c r="D83" s="12"/>
      <c r="E83" s="13" t="s">
        <v>252</v>
      </c>
      <c r="F83" s="12"/>
      <c r="G83" s="12"/>
      <c r="H83" s="13" t="s">
        <v>252</v>
      </c>
      <c r="I83" s="12">
        <f t="shared" ref="I83:I85" si="29">+D83+G83</f>
        <v>0</v>
      </c>
    </row>
    <row r="84" spans="2:16" x14ac:dyDescent="0.2">
      <c r="B84" s="192"/>
      <c r="C84" s="11" t="s">
        <v>11</v>
      </c>
      <c r="D84" s="12"/>
      <c r="E84" s="13" t="s">
        <v>252</v>
      </c>
      <c r="F84" s="12"/>
      <c r="G84" s="12"/>
      <c r="H84" s="13" t="s">
        <v>252</v>
      </c>
      <c r="I84" s="12">
        <f t="shared" si="29"/>
        <v>0</v>
      </c>
    </row>
    <row r="85" spans="2:16" x14ac:dyDescent="0.2">
      <c r="B85" s="192"/>
      <c r="C85" s="66" t="s">
        <v>127</v>
      </c>
      <c r="D85" s="68">
        <f>SUM(D80:D84)</f>
        <v>0</v>
      </c>
      <c r="E85" s="65">
        <f t="shared" si="27"/>
        <v>0</v>
      </c>
      <c r="F85" s="64"/>
      <c r="G85" s="68">
        <f>SUM(G80:G84)</f>
        <v>1088</v>
      </c>
      <c r="H85" s="65">
        <f t="shared" si="28"/>
        <v>1</v>
      </c>
      <c r="I85" s="64">
        <f t="shared" si="29"/>
        <v>1088</v>
      </c>
      <c r="N85" s="17"/>
      <c r="O85" s="17"/>
      <c r="P85" s="17"/>
    </row>
    <row r="86" spans="2:16" x14ac:dyDescent="0.2">
      <c r="B86" s="192"/>
      <c r="C86" s="145" t="s">
        <v>233</v>
      </c>
      <c r="D86" s="93"/>
      <c r="E86" s="94"/>
      <c r="F86" s="93"/>
      <c r="G86" s="93"/>
      <c r="H86" s="94"/>
      <c r="I86" s="93"/>
    </row>
    <row r="87" spans="2:16" x14ac:dyDescent="0.2">
      <c r="B87" s="192"/>
      <c r="C87" s="95" t="s">
        <v>210</v>
      </c>
      <c r="D87" s="20"/>
      <c r="E87" s="21">
        <f t="shared" ref="E87:E96" si="30">+D87/$I87</f>
        <v>0</v>
      </c>
      <c r="F87" s="20"/>
      <c r="G87" s="20">
        <v>2576</v>
      </c>
      <c r="H87" s="21">
        <f t="shared" ref="H87:H96" si="31">+G87/$I87</f>
        <v>1</v>
      </c>
      <c r="I87" s="20">
        <f t="shared" ref="I87:I92" si="32">+D87+G87</f>
        <v>2576</v>
      </c>
    </row>
    <row r="88" spans="2:16" x14ac:dyDescent="0.2">
      <c r="B88" s="192"/>
      <c r="C88" s="11" t="s">
        <v>209</v>
      </c>
      <c r="D88" s="20"/>
      <c r="E88" s="13" t="s">
        <v>252</v>
      </c>
      <c r="F88" s="20"/>
      <c r="G88" s="20"/>
      <c r="H88" s="13" t="s">
        <v>252</v>
      </c>
      <c r="I88" s="20">
        <f t="shared" si="32"/>
        <v>0</v>
      </c>
    </row>
    <row r="89" spans="2:16" x14ac:dyDescent="0.2">
      <c r="B89" s="192"/>
      <c r="C89" s="11" t="s">
        <v>24</v>
      </c>
      <c r="D89" s="12"/>
      <c r="E89" s="13" t="s">
        <v>252</v>
      </c>
      <c r="F89" s="12"/>
      <c r="G89" s="12"/>
      <c r="H89" s="13" t="s">
        <v>252</v>
      </c>
      <c r="I89" s="12">
        <f t="shared" si="32"/>
        <v>0</v>
      </c>
    </row>
    <row r="90" spans="2:16" x14ac:dyDescent="0.2">
      <c r="B90" s="192"/>
      <c r="C90" s="11" t="s">
        <v>25</v>
      </c>
      <c r="D90" s="12"/>
      <c r="E90" s="13">
        <f t="shared" si="30"/>
        <v>0</v>
      </c>
      <c r="F90" s="12"/>
      <c r="G90" s="12">
        <v>2464</v>
      </c>
      <c r="H90" s="13">
        <f t="shared" si="31"/>
        <v>1</v>
      </c>
      <c r="I90" s="12">
        <f t="shared" si="32"/>
        <v>2464</v>
      </c>
      <c r="N90" s="17"/>
      <c r="O90" s="17"/>
      <c r="P90" s="17"/>
    </row>
    <row r="91" spans="2:16" x14ac:dyDescent="0.2">
      <c r="B91" s="192"/>
      <c r="C91" s="11" t="s">
        <v>26</v>
      </c>
      <c r="D91" s="12"/>
      <c r="E91" s="13" t="s">
        <v>252</v>
      </c>
      <c r="F91" s="12"/>
      <c r="G91" s="12">
        <v>960</v>
      </c>
      <c r="H91" s="13" t="s">
        <v>252</v>
      </c>
      <c r="I91" s="12">
        <f t="shared" si="32"/>
        <v>960</v>
      </c>
    </row>
    <row r="92" spans="2:16" x14ac:dyDescent="0.2">
      <c r="B92" s="192"/>
      <c r="C92" s="11" t="s">
        <v>27</v>
      </c>
      <c r="D92" s="12"/>
      <c r="E92" s="13" t="s">
        <v>252</v>
      </c>
      <c r="F92" s="12"/>
      <c r="G92" s="12"/>
      <c r="H92" s="13" t="s">
        <v>252</v>
      </c>
      <c r="I92" s="12">
        <f t="shared" si="32"/>
        <v>0</v>
      </c>
    </row>
    <row r="93" spans="2:16" x14ac:dyDescent="0.2">
      <c r="B93" s="192"/>
      <c r="C93" s="95" t="s">
        <v>205</v>
      </c>
      <c r="D93" s="12"/>
      <c r="E93" s="13" t="s">
        <v>252</v>
      </c>
      <c r="F93" s="12"/>
      <c r="G93" s="12"/>
      <c r="H93" s="13" t="s">
        <v>252</v>
      </c>
      <c r="I93" s="12">
        <f t="shared" si="13"/>
        <v>0</v>
      </c>
    </row>
    <row r="94" spans="2:16" x14ac:dyDescent="0.2">
      <c r="B94" s="192"/>
      <c r="C94" s="11" t="s">
        <v>208</v>
      </c>
      <c r="D94" s="12"/>
      <c r="E94" s="13" t="s">
        <v>252</v>
      </c>
      <c r="F94" s="12"/>
      <c r="G94" s="12"/>
      <c r="H94" s="13" t="s">
        <v>252</v>
      </c>
      <c r="I94" s="12">
        <f t="shared" si="13"/>
        <v>0</v>
      </c>
      <c r="N94" s="17"/>
      <c r="O94" s="17"/>
      <c r="P94" s="17"/>
    </row>
    <row r="95" spans="2:16" x14ac:dyDescent="0.2">
      <c r="B95" s="200"/>
      <c r="C95" s="11" t="s">
        <v>28</v>
      </c>
      <c r="D95" s="12"/>
      <c r="E95" s="13">
        <f t="shared" si="30"/>
        <v>0</v>
      </c>
      <c r="F95" s="15"/>
      <c r="G95" s="12">
        <v>480</v>
      </c>
      <c r="H95" s="13">
        <f t="shared" si="31"/>
        <v>1</v>
      </c>
      <c r="I95" s="12">
        <f t="shared" si="13"/>
        <v>480</v>
      </c>
    </row>
    <row r="96" spans="2:16" x14ac:dyDescent="0.2">
      <c r="B96" s="200"/>
      <c r="C96" s="66" t="s">
        <v>127</v>
      </c>
      <c r="D96" s="68">
        <f>SUM(D87:D95)</f>
        <v>0</v>
      </c>
      <c r="E96" s="65">
        <f t="shared" si="30"/>
        <v>0</v>
      </c>
      <c r="F96" s="64"/>
      <c r="G96" s="68">
        <f>SUM(G87:G95)</f>
        <v>6480</v>
      </c>
      <c r="H96" s="65">
        <f t="shared" si="31"/>
        <v>1</v>
      </c>
      <c r="I96" s="64">
        <f t="shared" si="13"/>
        <v>6480</v>
      </c>
      <c r="N96" s="17"/>
      <c r="O96" s="17"/>
      <c r="P96" s="17"/>
    </row>
    <row r="97" spans="2:16" x14ac:dyDescent="0.2">
      <c r="B97" s="193"/>
      <c r="C97" s="118" t="s">
        <v>36</v>
      </c>
      <c r="D97" s="14">
        <f>SUM(D67,D78,D85,D96)</f>
        <v>2160</v>
      </c>
      <c r="E97" s="16">
        <f>D97/$I97</f>
        <v>0.16749379652605459</v>
      </c>
      <c r="F97" s="14"/>
      <c r="G97" s="14">
        <f>SUM(G67,G78,G85,G96)</f>
        <v>10736</v>
      </c>
      <c r="H97" s="16">
        <f>G97/$I97</f>
        <v>0.83250620347394544</v>
      </c>
      <c r="I97" s="14">
        <f t="shared" si="13"/>
        <v>12896</v>
      </c>
      <c r="N97" s="17"/>
      <c r="O97" s="17"/>
      <c r="P97" s="17"/>
    </row>
    <row r="98" spans="2:16" ht="12.75" customHeight="1" x14ac:dyDescent="0.2">
      <c r="B98" s="194" t="s">
        <v>195</v>
      </c>
      <c r="C98" s="144" t="s">
        <v>358</v>
      </c>
      <c r="D98" s="93"/>
      <c r="E98" s="94"/>
      <c r="F98" s="93"/>
      <c r="G98" s="93"/>
      <c r="H98" s="94"/>
      <c r="I98" s="93"/>
    </row>
    <row r="99" spans="2:16" x14ac:dyDescent="0.2">
      <c r="B99" s="192"/>
      <c r="C99" s="95" t="s">
        <v>143</v>
      </c>
      <c r="D99" s="20"/>
      <c r="E99" s="21" t="s">
        <v>252</v>
      </c>
      <c r="F99" s="20"/>
      <c r="G99" s="20"/>
      <c r="H99" s="21" t="s">
        <v>252</v>
      </c>
      <c r="I99" s="20">
        <f t="shared" ref="I99" si="33">+D99+G99</f>
        <v>0</v>
      </c>
    </row>
    <row r="100" spans="2:16" x14ac:dyDescent="0.2">
      <c r="B100" s="192"/>
      <c r="C100" s="11" t="s">
        <v>144</v>
      </c>
      <c r="D100" s="12">
        <v>1216</v>
      </c>
      <c r="E100" s="13">
        <f t="shared" ref="E100:E108" si="34">+D100/$I100</f>
        <v>0.3247863247863248</v>
      </c>
      <c r="F100" s="12"/>
      <c r="G100" s="12">
        <v>2528</v>
      </c>
      <c r="H100" s="13">
        <f t="shared" ref="H100:H108" si="35">+G100/$I100</f>
        <v>0.67521367521367526</v>
      </c>
      <c r="I100" s="12">
        <f>+D100+G100</f>
        <v>3744</v>
      </c>
      <c r="N100" s="17"/>
      <c r="P100" s="17"/>
    </row>
    <row r="101" spans="2:16" x14ac:dyDescent="0.2">
      <c r="B101" s="192"/>
      <c r="C101" s="11" t="s">
        <v>391</v>
      </c>
      <c r="D101" s="12"/>
      <c r="E101" s="13" t="s">
        <v>252</v>
      </c>
      <c r="F101" s="12"/>
      <c r="G101" s="12"/>
      <c r="H101" s="13" t="s">
        <v>252</v>
      </c>
      <c r="I101" s="12">
        <f>+D101+G101</f>
        <v>0</v>
      </c>
    </row>
    <row r="102" spans="2:16" x14ac:dyDescent="0.2">
      <c r="B102" s="192"/>
      <c r="C102" s="11" t="s">
        <v>145</v>
      </c>
      <c r="D102" s="18"/>
      <c r="E102" s="13" t="s">
        <v>252</v>
      </c>
      <c r="F102" s="12"/>
      <c r="G102" s="18"/>
      <c r="H102" s="13" t="s">
        <v>252</v>
      </c>
      <c r="I102" s="12">
        <f>+D102+G102</f>
        <v>0</v>
      </c>
    </row>
    <row r="103" spans="2:16" x14ac:dyDescent="0.2">
      <c r="B103" s="192"/>
      <c r="C103" s="95" t="s">
        <v>146</v>
      </c>
      <c r="D103" s="17"/>
      <c r="E103" s="21" t="s">
        <v>252</v>
      </c>
      <c r="F103" s="20"/>
      <c r="G103" s="12"/>
      <c r="H103" s="21" t="s">
        <v>252</v>
      </c>
      <c r="I103" s="20">
        <f t="shared" ref="I103:I108" si="36">+D103+G103</f>
        <v>0</v>
      </c>
    </row>
    <row r="104" spans="2:16" x14ac:dyDescent="0.2">
      <c r="B104" s="192"/>
      <c r="C104" s="11" t="s">
        <v>147</v>
      </c>
      <c r="D104" s="12"/>
      <c r="E104" s="13">
        <f t="shared" si="34"/>
        <v>0</v>
      </c>
      <c r="F104" s="12"/>
      <c r="G104" s="12">
        <v>1152</v>
      </c>
      <c r="H104" s="13">
        <f t="shared" si="35"/>
        <v>1</v>
      </c>
      <c r="I104" s="12">
        <f t="shared" si="36"/>
        <v>1152</v>
      </c>
    </row>
    <row r="105" spans="2:16" x14ac:dyDescent="0.2">
      <c r="B105" s="192"/>
      <c r="C105" s="11" t="s">
        <v>186</v>
      </c>
      <c r="D105" s="12"/>
      <c r="E105" s="13" t="s">
        <v>252</v>
      </c>
      <c r="F105" s="12"/>
      <c r="G105" s="12"/>
      <c r="H105" s="13" t="s">
        <v>252</v>
      </c>
      <c r="I105" s="12">
        <f t="shared" si="36"/>
        <v>0</v>
      </c>
    </row>
    <row r="106" spans="2:16" x14ac:dyDescent="0.2">
      <c r="B106" s="192"/>
      <c r="C106" s="11" t="s">
        <v>148</v>
      </c>
      <c r="D106" s="12"/>
      <c r="E106" s="13" t="s">
        <v>252</v>
      </c>
      <c r="F106" s="12"/>
      <c r="G106" s="12"/>
      <c r="H106" s="13" t="s">
        <v>252</v>
      </c>
      <c r="I106" s="12">
        <f t="shared" si="36"/>
        <v>0</v>
      </c>
    </row>
    <row r="107" spans="2:16" x14ac:dyDescent="0.2">
      <c r="B107" s="192"/>
      <c r="C107" s="11" t="s">
        <v>149</v>
      </c>
      <c r="D107" s="12">
        <v>4160</v>
      </c>
      <c r="E107" s="13">
        <f t="shared" si="34"/>
        <v>0.71232876712328763</v>
      </c>
      <c r="F107" s="12"/>
      <c r="G107" s="18">
        <v>1680</v>
      </c>
      <c r="H107" s="13">
        <f t="shared" si="35"/>
        <v>0.28767123287671231</v>
      </c>
      <c r="I107" s="12">
        <f t="shared" si="36"/>
        <v>5840</v>
      </c>
    </row>
    <row r="108" spans="2:16" x14ac:dyDescent="0.2">
      <c r="B108" s="192"/>
      <c r="C108" s="66" t="s">
        <v>127</v>
      </c>
      <c r="D108" s="64">
        <f>SUM(D99:D107)</f>
        <v>5376</v>
      </c>
      <c r="E108" s="65">
        <f t="shared" si="34"/>
        <v>0.50074515648286144</v>
      </c>
      <c r="F108" s="64"/>
      <c r="G108" s="64">
        <f>SUM(G99:G107)</f>
        <v>5360</v>
      </c>
      <c r="H108" s="65">
        <f t="shared" si="35"/>
        <v>0.49925484351713861</v>
      </c>
      <c r="I108" s="64">
        <f t="shared" si="36"/>
        <v>10736</v>
      </c>
    </row>
    <row r="109" spans="2:16" x14ac:dyDescent="0.2">
      <c r="B109" s="192"/>
      <c r="C109" s="144" t="s">
        <v>413</v>
      </c>
      <c r="D109" s="93"/>
      <c r="E109" s="94"/>
      <c r="F109" s="93"/>
      <c r="G109" s="97"/>
      <c r="H109" s="94"/>
      <c r="I109" s="93"/>
    </row>
    <row r="110" spans="2:16" x14ac:dyDescent="0.2">
      <c r="B110" s="192"/>
      <c r="C110" s="95" t="s">
        <v>131</v>
      </c>
      <c r="D110" s="20"/>
      <c r="E110" s="21" t="s">
        <v>252</v>
      </c>
      <c r="F110" s="20"/>
      <c r="G110" s="20"/>
      <c r="H110" s="21" t="s">
        <v>252</v>
      </c>
      <c r="I110" s="20">
        <f t="shared" ref="I110:I119" si="37">+D110+G110</f>
        <v>0</v>
      </c>
    </row>
    <row r="111" spans="2:16" x14ac:dyDescent="0.2">
      <c r="B111" s="192"/>
      <c r="C111" s="95" t="s">
        <v>150</v>
      </c>
      <c r="D111" s="20"/>
      <c r="E111" s="21" t="s">
        <v>252</v>
      </c>
      <c r="F111" s="20"/>
      <c r="G111" s="20"/>
      <c r="H111" s="21" t="s">
        <v>252</v>
      </c>
      <c r="I111" s="20">
        <f t="shared" si="37"/>
        <v>0</v>
      </c>
    </row>
    <row r="112" spans="2:16" x14ac:dyDescent="0.2">
      <c r="B112" s="192"/>
      <c r="C112" s="11" t="s">
        <v>151</v>
      </c>
      <c r="D112" s="12"/>
      <c r="E112" s="13" t="s">
        <v>252</v>
      </c>
      <c r="F112" s="12"/>
      <c r="G112" s="12"/>
      <c r="H112" s="13" t="s">
        <v>252</v>
      </c>
      <c r="I112" s="12">
        <f t="shared" si="37"/>
        <v>0</v>
      </c>
      <c r="N112" s="17"/>
      <c r="O112" s="17"/>
      <c r="P112" s="17"/>
    </row>
    <row r="113" spans="2:16" x14ac:dyDescent="0.2">
      <c r="B113" s="192"/>
      <c r="C113" s="11" t="s">
        <v>152</v>
      </c>
      <c r="D113" s="12"/>
      <c r="E113" s="13" t="s">
        <v>252</v>
      </c>
      <c r="F113" s="12"/>
      <c r="G113" s="12"/>
      <c r="H113" s="13" t="s">
        <v>252</v>
      </c>
      <c r="I113" s="12">
        <f t="shared" si="37"/>
        <v>0</v>
      </c>
      <c r="N113" s="17"/>
      <c r="O113" s="17"/>
      <c r="P113" s="17"/>
    </row>
    <row r="114" spans="2:16" x14ac:dyDescent="0.2">
      <c r="B114" s="192"/>
      <c r="C114" s="11" t="s">
        <v>153</v>
      </c>
      <c r="D114" s="12"/>
      <c r="E114" s="13" t="s">
        <v>252</v>
      </c>
      <c r="F114" s="12"/>
      <c r="G114" s="12"/>
      <c r="H114" s="13" t="s">
        <v>252</v>
      </c>
      <c r="I114" s="12">
        <f t="shared" si="37"/>
        <v>0</v>
      </c>
    </row>
    <row r="115" spans="2:16" x14ac:dyDescent="0.2">
      <c r="B115" s="192"/>
      <c r="C115" s="11" t="s">
        <v>154</v>
      </c>
      <c r="D115" s="12"/>
      <c r="E115" s="13" t="s">
        <v>252</v>
      </c>
      <c r="F115" s="12"/>
      <c r="G115" s="12"/>
      <c r="H115" s="13" t="s">
        <v>252</v>
      </c>
      <c r="I115" s="12">
        <f t="shared" si="37"/>
        <v>0</v>
      </c>
    </row>
    <row r="116" spans="2:16" x14ac:dyDescent="0.2">
      <c r="B116" s="192"/>
      <c r="C116" s="11" t="s">
        <v>155</v>
      </c>
      <c r="D116" s="12"/>
      <c r="E116" s="13" t="s">
        <v>252</v>
      </c>
      <c r="F116" s="12"/>
      <c r="G116" s="12"/>
      <c r="H116" s="13" t="s">
        <v>252</v>
      </c>
      <c r="I116" s="12">
        <f t="shared" si="37"/>
        <v>0</v>
      </c>
    </row>
    <row r="117" spans="2:16" x14ac:dyDescent="0.2">
      <c r="B117" s="192"/>
      <c r="C117" s="11" t="s">
        <v>156</v>
      </c>
      <c r="D117" s="12"/>
      <c r="E117" s="13" t="s">
        <v>252</v>
      </c>
      <c r="F117" s="12"/>
      <c r="G117" s="12"/>
      <c r="H117" s="13" t="s">
        <v>252</v>
      </c>
      <c r="I117" s="12">
        <f t="shared" si="37"/>
        <v>0</v>
      </c>
    </row>
    <row r="118" spans="2:16" x14ac:dyDescent="0.2">
      <c r="B118" s="192"/>
      <c r="C118" s="66" t="s">
        <v>127</v>
      </c>
      <c r="D118" s="64">
        <f>SUM(D110:D117)</f>
        <v>0</v>
      </c>
      <c r="E118" s="65" t="s">
        <v>252</v>
      </c>
      <c r="F118" s="64"/>
      <c r="G118" s="64">
        <f>SUM(G110:G117)</f>
        <v>0</v>
      </c>
      <c r="H118" s="65" t="s">
        <v>252</v>
      </c>
      <c r="I118" s="64">
        <f t="shared" si="37"/>
        <v>0</v>
      </c>
      <c r="O118" s="17"/>
      <c r="P118" s="17"/>
    </row>
    <row r="119" spans="2:16" x14ac:dyDescent="0.2">
      <c r="B119" s="193"/>
      <c r="C119" s="118" t="s">
        <v>36</v>
      </c>
      <c r="D119" s="14">
        <f>SUM(D108,D118)</f>
        <v>5376</v>
      </c>
      <c r="E119" s="16">
        <f>D119/$I119</f>
        <v>0.50074515648286144</v>
      </c>
      <c r="F119" s="14"/>
      <c r="G119" s="14">
        <f>SUM(G108,G118)</f>
        <v>5360</v>
      </c>
      <c r="H119" s="16">
        <f>G119/$I119</f>
        <v>0.49925484351713861</v>
      </c>
      <c r="I119" s="14">
        <f t="shared" si="37"/>
        <v>10736</v>
      </c>
      <c r="N119" s="17"/>
      <c r="O119" s="17"/>
      <c r="P119" s="17"/>
    </row>
    <row r="120" spans="2:16" ht="12.75" customHeight="1" x14ac:dyDescent="0.2">
      <c r="B120" s="192" t="s">
        <v>196</v>
      </c>
      <c r="C120" s="144" t="s">
        <v>369</v>
      </c>
      <c r="D120" s="93"/>
      <c r="E120" s="94"/>
      <c r="F120" s="99"/>
      <c r="G120" s="93"/>
      <c r="H120" s="94"/>
      <c r="I120" s="93"/>
    </row>
    <row r="121" spans="2:16" x14ac:dyDescent="0.2">
      <c r="B121" s="192"/>
      <c r="C121" s="95" t="s">
        <v>13</v>
      </c>
      <c r="D121" s="20"/>
      <c r="E121" s="21">
        <f>+D121/$I121</f>
        <v>0</v>
      </c>
      <c r="F121" s="98"/>
      <c r="G121" s="20">
        <v>2304</v>
      </c>
      <c r="H121" s="21">
        <f>+G121/$I121</f>
        <v>1</v>
      </c>
      <c r="I121" s="20">
        <f>+D121+G121</f>
        <v>2304</v>
      </c>
      <c r="O121" s="17"/>
      <c r="P121" s="17"/>
    </row>
    <row r="122" spans="2:16" x14ac:dyDescent="0.2">
      <c r="B122" s="192"/>
      <c r="C122" s="11" t="s">
        <v>352</v>
      </c>
      <c r="D122" s="12"/>
      <c r="E122" s="13">
        <f t="shared" ref="E122" si="38">+D122/$I122</f>
        <v>0</v>
      </c>
      <c r="F122" s="15"/>
      <c r="G122" s="12">
        <v>1968</v>
      </c>
      <c r="H122" s="13">
        <f t="shared" ref="H122" si="39">+G122/$I122</f>
        <v>1</v>
      </c>
      <c r="I122" s="12">
        <f>+D122+G122</f>
        <v>1968</v>
      </c>
      <c r="O122" s="17"/>
      <c r="P122" s="17"/>
    </row>
    <row r="123" spans="2:16" x14ac:dyDescent="0.2">
      <c r="B123" s="192"/>
      <c r="C123" s="11" t="s">
        <v>134</v>
      </c>
      <c r="D123" s="12"/>
      <c r="E123" s="13" t="s">
        <v>252</v>
      </c>
      <c r="F123" s="15"/>
      <c r="G123" s="12"/>
      <c r="H123" s="13" t="s">
        <v>252</v>
      </c>
      <c r="I123" s="12">
        <f>+D123+G123</f>
        <v>0</v>
      </c>
    </row>
    <row r="124" spans="2:16" x14ac:dyDescent="0.2">
      <c r="B124" s="192"/>
      <c r="C124" s="11" t="s">
        <v>17</v>
      </c>
      <c r="D124" s="12"/>
      <c r="E124" s="13">
        <f>+D124/$I124</f>
        <v>0</v>
      </c>
      <c r="F124" s="12"/>
      <c r="G124" s="12">
        <v>1008</v>
      </c>
      <c r="H124" s="13">
        <f>+G124/$I124</f>
        <v>1</v>
      </c>
      <c r="I124" s="12">
        <f>+D124+G124</f>
        <v>1008</v>
      </c>
      <c r="P124" s="17"/>
    </row>
    <row r="125" spans="2:16" x14ac:dyDescent="0.2">
      <c r="B125" s="192"/>
      <c r="C125" s="11" t="s">
        <v>185</v>
      </c>
      <c r="D125" s="12"/>
      <c r="E125" s="13" t="s">
        <v>252</v>
      </c>
      <c r="F125" s="12"/>
      <c r="G125" s="12"/>
      <c r="H125" s="13" t="s">
        <v>252</v>
      </c>
      <c r="I125" s="12">
        <f>+D125+G125</f>
        <v>0</v>
      </c>
    </row>
    <row r="126" spans="2:16" x14ac:dyDescent="0.2">
      <c r="B126" s="192"/>
      <c r="C126" s="66" t="s">
        <v>127</v>
      </c>
      <c r="D126" s="69">
        <f>SUM(D121:D125)</f>
        <v>0</v>
      </c>
      <c r="E126" s="65">
        <f t="shared" ref="E126" si="40">+D126/$I126</f>
        <v>0</v>
      </c>
      <c r="F126" s="64"/>
      <c r="G126" s="69">
        <f>SUM(G121:G125)</f>
        <v>5280</v>
      </c>
      <c r="H126" s="65">
        <f t="shared" ref="H126" si="41">+G126/$I126</f>
        <v>1</v>
      </c>
      <c r="I126" s="64">
        <f t="shared" ref="I126" si="42">+D126+G126</f>
        <v>5280</v>
      </c>
      <c r="O126" s="17"/>
      <c r="P126" s="17"/>
    </row>
    <row r="127" spans="2:16" x14ac:dyDescent="0.2">
      <c r="B127" s="192"/>
      <c r="C127" s="145" t="s">
        <v>237</v>
      </c>
      <c r="D127" s="97"/>
      <c r="E127" s="94"/>
      <c r="F127" s="93"/>
      <c r="G127" s="97"/>
      <c r="H127" s="94"/>
      <c r="I127" s="93"/>
    </row>
    <row r="128" spans="2:16" x14ac:dyDescent="0.2">
      <c r="B128" s="192"/>
      <c r="C128" s="95" t="s">
        <v>132</v>
      </c>
      <c r="D128" s="20"/>
      <c r="E128" s="21">
        <f t="shared" ref="E128:E131" si="43">+D128/$I128</f>
        <v>0</v>
      </c>
      <c r="F128" s="20"/>
      <c r="G128" s="20">
        <v>896</v>
      </c>
      <c r="H128" s="21">
        <f t="shared" ref="H128:H131" si="44">+G128/$I128</f>
        <v>1</v>
      </c>
      <c r="I128" s="20">
        <f>+D128+G128</f>
        <v>896</v>
      </c>
    </row>
    <row r="129" spans="2:16" x14ac:dyDescent="0.2">
      <c r="B129" s="192"/>
      <c r="C129" s="11" t="s">
        <v>133</v>
      </c>
      <c r="D129" s="12"/>
      <c r="E129" s="13">
        <f t="shared" si="43"/>
        <v>0</v>
      </c>
      <c r="F129" s="12"/>
      <c r="G129" s="12">
        <v>9024</v>
      </c>
      <c r="H129" s="13">
        <f t="shared" si="44"/>
        <v>1</v>
      </c>
      <c r="I129" s="12">
        <f t="shared" ref="I129" si="45">+D129+G129</f>
        <v>9024</v>
      </c>
      <c r="O129" s="17"/>
      <c r="P129" s="17"/>
    </row>
    <row r="130" spans="2:16" x14ac:dyDescent="0.2">
      <c r="B130" s="192"/>
      <c r="C130" s="11" t="s">
        <v>15</v>
      </c>
      <c r="D130" s="12"/>
      <c r="E130" s="13">
        <f t="shared" si="43"/>
        <v>0</v>
      </c>
      <c r="F130" s="15"/>
      <c r="G130" s="12">
        <v>624</v>
      </c>
      <c r="H130" s="13">
        <f t="shared" si="44"/>
        <v>1</v>
      </c>
      <c r="I130" s="12">
        <f>+D130+G130</f>
        <v>624</v>
      </c>
    </row>
    <row r="131" spans="2:16" x14ac:dyDescent="0.2">
      <c r="B131" s="192"/>
      <c r="C131" s="11" t="s">
        <v>16</v>
      </c>
      <c r="D131" s="12"/>
      <c r="E131" s="13">
        <f t="shared" si="43"/>
        <v>0</v>
      </c>
      <c r="F131" s="15"/>
      <c r="G131" s="12">
        <v>720</v>
      </c>
      <c r="H131" s="13">
        <f t="shared" si="44"/>
        <v>1</v>
      </c>
      <c r="I131" s="12">
        <f>+D131+G131</f>
        <v>720</v>
      </c>
    </row>
    <row r="132" spans="2:16" x14ac:dyDescent="0.2">
      <c r="B132" s="192"/>
      <c r="C132" s="11" t="s">
        <v>135</v>
      </c>
      <c r="D132" s="18"/>
      <c r="E132" s="13" t="s">
        <v>252</v>
      </c>
      <c r="F132" s="12"/>
      <c r="G132" s="18">
        <v>2320</v>
      </c>
      <c r="H132" s="13" t="s">
        <v>252</v>
      </c>
      <c r="I132" s="12">
        <f>+D132+G132</f>
        <v>2320</v>
      </c>
    </row>
    <row r="133" spans="2:16" x14ac:dyDescent="0.2">
      <c r="B133" s="192"/>
      <c r="C133" s="66" t="s">
        <v>127</v>
      </c>
      <c r="D133" s="68">
        <f>SUM(D128:D132)</f>
        <v>0</v>
      </c>
      <c r="E133" s="65">
        <f>+D133/$I133</f>
        <v>0</v>
      </c>
      <c r="F133" s="64"/>
      <c r="G133" s="68">
        <f>SUM(G128:G132)</f>
        <v>13584</v>
      </c>
      <c r="H133" s="65">
        <f>+G133/$I133</f>
        <v>1</v>
      </c>
      <c r="I133" s="64">
        <f t="shared" ref="I133" si="46">+D133+G133</f>
        <v>13584</v>
      </c>
      <c r="O133" s="17"/>
      <c r="P133" s="17"/>
    </row>
    <row r="134" spans="2:16" x14ac:dyDescent="0.2">
      <c r="B134" s="193"/>
      <c r="C134" s="118" t="s">
        <v>36</v>
      </c>
      <c r="D134" s="14">
        <f>SUM(D126,D133)</f>
        <v>0</v>
      </c>
      <c r="E134" s="16">
        <f>D134/$I134</f>
        <v>0</v>
      </c>
      <c r="F134" s="14"/>
      <c r="G134" s="14">
        <f>SUM(G126,G133)</f>
        <v>18864</v>
      </c>
      <c r="H134" s="16">
        <f>G134/$I134</f>
        <v>1</v>
      </c>
      <c r="I134" s="14">
        <f>+D134+G134</f>
        <v>18864</v>
      </c>
      <c r="N134" s="17"/>
      <c r="O134" s="17"/>
      <c r="P134" s="17"/>
    </row>
    <row r="135" spans="2:16" ht="12.75" customHeight="1" x14ac:dyDescent="0.2">
      <c r="B135" s="192" t="s">
        <v>197</v>
      </c>
      <c r="C135" s="144" t="s">
        <v>181</v>
      </c>
      <c r="D135" s="93"/>
      <c r="E135" s="94"/>
      <c r="F135" s="93"/>
      <c r="G135" s="93"/>
      <c r="H135" s="94"/>
      <c r="I135" s="93"/>
    </row>
    <row r="136" spans="2:16" x14ac:dyDescent="0.2">
      <c r="B136" s="192"/>
      <c r="C136" s="95" t="s">
        <v>6</v>
      </c>
      <c r="D136" s="20"/>
      <c r="E136" s="21">
        <f>+D136/$I136</f>
        <v>0</v>
      </c>
      <c r="F136" s="20"/>
      <c r="G136" s="20">
        <v>3504</v>
      </c>
      <c r="H136" s="21">
        <f>+G136/$I136</f>
        <v>1</v>
      </c>
      <c r="I136" s="20">
        <f>+D136+G136</f>
        <v>3504</v>
      </c>
      <c r="O136" s="17"/>
      <c r="P136" s="17"/>
    </row>
    <row r="137" spans="2:16" x14ac:dyDescent="0.2">
      <c r="B137" s="192"/>
      <c r="C137" s="11" t="s">
        <v>9</v>
      </c>
      <c r="D137" s="12"/>
      <c r="E137" s="13" t="s">
        <v>252</v>
      </c>
      <c r="F137" s="15"/>
      <c r="G137" s="12"/>
      <c r="H137" s="13" t="s">
        <v>252</v>
      </c>
      <c r="I137" s="12">
        <f t="shared" ref="I137:I138" si="47">+D137+G137</f>
        <v>0</v>
      </c>
    </row>
    <row r="138" spans="2:16" x14ac:dyDescent="0.2">
      <c r="B138" s="192"/>
      <c r="C138" s="66" t="s">
        <v>127</v>
      </c>
      <c r="D138" s="68">
        <f>SUM(D136:D137)</f>
        <v>0</v>
      </c>
      <c r="E138" s="65">
        <f>+D138/$I138</f>
        <v>0</v>
      </c>
      <c r="F138" s="64"/>
      <c r="G138" s="68">
        <f>SUM(G136:G137)</f>
        <v>3504</v>
      </c>
      <c r="H138" s="65">
        <f>+G138/$I138</f>
        <v>1</v>
      </c>
      <c r="I138" s="64">
        <f t="shared" si="47"/>
        <v>3504</v>
      </c>
    </row>
    <row r="139" spans="2:16" x14ac:dyDescent="0.2">
      <c r="B139" s="192"/>
      <c r="C139" s="144" t="s">
        <v>359</v>
      </c>
      <c r="D139" s="93"/>
      <c r="E139" s="94"/>
      <c r="F139" s="93"/>
      <c r="G139" s="93"/>
      <c r="H139" s="94"/>
      <c r="I139" s="93"/>
    </row>
    <row r="140" spans="2:16" x14ac:dyDescent="0.2">
      <c r="B140" s="192"/>
      <c r="C140" s="95" t="s">
        <v>343</v>
      </c>
      <c r="D140" s="20"/>
      <c r="E140" s="21">
        <f t="shared" ref="E140" si="48">+D140/$I140</f>
        <v>0</v>
      </c>
      <c r="F140" s="20"/>
      <c r="G140" s="20">
        <v>1280</v>
      </c>
      <c r="H140" s="21">
        <f t="shared" ref="H140" si="49">+G140/$I140</f>
        <v>1</v>
      </c>
      <c r="I140" s="20">
        <f t="shared" ref="I140" si="50">+D140+G140</f>
        <v>1280</v>
      </c>
      <c r="O140" s="17"/>
      <c r="P140" s="17"/>
    </row>
    <row r="141" spans="2:16" x14ac:dyDescent="0.2">
      <c r="B141" s="192"/>
      <c r="C141" s="11" t="s">
        <v>49</v>
      </c>
      <c r="D141" s="12"/>
      <c r="E141" s="13">
        <f>+D141/$I141</f>
        <v>0</v>
      </c>
      <c r="F141" s="12"/>
      <c r="G141" s="12">
        <v>2048</v>
      </c>
      <c r="H141" s="13">
        <f>+G141/$I141</f>
        <v>1</v>
      </c>
      <c r="I141" s="12">
        <f>+D141+G141</f>
        <v>2048</v>
      </c>
      <c r="O141" s="17"/>
      <c r="P141" s="17"/>
    </row>
    <row r="142" spans="2:16" x14ac:dyDescent="0.2">
      <c r="B142" s="192"/>
      <c r="C142" s="19" t="s">
        <v>137</v>
      </c>
      <c r="D142" s="12"/>
      <c r="E142" s="13" t="s">
        <v>252</v>
      </c>
      <c r="F142" s="12"/>
      <c r="G142" s="12"/>
      <c r="H142" s="13" t="s">
        <v>252</v>
      </c>
      <c r="I142" s="12">
        <f>+D142+G142</f>
        <v>0</v>
      </c>
    </row>
    <row r="143" spans="2:16" x14ac:dyDescent="0.2">
      <c r="B143" s="192"/>
      <c r="C143" s="19" t="s">
        <v>78</v>
      </c>
      <c r="D143" s="12"/>
      <c r="E143" s="13">
        <f>+D143/$I143</f>
        <v>0</v>
      </c>
      <c r="F143" s="12"/>
      <c r="G143" s="12">
        <v>4240</v>
      </c>
      <c r="H143" s="13">
        <f>+G143/$I143</f>
        <v>1</v>
      </c>
      <c r="I143" s="12">
        <f t="shared" ref="I143:I144" si="51">+D143+G143</f>
        <v>4240</v>
      </c>
    </row>
    <row r="144" spans="2:16" x14ac:dyDescent="0.2">
      <c r="B144" s="192"/>
      <c r="C144" s="66" t="s">
        <v>127</v>
      </c>
      <c r="D144" s="69">
        <f>SUM(D140:D143)</f>
        <v>0</v>
      </c>
      <c r="E144" s="65">
        <f>+D144/$I144</f>
        <v>0</v>
      </c>
      <c r="F144" s="64"/>
      <c r="G144" s="69">
        <f>SUM(G140:G143)</f>
        <v>7568</v>
      </c>
      <c r="H144" s="65">
        <f>+G144/$I144</f>
        <v>1</v>
      </c>
      <c r="I144" s="64">
        <f t="shared" si="51"/>
        <v>7568</v>
      </c>
      <c r="O144" s="17"/>
      <c r="P144" s="17"/>
    </row>
    <row r="145" spans="2:16" x14ac:dyDescent="0.2">
      <c r="B145" s="192"/>
      <c r="C145" s="144" t="s">
        <v>234</v>
      </c>
      <c r="D145" s="93"/>
      <c r="E145" s="94"/>
      <c r="F145" s="93"/>
      <c r="G145" s="93"/>
      <c r="H145" s="94"/>
      <c r="I145" s="93"/>
    </row>
    <row r="146" spans="2:16" x14ac:dyDescent="0.2">
      <c r="B146" s="192"/>
      <c r="C146" s="95" t="s">
        <v>58</v>
      </c>
      <c r="D146" s="17"/>
      <c r="E146" s="21">
        <f>+D146/$I146</f>
        <v>0</v>
      </c>
      <c r="F146" s="20"/>
      <c r="G146" s="17">
        <v>960</v>
      </c>
      <c r="H146" s="21">
        <f>+G146/$I146</f>
        <v>1</v>
      </c>
      <c r="I146" s="20">
        <f t="shared" ref="I146" si="52">+D146+G146</f>
        <v>960</v>
      </c>
    </row>
    <row r="147" spans="2:16" x14ac:dyDescent="0.2">
      <c r="B147" s="192"/>
      <c r="C147" s="11" t="s">
        <v>0</v>
      </c>
      <c r="D147" s="12"/>
      <c r="E147" s="13" t="s">
        <v>252</v>
      </c>
      <c r="F147" s="12"/>
      <c r="G147" s="12"/>
      <c r="H147" s="13" t="s">
        <v>252</v>
      </c>
      <c r="I147" s="12">
        <f>+D147+G147</f>
        <v>0</v>
      </c>
    </row>
    <row r="148" spans="2:16" x14ac:dyDescent="0.2">
      <c r="B148" s="192"/>
      <c r="C148" s="11" t="s">
        <v>59</v>
      </c>
      <c r="D148" s="18"/>
      <c r="E148" s="13" t="s">
        <v>252</v>
      </c>
      <c r="F148" s="12"/>
      <c r="G148" s="17"/>
      <c r="H148" s="13" t="s">
        <v>252</v>
      </c>
      <c r="I148" s="12">
        <f t="shared" ref="I148:I149" si="53">+D148+G148</f>
        <v>0</v>
      </c>
    </row>
    <row r="149" spans="2:16" x14ac:dyDescent="0.2">
      <c r="B149" s="192"/>
      <c r="C149" s="11" t="s">
        <v>7</v>
      </c>
      <c r="D149" s="8"/>
      <c r="E149" s="13" t="s">
        <v>252</v>
      </c>
      <c r="F149" s="15"/>
      <c r="G149" s="12"/>
      <c r="H149" s="13" t="s">
        <v>252</v>
      </c>
      <c r="I149" s="12">
        <f t="shared" si="53"/>
        <v>0</v>
      </c>
    </row>
    <row r="150" spans="2:16" x14ac:dyDescent="0.2">
      <c r="B150" s="192"/>
      <c r="C150" s="11" t="s">
        <v>8</v>
      </c>
      <c r="D150" s="12"/>
      <c r="E150" s="13">
        <f>+D150/$I150</f>
        <v>0</v>
      </c>
      <c r="F150" s="12"/>
      <c r="G150" s="12">
        <v>1008</v>
      </c>
      <c r="H150" s="13">
        <f>+G150/$I150</f>
        <v>1</v>
      </c>
      <c r="I150" s="12">
        <f>+D150+G150</f>
        <v>1008</v>
      </c>
    </row>
    <row r="151" spans="2:16" x14ac:dyDescent="0.2">
      <c r="B151" s="192"/>
      <c r="C151" s="7" t="s">
        <v>10</v>
      </c>
      <c r="D151" s="12"/>
      <c r="E151" s="13" t="s">
        <v>252</v>
      </c>
      <c r="F151" s="12"/>
      <c r="G151" s="12"/>
      <c r="H151" s="13" t="s">
        <v>252</v>
      </c>
      <c r="I151" s="12">
        <f>+D151+G151</f>
        <v>0</v>
      </c>
    </row>
    <row r="152" spans="2:16" x14ac:dyDescent="0.2">
      <c r="B152" s="192"/>
      <c r="C152" s="66" t="s">
        <v>127</v>
      </c>
      <c r="D152" s="69">
        <f>SUM(D146:D151)</f>
        <v>0</v>
      </c>
      <c r="E152" s="65">
        <f>+D152/$I152</f>
        <v>0</v>
      </c>
      <c r="F152" s="64"/>
      <c r="G152" s="69">
        <f>SUM(G146:G151)</f>
        <v>1968</v>
      </c>
      <c r="H152" s="65">
        <f>+G152/$I152</f>
        <v>1</v>
      </c>
      <c r="I152" s="64">
        <f t="shared" ref="I152:I174" si="54">+D152+G152</f>
        <v>1968</v>
      </c>
    </row>
    <row r="153" spans="2:16" x14ac:dyDescent="0.2">
      <c r="B153" s="193"/>
      <c r="C153" s="118" t="s">
        <v>36</v>
      </c>
      <c r="D153" s="14">
        <f>SUM(D138,D144,D152)</f>
        <v>0</v>
      </c>
      <c r="E153" s="16">
        <f>D153/$I153</f>
        <v>0</v>
      </c>
      <c r="F153" s="14"/>
      <c r="G153" s="14">
        <f>SUM(G138,G144,G152)</f>
        <v>13040</v>
      </c>
      <c r="H153" s="16">
        <f>G153/$I153</f>
        <v>1</v>
      </c>
      <c r="I153" s="14">
        <f t="shared" si="54"/>
        <v>13040</v>
      </c>
      <c r="O153" s="17"/>
      <c r="P153" s="17"/>
    </row>
    <row r="154" spans="2:16" ht="12.75" customHeight="1" x14ac:dyDescent="0.2">
      <c r="B154" s="192" t="s">
        <v>198</v>
      </c>
      <c r="C154" s="144" t="s">
        <v>235</v>
      </c>
      <c r="D154" s="93"/>
      <c r="E154" s="94"/>
      <c r="F154" s="93"/>
      <c r="G154" s="93"/>
      <c r="H154" s="94"/>
      <c r="I154" s="93"/>
    </row>
    <row r="155" spans="2:16" x14ac:dyDescent="0.2">
      <c r="B155" s="192"/>
      <c r="C155" s="95" t="s">
        <v>29</v>
      </c>
      <c r="D155" s="20"/>
      <c r="E155" s="21" t="s">
        <v>252</v>
      </c>
      <c r="F155" s="98"/>
      <c r="G155" s="20"/>
      <c r="H155" s="21" t="s">
        <v>252</v>
      </c>
      <c r="I155" s="20">
        <f>+D155+G155</f>
        <v>0</v>
      </c>
    </row>
    <row r="156" spans="2:16" x14ac:dyDescent="0.2">
      <c r="B156" s="192"/>
      <c r="C156" s="11" t="s">
        <v>24</v>
      </c>
      <c r="D156" s="12">
        <v>2624</v>
      </c>
      <c r="E156" s="13">
        <f t="shared" ref="E156:E157" si="55">+D156/$I156</f>
        <v>0.22841225626740946</v>
      </c>
      <c r="F156" s="12"/>
      <c r="G156" s="12">
        <v>8864</v>
      </c>
      <c r="H156" s="13">
        <f t="shared" ref="H156:H157" si="56">+G156/$I156</f>
        <v>0.77158774373259054</v>
      </c>
      <c r="I156" s="12">
        <f t="shared" ref="I156:I157" si="57">+D156+G156</f>
        <v>11488</v>
      </c>
      <c r="O156" s="17"/>
      <c r="P156" s="17"/>
    </row>
    <row r="157" spans="2:16" x14ac:dyDescent="0.2">
      <c r="B157" s="192"/>
      <c r="C157" s="95" t="s">
        <v>25</v>
      </c>
      <c r="D157" s="20"/>
      <c r="E157" s="21">
        <f t="shared" si="55"/>
        <v>0</v>
      </c>
      <c r="F157" s="20"/>
      <c r="G157" s="20">
        <v>2464</v>
      </c>
      <c r="H157" s="21">
        <f t="shared" si="56"/>
        <v>1</v>
      </c>
      <c r="I157" s="20">
        <f t="shared" si="57"/>
        <v>2464</v>
      </c>
      <c r="N157" s="17"/>
      <c r="O157" s="17"/>
      <c r="P157" s="17"/>
    </row>
    <row r="158" spans="2:16" x14ac:dyDescent="0.2">
      <c r="B158" s="192"/>
      <c r="C158" s="11" t="s">
        <v>31</v>
      </c>
      <c r="D158" s="12"/>
      <c r="E158" s="13" t="s">
        <v>252</v>
      </c>
      <c r="F158" s="12"/>
      <c r="G158" s="12"/>
      <c r="H158" s="13" t="s">
        <v>252</v>
      </c>
      <c r="I158" s="12">
        <f>+D158+G158</f>
        <v>0</v>
      </c>
    </row>
    <row r="159" spans="2:16" x14ac:dyDescent="0.2">
      <c r="B159" s="192"/>
      <c r="C159" s="11" t="s">
        <v>205</v>
      </c>
      <c r="D159" s="18"/>
      <c r="E159" s="13" t="s">
        <v>252</v>
      </c>
      <c r="F159" s="12"/>
      <c r="G159" s="18"/>
      <c r="H159" s="13" t="s">
        <v>252</v>
      </c>
      <c r="I159" s="12">
        <f t="shared" ref="I159" si="58">+D159+G159</f>
        <v>0</v>
      </c>
    </row>
    <row r="160" spans="2:16" x14ac:dyDescent="0.2">
      <c r="B160" s="192"/>
      <c r="C160" s="11" t="s">
        <v>35</v>
      </c>
      <c r="D160" s="12"/>
      <c r="E160" s="13" t="s">
        <v>252</v>
      </c>
      <c r="F160" s="12"/>
      <c r="G160" s="12"/>
      <c r="H160" s="13" t="s">
        <v>252</v>
      </c>
      <c r="I160" s="12">
        <f>+D160+G160</f>
        <v>0</v>
      </c>
    </row>
    <row r="161" spans="2:16" x14ac:dyDescent="0.2">
      <c r="B161" s="192"/>
      <c r="C161" s="66" t="s">
        <v>127</v>
      </c>
      <c r="D161" s="69">
        <f>SUM(D155:D160)</f>
        <v>2624</v>
      </c>
      <c r="E161" s="65">
        <f>+D161/$I161</f>
        <v>0.18807339449541285</v>
      </c>
      <c r="F161" s="64"/>
      <c r="G161" s="69">
        <f>SUM(G155:G160)</f>
        <v>11328</v>
      </c>
      <c r="H161" s="65">
        <f>+G161/$I161</f>
        <v>0.81192660550458717</v>
      </c>
      <c r="I161" s="64">
        <f t="shared" ref="I161" si="59">+D161+G161</f>
        <v>13952</v>
      </c>
    </row>
    <row r="162" spans="2:16" x14ac:dyDescent="0.2">
      <c r="B162" s="192"/>
      <c r="C162" s="144" t="s">
        <v>371</v>
      </c>
      <c r="D162" s="93"/>
      <c r="E162" s="94"/>
      <c r="F162" s="93"/>
      <c r="G162" s="93"/>
      <c r="H162" s="94"/>
      <c r="I162" s="93"/>
    </row>
    <row r="163" spans="2:16" x14ac:dyDescent="0.2">
      <c r="B163" s="192"/>
      <c r="C163" s="95" t="s">
        <v>26</v>
      </c>
      <c r="D163" s="20"/>
      <c r="E163" s="21">
        <f t="shared" ref="E163:E165" si="60">+D163/$I163</f>
        <v>0</v>
      </c>
      <c r="F163" s="20"/>
      <c r="G163" s="20">
        <v>2016</v>
      </c>
      <c r="H163" s="21">
        <f t="shared" ref="H163:H165" si="61">+G163/$I163</f>
        <v>1</v>
      </c>
      <c r="I163" s="20">
        <f t="shared" ref="I163:I167" si="62">+D163+G163</f>
        <v>2016</v>
      </c>
      <c r="O163" s="17"/>
      <c r="P163" s="17"/>
    </row>
    <row r="164" spans="2:16" x14ac:dyDescent="0.2">
      <c r="B164" s="192"/>
      <c r="C164" s="11" t="s">
        <v>27</v>
      </c>
      <c r="D164" s="12"/>
      <c r="E164" s="13">
        <f t="shared" si="60"/>
        <v>0</v>
      </c>
      <c r="F164" s="12"/>
      <c r="G164" s="12">
        <v>1344</v>
      </c>
      <c r="H164" s="13">
        <f t="shared" si="61"/>
        <v>1</v>
      </c>
      <c r="I164" s="12">
        <f t="shared" si="62"/>
        <v>1344</v>
      </c>
      <c r="O164" s="17"/>
      <c r="P164" s="17"/>
    </row>
    <row r="165" spans="2:16" x14ac:dyDescent="0.2">
      <c r="B165" s="192"/>
      <c r="C165" s="11" t="s">
        <v>11</v>
      </c>
      <c r="D165" s="12">
        <v>336</v>
      </c>
      <c r="E165" s="13">
        <f t="shared" si="60"/>
        <v>5.1344743276283619E-2</v>
      </c>
      <c r="F165" s="12"/>
      <c r="G165" s="12">
        <v>6208</v>
      </c>
      <c r="H165" s="13">
        <f t="shared" si="61"/>
        <v>0.94865525672371642</v>
      </c>
      <c r="I165" s="12">
        <f t="shared" si="62"/>
        <v>6544</v>
      </c>
      <c r="O165" s="17"/>
      <c r="P165" s="17"/>
    </row>
    <row r="166" spans="2:16" x14ac:dyDescent="0.2">
      <c r="B166" s="192"/>
      <c r="C166" s="11" t="s">
        <v>28</v>
      </c>
      <c r="D166" s="12"/>
      <c r="E166" s="13" t="s">
        <v>252</v>
      </c>
      <c r="F166" s="12"/>
      <c r="G166" s="12"/>
      <c r="H166" s="13" t="s">
        <v>252</v>
      </c>
      <c r="I166" s="12">
        <f t="shared" si="62"/>
        <v>0</v>
      </c>
    </row>
    <row r="167" spans="2:16" x14ac:dyDescent="0.2">
      <c r="B167" s="192"/>
      <c r="C167" s="66" t="s">
        <v>127</v>
      </c>
      <c r="D167" s="69">
        <f>SUM(D163:D166)</f>
        <v>336</v>
      </c>
      <c r="E167" s="65">
        <f>+D167/$I167</f>
        <v>3.3925686591276254E-2</v>
      </c>
      <c r="F167" s="64"/>
      <c r="G167" s="69">
        <f>SUM(G163:G166)</f>
        <v>9568</v>
      </c>
      <c r="H167" s="65">
        <f>+G167/$I167</f>
        <v>0.96607431340872374</v>
      </c>
      <c r="I167" s="64">
        <f t="shared" si="62"/>
        <v>9904</v>
      </c>
    </row>
    <row r="168" spans="2:16" x14ac:dyDescent="0.2">
      <c r="B168" s="192"/>
      <c r="C168" s="144" t="s">
        <v>236</v>
      </c>
      <c r="D168" s="93"/>
      <c r="E168" s="94"/>
      <c r="F168" s="93"/>
      <c r="G168" s="93"/>
      <c r="H168" s="94"/>
      <c r="I168" s="93"/>
    </row>
    <row r="169" spans="2:16" x14ac:dyDescent="0.2">
      <c r="B169" s="192"/>
      <c r="C169" s="95" t="s">
        <v>32</v>
      </c>
      <c r="D169" s="20"/>
      <c r="E169" s="21" t="s">
        <v>252</v>
      </c>
      <c r="F169" s="20"/>
      <c r="G169" s="20"/>
      <c r="H169" s="21" t="s">
        <v>252</v>
      </c>
      <c r="I169" s="20">
        <f>+D169+G169</f>
        <v>0</v>
      </c>
      <c r="O169" s="17"/>
      <c r="P169" s="17"/>
    </row>
    <row r="170" spans="2:16" x14ac:dyDescent="0.2">
      <c r="B170" s="192"/>
      <c r="C170" s="11" t="s">
        <v>33</v>
      </c>
      <c r="D170" s="12"/>
      <c r="E170" s="13">
        <f>+D170/$I170</f>
        <v>0</v>
      </c>
      <c r="F170" s="12"/>
      <c r="G170" s="12">
        <v>3360</v>
      </c>
      <c r="H170" s="13">
        <f>+G170/$I170</f>
        <v>1</v>
      </c>
      <c r="I170" s="12">
        <f>+D170+G170</f>
        <v>3360</v>
      </c>
      <c r="O170" s="17"/>
      <c r="P170" s="17"/>
    </row>
    <row r="171" spans="2:16" x14ac:dyDescent="0.2">
      <c r="B171" s="192"/>
      <c r="C171" s="11" t="s">
        <v>353</v>
      </c>
      <c r="D171" s="12"/>
      <c r="E171" s="13" t="s">
        <v>252</v>
      </c>
      <c r="F171" s="12"/>
      <c r="G171" s="12"/>
      <c r="H171" s="13" t="s">
        <v>252</v>
      </c>
      <c r="I171" s="12">
        <f t="shared" ref="I171" si="63">+D171+G171</f>
        <v>0</v>
      </c>
    </row>
    <row r="172" spans="2:16" x14ac:dyDescent="0.2">
      <c r="B172" s="192"/>
      <c r="C172" s="11" t="s">
        <v>34</v>
      </c>
      <c r="D172" s="12"/>
      <c r="E172" s="13" t="s">
        <v>252</v>
      </c>
      <c r="F172" s="12"/>
      <c r="G172" s="12"/>
      <c r="H172" s="13" t="s">
        <v>252</v>
      </c>
      <c r="I172" s="12">
        <f>+D172+G172</f>
        <v>0</v>
      </c>
      <c r="O172" s="17"/>
      <c r="P172" s="17"/>
    </row>
    <row r="173" spans="2:16" x14ac:dyDescent="0.2">
      <c r="B173" s="192"/>
      <c r="C173" s="66" t="s">
        <v>127</v>
      </c>
      <c r="D173" s="69">
        <f>SUM(D169:D172)</f>
        <v>0</v>
      </c>
      <c r="E173" s="65">
        <f>+D173/$I173</f>
        <v>0</v>
      </c>
      <c r="F173" s="64"/>
      <c r="G173" s="69">
        <f>SUM(G169:G172)</f>
        <v>3360</v>
      </c>
      <c r="H173" s="65">
        <f>+G173/$I173</f>
        <v>1</v>
      </c>
      <c r="I173" s="64">
        <f t="shared" ref="I173" si="64">+D173+G173</f>
        <v>3360</v>
      </c>
      <c r="O173" s="17"/>
      <c r="P173" s="17"/>
    </row>
    <row r="174" spans="2:16" x14ac:dyDescent="0.2">
      <c r="B174" s="193"/>
      <c r="C174" s="118" t="s">
        <v>36</v>
      </c>
      <c r="D174" s="14">
        <f>SUM(D161,D167,D173)</f>
        <v>2960</v>
      </c>
      <c r="E174" s="16">
        <f>D174/$I174</f>
        <v>0.10875955320399765</v>
      </c>
      <c r="F174" s="14"/>
      <c r="G174" s="14">
        <f>SUM(G161,G167,G173)</f>
        <v>24256</v>
      </c>
      <c r="H174" s="16">
        <f>G174/$I174</f>
        <v>0.89124044679600234</v>
      </c>
      <c r="I174" s="14">
        <f t="shared" si="54"/>
        <v>27216</v>
      </c>
      <c r="N174" s="17"/>
      <c r="O174" s="17"/>
      <c r="P174" s="17"/>
    </row>
  </sheetData>
  <mergeCells count="11">
    <mergeCell ref="B98:B119"/>
    <mergeCell ref="B120:B134"/>
    <mergeCell ref="B135:B153"/>
    <mergeCell ref="B154:B174"/>
    <mergeCell ref="B22:B57"/>
    <mergeCell ref="B58:B97"/>
    <mergeCell ref="D6:E6"/>
    <mergeCell ref="G6:H6"/>
    <mergeCell ref="B8:C8"/>
    <mergeCell ref="B9:B19"/>
    <mergeCell ref="B20:B21"/>
  </mergeCells>
  <phoneticPr fontId="1" type="noConversion"/>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4" manualBreakCount="4">
    <brk id="21" min="1" max="8" man="1"/>
    <brk id="57" min="1" max="8" man="1"/>
    <brk id="97" min="1" max="8" man="1"/>
    <brk id="134" min="1"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4"/>
  <sheetViews>
    <sheetView workbookViewId="0">
      <pane ySplit="7" topLeftCell="A8" activePane="bottomLeft" state="frozen"/>
      <selection activeCell="A7" sqref="A7"/>
      <selection pane="bottomLeft" activeCell="A8" sqref="A8"/>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25.88671875" style="10" bestFit="1" customWidth="1"/>
    <col min="14" max="16384" width="8.88671875" style="10"/>
  </cols>
  <sheetData>
    <row r="1" spans="2:16" ht="12.75" customHeight="1" x14ac:dyDescent="0.2">
      <c r="B1" s="31" t="s">
        <v>403</v>
      </c>
      <c r="C1" s="31"/>
      <c r="D1" s="31"/>
      <c r="E1" s="31"/>
      <c r="F1" s="31"/>
      <c r="G1" s="31"/>
      <c r="H1" s="31"/>
      <c r="I1" s="31"/>
    </row>
    <row r="2" spans="2:16" ht="12.75" customHeight="1" x14ac:dyDescent="0.2">
      <c r="B2" s="31" t="s">
        <v>52</v>
      </c>
      <c r="C2" s="31"/>
      <c r="D2" s="31"/>
      <c r="E2" s="31"/>
      <c r="F2" s="31"/>
      <c r="G2" s="31"/>
      <c r="H2" s="31"/>
      <c r="I2" s="31"/>
    </row>
    <row r="3" spans="2:16" ht="12.75" customHeight="1" x14ac:dyDescent="0.2">
      <c r="B3" s="31" t="s">
        <v>66</v>
      </c>
      <c r="C3" s="31"/>
      <c r="D3" s="31"/>
      <c r="E3" s="31"/>
      <c r="F3" s="31"/>
      <c r="G3" s="31"/>
      <c r="H3" s="31"/>
      <c r="I3" s="31"/>
    </row>
    <row r="4" spans="2:16" ht="12.75" customHeight="1" x14ac:dyDescent="0.2">
      <c r="B4" s="31" t="s">
        <v>346</v>
      </c>
      <c r="C4" s="31"/>
      <c r="D4" s="31"/>
      <c r="E4" s="31"/>
      <c r="F4" s="31"/>
      <c r="G4" s="31"/>
      <c r="H4" s="31"/>
      <c r="I4" s="31"/>
    </row>
    <row r="5" spans="2:16" ht="12.75" customHeight="1" x14ac:dyDescent="0.2">
      <c r="B5" s="161"/>
    </row>
    <row r="6" spans="2:16" ht="12.75" customHeight="1" x14ac:dyDescent="0.2">
      <c r="D6" s="189" t="s">
        <v>76</v>
      </c>
      <c r="E6" s="189"/>
      <c r="F6" s="3"/>
      <c r="G6" s="189" t="s">
        <v>37</v>
      </c>
      <c r="H6" s="189"/>
      <c r="I6" s="3"/>
    </row>
    <row r="7" spans="2:16" ht="12.75" customHeight="1" x14ac:dyDescent="0.2">
      <c r="B7" s="4" t="s">
        <v>38</v>
      </c>
      <c r="C7" s="4" t="s">
        <v>39</v>
      </c>
      <c r="D7" s="5" t="s">
        <v>40</v>
      </c>
      <c r="E7" s="117" t="s">
        <v>41</v>
      </c>
      <c r="F7" s="5"/>
      <c r="G7" s="5" t="s">
        <v>40</v>
      </c>
      <c r="H7" s="117" t="s">
        <v>41</v>
      </c>
      <c r="I7" s="5" t="s">
        <v>42</v>
      </c>
    </row>
    <row r="8" spans="2:16" ht="12.75" customHeight="1" x14ac:dyDescent="0.2">
      <c r="B8" s="195" t="s">
        <v>55</v>
      </c>
      <c r="C8" s="195"/>
      <c r="D8" s="14">
        <f>SUM(D19,D21,D57,D97,D119,D134,D153,D174)</f>
        <v>2255344</v>
      </c>
      <c r="E8" s="16">
        <f>D8/$I8</f>
        <v>0.58775528925137388</v>
      </c>
      <c r="F8" s="6"/>
      <c r="G8" s="14">
        <f>SUM(G19,G21,G57,G97,G119,G134,G153,G174)</f>
        <v>1581872</v>
      </c>
      <c r="H8" s="16">
        <f>G8/$I8</f>
        <v>0.41224471074862606</v>
      </c>
      <c r="I8" s="14">
        <f t="shared" ref="I8:I10" si="0">+D8+G8</f>
        <v>3837216</v>
      </c>
      <c r="N8" s="17"/>
      <c r="O8" s="17"/>
      <c r="P8" s="17"/>
    </row>
    <row r="9" spans="2:16" ht="12.75" customHeight="1" x14ac:dyDescent="0.2">
      <c r="B9" s="192" t="s">
        <v>162</v>
      </c>
      <c r="C9" s="11" t="s">
        <v>157</v>
      </c>
      <c r="D9" s="12">
        <v>2192</v>
      </c>
      <c r="E9" s="13">
        <f t="shared" ref="E9:E18" si="1">+D9/$I9</f>
        <v>0.35677083333333331</v>
      </c>
      <c r="F9" s="15"/>
      <c r="G9" s="12">
        <v>3952</v>
      </c>
      <c r="H9" s="13">
        <f t="shared" ref="H9:H18" si="2">+G9/$I9</f>
        <v>0.64322916666666663</v>
      </c>
      <c r="I9" s="12">
        <f t="shared" si="0"/>
        <v>6144</v>
      </c>
      <c r="N9" s="17"/>
      <c r="O9" s="17"/>
      <c r="P9" s="17"/>
    </row>
    <row r="10" spans="2:16" ht="12.75" customHeight="1" x14ac:dyDescent="0.2">
      <c r="B10" s="192"/>
      <c r="C10" s="11" t="s">
        <v>345</v>
      </c>
      <c r="D10" s="12"/>
      <c r="E10" s="13" t="s">
        <v>252</v>
      </c>
      <c r="F10" s="15"/>
      <c r="G10" s="12">
        <v>1760</v>
      </c>
      <c r="H10" s="13" t="s">
        <v>252</v>
      </c>
      <c r="I10" s="12">
        <f t="shared" si="0"/>
        <v>1760</v>
      </c>
      <c r="N10" s="17"/>
      <c r="O10" s="17"/>
    </row>
    <row r="11" spans="2:16" ht="12.75" customHeight="1" x14ac:dyDescent="0.2">
      <c r="B11" s="192"/>
      <c r="C11" s="11" t="s">
        <v>158</v>
      </c>
      <c r="D11" s="12"/>
      <c r="E11" s="13" t="s">
        <v>252</v>
      </c>
      <c r="F11" s="12"/>
      <c r="G11" s="12"/>
      <c r="H11" s="13" t="s">
        <v>252</v>
      </c>
      <c r="I11" s="12">
        <f t="shared" ref="I11:I19" si="3">+D11+G11</f>
        <v>0</v>
      </c>
    </row>
    <row r="12" spans="2:16" ht="12.75" customHeight="1" x14ac:dyDescent="0.2">
      <c r="B12" s="192"/>
      <c r="C12" s="11" t="s">
        <v>159</v>
      </c>
      <c r="D12" s="12"/>
      <c r="E12" s="13">
        <f t="shared" si="1"/>
        <v>0</v>
      </c>
      <c r="F12" s="15"/>
      <c r="G12" s="12">
        <v>16560</v>
      </c>
      <c r="H12" s="13">
        <f t="shared" si="2"/>
        <v>1</v>
      </c>
      <c r="I12" s="12">
        <f t="shared" si="3"/>
        <v>16560</v>
      </c>
      <c r="N12" s="17"/>
      <c r="O12" s="17"/>
    </row>
    <row r="13" spans="2:16" ht="12.75" customHeight="1" x14ac:dyDescent="0.2">
      <c r="B13" s="192"/>
      <c r="C13" s="11" t="s">
        <v>163</v>
      </c>
      <c r="D13" s="12">
        <v>2448</v>
      </c>
      <c r="E13" s="13">
        <f t="shared" si="1"/>
        <v>1</v>
      </c>
      <c r="F13" s="15"/>
      <c r="G13" s="12"/>
      <c r="H13" s="13">
        <f t="shared" si="2"/>
        <v>0</v>
      </c>
      <c r="I13" s="12">
        <f t="shared" si="3"/>
        <v>2448</v>
      </c>
      <c r="N13" s="17"/>
      <c r="O13" s="17"/>
      <c r="P13" s="17"/>
    </row>
    <row r="14" spans="2:16" ht="12.75" customHeight="1" x14ac:dyDescent="0.2">
      <c r="B14" s="192"/>
      <c r="C14" s="11" t="s">
        <v>173</v>
      </c>
      <c r="D14" s="12">
        <v>4800</v>
      </c>
      <c r="E14" s="13">
        <f t="shared" si="1"/>
        <v>0.69284064665127021</v>
      </c>
      <c r="F14" s="15"/>
      <c r="G14" s="12">
        <v>2128</v>
      </c>
      <c r="H14" s="13">
        <f t="shared" si="2"/>
        <v>0.30715935334872979</v>
      </c>
      <c r="I14" s="12">
        <f t="shared" si="3"/>
        <v>6928</v>
      </c>
      <c r="N14" s="17"/>
      <c r="O14" s="17"/>
      <c r="P14" s="17"/>
    </row>
    <row r="15" spans="2:16" ht="12.75" customHeight="1" x14ac:dyDescent="0.2">
      <c r="B15" s="192"/>
      <c r="C15" s="11" t="s">
        <v>164</v>
      </c>
      <c r="D15" s="17">
        <v>384</v>
      </c>
      <c r="E15" s="21">
        <f t="shared" si="1"/>
        <v>0.13793103448275862</v>
      </c>
      <c r="F15" s="20"/>
      <c r="G15" s="17">
        <v>2400</v>
      </c>
      <c r="H15" s="21">
        <f t="shared" si="2"/>
        <v>0.86206896551724133</v>
      </c>
      <c r="I15" s="20">
        <f t="shared" si="3"/>
        <v>2784</v>
      </c>
      <c r="N15" s="17"/>
      <c r="O15" s="17"/>
    </row>
    <row r="16" spans="2:16" ht="12.75" customHeight="1" x14ac:dyDescent="0.2">
      <c r="B16" s="192"/>
      <c r="C16" s="11" t="s">
        <v>160</v>
      </c>
      <c r="D16" s="12">
        <v>8416</v>
      </c>
      <c r="E16" s="13">
        <f t="shared" si="1"/>
        <v>0.50674373795761074</v>
      </c>
      <c r="F16" s="12"/>
      <c r="G16" s="12">
        <v>8192</v>
      </c>
      <c r="H16" s="13">
        <f t="shared" si="2"/>
        <v>0.4932562620423892</v>
      </c>
      <c r="I16" s="12">
        <f t="shared" si="3"/>
        <v>16608</v>
      </c>
      <c r="N16" s="17"/>
      <c r="O16" s="17"/>
    </row>
    <row r="17" spans="2:16" ht="12.75" customHeight="1" x14ac:dyDescent="0.2">
      <c r="B17" s="192"/>
      <c r="C17" s="11" t="s">
        <v>389</v>
      </c>
      <c r="D17" s="12">
        <v>672</v>
      </c>
      <c r="E17" s="13">
        <f t="shared" ref="E17" si="4">+D17/$I17</f>
        <v>1</v>
      </c>
      <c r="F17" s="12"/>
      <c r="G17" s="12"/>
      <c r="H17" s="13">
        <f t="shared" ref="H17" si="5">+G17/$I17</f>
        <v>0</v>
      </c>
      <c r="I17" s="12">
        <f t="shared" si="3"/>
        <v>672</v>
      </c>
      <c r="N17" s="17"/>
      <c r="O17" s="17"/>
      <c r="P17" s="17"/>
    </row>
    <row r="18" spans="2:16" ht="12.75" customHeight="1" x14ac:dyDescent="0.2">
      <c r="B18" s="192"/>
      <c r="C18" s="11" t="s">
        <v>161</v>
      </c>
      <c r="D18" s="12">
        <v>4480</v>
      </c>
      <c r="E18" s="13">
        <f t="shared" si="1"/>
        <v>0.58577405857740583</v>
      </c>
      <c r="F18" s="12"/>
      <c r="G18" s="12">
        <v>3168</v>
      </c>
      <c r="H18" s="13">
        <f t="shared" si="2"/>
        <v>0.41422594142259417</v>
      </c>
      <c r="I18" s="12">
        <f t="shared" si="3"/>
        <v>7648</v>
      </c>
      <c r="N18" s="17"/>
      <c r="O18" s="17"/>
      <c r="P18" s="17"/>
    </row>
    <row r="19" spans="2:16" ht="12.75" customHeight="1" x14ac:dyDescent="0.2">
      <c r="B19" s="193"/>
      <c r="C19" s="118" t="s">
        <v>36</v>
      </c>
      <c r="D19" s="14">
        <f>SUM(D9:D18)</f>
        <v>23392</v>
      </c>
      <c r="E19" s="16">
        <f>D19/$I19</f>
        <v>0.38003639199376138</v>
      </c>
      <c r="F19" s="14"/>
      <c r="G19" s="14">
        <f>SUM(G9:G18)</f>
        <v>38160</v>
      </c>
      <c r="H19" s="16">
        <f>G19/$I19</f>
        <v>0.61996360800623862</v>
      </c>
      <c r="I19" s="14">
        <f t="shared" si="3"/>
        <v>61552</v>
      </c>
      <c r="N19" s="17"/>
      <c r="O19" s="17"/>
      <c r="P19" s="17"/>
    </row>
    <row r="20" spans="2:16" ht="12.75" customHeight="1" x14ac:dyDescent="0.2">
      <c r="B20" s="194" t="s">
        <v>22</v>
      </c>
      <c r="C20" s="11" t="s">
        <v>130</v>
      </c>
      <c r="D20" s="12">
        <v>46032</v>
      </c>
      <c r="E20" s="13">
        <f>+D20/$I20</f>
        <v>0.60645025295109611</v>
      </c>
      <c r="F20" s="12"/>
      <c r="G20" s="12">
        <v>29872</v>
      </c>
      <c r="H20" s="13">
        <f>+G20/$I20</f>
        <v>0.39354974704890389</v>
      </c>
      <c r="I20" s="12">
        <f t="shared" ref="I20" si="6">+D20+G20</f>
        <v>75904</v>
      </c>
      <c r="N20" s="17"/>
      <c r="O20" s="17"/>
      <c r="P20" s="17"/>
    </row>
    <row r="21" spans="2:16" ht="12.75" customHeight="1" x14ac:dyDescent="0.2">
      <c r="B21" s="193"/>
      <c r="C21" s="118" t="s">
        <v>36</v>
      </c>
      <c r="D21" s="14">
        <f>+D20</f>
        <v>46032</v>
      </c>
      <c r="E21" s="16">
        <f>D21/$I21</f>
        <v>0.60645025295109611</v>
      </c>
      <c r="F21" s="14"/>
      <c r="G21" s="14">
        <f>+G20</f>
        <v>29872</v>
      </c>
      <c r="H21" s="16">
        <f>G21/$I21</f>
        <v>0.39354974704890389</v>
      </c>
      <c r="I21" s="14">
        <f>+D21+G21</f>
        <v>75904</v>
      </c>
      <c r="N21" s="17"/>
      <c r="O21" s="17"/>
      <c r="P21" s="17"/>
    </row>
    <row r="22" spans="2:16" ht="12.75" customHeight="1" x14ac:dyDescent="0.2">
      <c r="B22" s="194" t="s">
        <v>193</v>
      </c>
      <c r="C22" s="142" t="s">
        <v>128</v>
      </c>
      <c r="D22" s="93"/>
      <c r="E22" s="94"/>
      <c r="F22" s="93"/>
      <c r="G22" s="93"/>
      <c r="H22" s="94"/>
      <c r="I22" s="93"/>
      <c r="N22" s="17"/>
      <c r="O22" s="17"/>
    </row>
    <row r="23" spans="2:16" ht="12.75" customHeight="1" x14ac:dyDescent="0.2">
      <c r="B23" s="188"/>
      <c r="C23" s="95" t="s">
        <v>24</v>
      </c>
      <c r="D23" s="20">
        <v>54784</v>
      </c>
      <c r="E23" s="21">
        <f t="shared" ref="E23:E28" si="7">+D23/$I23</f>
        <v>0.56325053462740582</v>
      </c>
      <c r="F23" s="20"/>
      <c r="G23" s="20">
        <v>42480</v>
      </c>
      <c r="H23" s="21">
        <f t="shared" ref="H23:H28" si="8">+G23/$I23</f>
        <v>0.43674946537259418</v>
      </c>
      <c r="I23" s="20">
        <f>+D23+G23</f>
        <v>97264</v>
      </c>
      <c r="N23" s="17"/>
      <c r="O23" s="17"/>
      <c r="P23" s="17"/>
    </row>
    <row r="24" spans="2:16" ht="12.75" customHeight="1" x14ac:dyDescent="0.2">
      <c r="B24" s="188"/>
      <c r="C24" s="11" t="s">
        <v>25</v>
      </c>
      <c r="D24" s="12">
        <v>13936</v>
      </c>
      <c r="E24" s="13">
        <f t="shared" si="7"/>
        <v>0.7192402972749794</v>
      </c>
      <c r="F24" s="12"/>
      <c r="G24" s="12">
        <v>5440</v>
      </c>
      <c r="H24" s="13">
        <f t="shared" si="8"/>
        <v>0.28075970272502065</v>
      </c>
      <c r="I24" s="12">
        <f>+D24+G24</f>
        <v>19376</v>
      </c>
      <c r="N24" s="17"/>
      <c r="O24" s="17"/>
      <c r="P24" s="17"/>
    </row>
    <row r="25" spans="2:16" ht="12.75" customHeight="1" x14ac:dyDescent="0.2">
      <c r="B25" s="188"/>
      <c r="C25" s="11" t="s">
        <v>26</v>
      </c>
      <c r="D25" s="12">
        <v>4464</v>
      </c>
      <c r="E25" s="13">
        <f t="shared" si="7"/>
        <v>0.33695652173913043</v>
      </c>
      <c r="F25" s="12"/>
      <c r="G25" s="12">
        <v>8784</v>
      </c>
      <c r="H25" s="13">
        <f t="shared" si="8"/>
        <v>0.66304347826086951</v>
      </c>
      <c r="I25" s="12">
        <f t="shared" ref="I25" si="9">+D25+G25</f>
        <v>13248</v>
      </c>
      <c r="N25" s="17"/>
      <c r="O25" s="17"/>
      <c r="P25" s="17"/>
    </row>
    <row r="26" spans="2:16" ht="12.75" customHeight="1" x14ac:dyDescent="0.2">
      <c r="B26" s="188"/>
      <c r="C26" s="11" t="s">
        <v>31</v>
      </c>
      <c r="D26" s="12"/>
      <c r="E26" s="13" t="s">
        <v>252</v>
      </c>
      <c r="F26" s="12"/>
      <c r="G26" s="12"/>
      <c r="H26" s="13" t="s">
        <v>252</v>
      </c>
      <c r="I26" s="12">
        <f>+D26+G26</f>
        <v>0</v>
      </c>
    </row>
    <row r="27" spans="2:16" ht="12.75" customHeight="1" x14ac:dyDescent="0.2">
      <c r="B27" s="188"/>
      <c r="C27" s="11" t="s">
        <v>27</v>
      </c>
      <c r="D27" s="12">
        <v>4656</v>
      </c>
      <c r="E27" s="13">
        <f t="shared" si="7"/>
        <v>0.48989898989898989</v>
      </c>
      <c r="F27" s="15"/>
      <c r="G27" s="12">
        <v>4848</v>
      </c>
      <c r="H27" s="13">
        <f t="shared" si="8"/>
        <v>0.51010101010101006</v>
      </c>
      <c r="I27" s="12">
        <f t="shared" ref="I27:I31" si="10">+D27+G27</f>
        <v>9504</v>
      </c>
    </row>
    <row r="28" spans="2:16" ht="12.75" customHeight="1" x14ac:dyDescent="0.2">
      <c r="B28" s="188"/>
      <c r="C28" s="11" t="s">
        <v>205</v>
      </c>
      <c r="D28" s="18">
        <v>7648</v>
      </c>
      <c r="E28" s="13">
        <f t="shared" si="7"/>
        <v>1</v>
      </c>
      <c r="F28" s="12"/>
      <c r="G28" s="18"/>
      <c r="H28" s="13">
        <f t="shared" si="8"/>
        <v>0</v>
      </c>
      <c r="I28" s="12">
        <f t="shared" si="10"/>
        <v>7648</v>
      </c>
      <c r="N28" s="17"/>
      <c r="O28" s="17"/>
      <c r="P28" s="17"/>
    </row>
    <row r="29" spans="2:16" ht="12.75" customHeight="1" x14ac:dyDescent="0.2">
      <c r="B29" s="188"/>
      <c r="C29" s="11" t="s">
        <v>28</v>
      </c>
      <c r="D29" s="18">
        <v>3120</v>
      </c>
      <c r="E29" s="13">
        <f>+D29/$I29</f>
        <v>0.34210526315789475</v>
      </c>
      <c r="F29" s="12"/>
      <c r="G29" s="18">
        <v>6000</v>
      </c>
      <c r="H29" s="13">
        <f>+G29/$I29</f>
        <v>0.65789473684210531</v>
      </c>
      <c r="I29" s="12">
        <f t="shared" si="10"/>
        <v>9120</v>
      </c>
      <c r="N29" s="17"/>
      <c r="O29" s="17"/>
      <c r="P29" s="17"/>
    </row>
    <row r="30" spans="2:16" ht="12.75" customHeight="1" x14ac:dyDescent="0.2">
      <c r="B30" s="188"/>
      <c r="C30" s="11" t="s">
        <v>33</v>
      </c>
      <c r="D30" s="12">
        <v>34800</v>
      </c>
      <c r="E30" s="13">
        <f t="shared" ref="E30:E31" si="11">+D30/$I30</f>
        <v>0.62553925798101817</v>
      </c>
      <c r="F30" s="12"/>
      <c r="G30" s="12">
        <v>20832</v>
      </c>
      <c r="H30" s="13">
        <f t="shared" ref="H30:H31" si="12">+G30/$I30</f>
        <v>0.37446074201898188</v>
      </c>
      <c r="I30" s="12">
        <f t="shared" si="10"/>
        <v>55632</v>
      </c>
      <c r="N30" s="17"/>
      <c r="O30" s="17"/>
      <c r="P30" s="17"/>
    </row>
    <row r="31" spans="2:16" ht="12.75" customHeight="1" x14ac:dyDescent="0.2">
      <c r="B31" s="188"/>
      <c r="C31" s="70" t="s">
        <v>127</v>
      </c>
      <c r="D31" s="69">
        <f>SUM(D23:D30)</f>
        <v>123408</v>
      </c>
      <c r="E31" s="65">
        <f t="shared" si="11"/>
        <v>0.58268489839087412</v>
      </c>
      <c r="F31" s="71"/>
      <c r="G31" s="69">
        <f>SUM(G23:G30)</f>
        <v>88384</v>
      </c>
      <c r="H31" s="65">
        <f t="shared" si="12"/>
        <v>0.41731510160912594</v>
      </c>
      <c r="I31" s="64">
        <f t="shared" si="10"/>
        <v>211792</v>
      </c>
      <c r="N31" s="17"/>
      <c r="O31" s="17"/>
      <c r="P31" s="17"/>
    </row>
    <row r="32" spans="2:16" ht="12.75" customHeight="1" x14ac:dyDescent="0.2">
      <c r="B32" s="188"/>
      <c r="C32" s="143" t="s">
        <v>360</v>
      </c>
      <c r="D32" s="92"/>
      <c r="E32" s="92"/>
      <c r="F32" s="92"/>
      <c r="G32" s="92"/>
      <c r="H32" s="92"/>
      <c r="I32" s="92"/>
    </row>
    <row r="33" spans="2:16" ht="12.75" customHeight="1" x14ac:dyDescent="0.2">
      <c r="B33" s="188"/>
      <c r="C33" s="95" t="s">
        <v>29</v>
      </c>
      <c r="D33" s="20"/>
      <c r="E33" s="21" t="s">
        <v>252</v>
      </c>
      <c r="F33" s="98"/>
      <c r="G33" s="20"/>
      <c r="H33" s="21" t="s">
        <v>252</v>
      </c>
      <c r="I33" s="20">
        <f t="shared" ref="I33:I97" si="13">+D33+G33</f>
        <v>0</v>
      </c>
    </row>
    <row r="34" spans="2:16" ht="12.75" customHeight="1" x14ac:dyDescent="0.2">
      <c r="B34" s="188"/>
      <c r="C34" s="11" t="s">
        <v>211</v>
      </c>
      <c r="D34" s="12"/>
      <c r="E34" s="13">
        <f t="shared" ref="E34:E55" si="14">+D34/$I34</f>
        <v>0</v>
      </c>
      <c r="F34" s="12"/>
      <c r="G34" s="12">
        <v>2160</v>
      </c>
      <c r="H34" s="13">
        <f t="shared" ref="H34:H55" si="15">+G34/$I34</f>
        <v>1</v>
      </c>
      <c r="I34" s="12">
        <f t="shared" si="13"/>
        <v>2160</v>
      </c>
      <c r="N34" s="17"/>
      <c r="O34" s="17"/>
      <c r="P34" s="17"/>
    </row>
    <row r="35" spans="2:16" ht="12.75" customHeight="1" x14ac:dyDescent="0.2">
      <c r="B35" s="188"/>
      <c r="C35" s="11" t="s">
        <v>6</v>
      </c>
      <c r="D35" s="12">
        <v>56896</v>
      </c>
      <c r="E35" s="13">
        <f t="shared" si="14"/>
        <v>0.54042553191489362</v>
      </c>
      <c r="F35" s="15"/>
      <c r="G35" s="12">
        <v>48384</v>
      </c>
      <c r="H35" s="13">
        <f t="shared" si="15"/>
        <v>0.45957446808510638</v>
      </c>
      <c r="I35" s="12">
        <f t="shared" si="13"/>
        <v>105280</v>
      </c>
      <c r="N35" s="17"/>
      <c r="O35" s="17"/>
    </row>
    <row r="36" spans="2:16" ht="12.75" customHeight="1" x14ac:dyDescent="0.2">
      <c r="B36" s="188"/>
      <c r="C36" s="11" t="s">
        <v>7</v>
      </c>
      <c r="D36" s="15"/>
      <c r="E36" s="13">
        <f t="shared" si="14"/>
        <v>0</v>
      </c>
      <c r="F36" s="15"/>
      <c r="G36" s="12">
        <v>5040</v>
      </c>
      <c r="H36" s="13">
        <f t="shared" si="15"/>
        <v>1</v>
      </c>
      <c r="I36" s="12">
        <f t="shared" si="13"/>
        <v>5040</v>
      </c>
      <c r="N36" s="17"/>
      <c r="O36" s="17"/>
    </row>
    <row r="37" spans="2:16" ht="12.75" customHeight="1" x14ac:dyDescent="0.2">
      <c r="B37" s="188"/>
      <c r="C37" s="11" t="s">
        <v>32</v>
      </c>
      <c r="D37" s="12">
        <v>21744</v>
      </c>
      <c r="E37" s="13">
        <f t="shared" si="14"/>
        <v>0.3296943231441048</v>
      </c>
      <c r="F37" s="12"/>
      <c r="G37" s="12">
        <v>44208</v>
      </c>
      <c r="H37" s="13">
        <f t="shared" si="15"/>
        <v>0.67030567685589515</v>
      </c>
      <c r="I37" s="12">
        <f t="shared" si="13"/>
        <v>65952</v>
      </c>
      <c r="O37" s="17"/>
      <c r="P37" s="17"/>
    </row>
    <row r="38" spans="2:16" ht="12.75" customHeight="1" x14ac:dyDescent="0.2">
      <c r="B38" s="188"/>
      <c r="C38" s="11" t="s">
        <v>8</v>
      </c>
      <c r="D38" s="12">
        <v>9024</v>
      </c>
      <c r="E38" s="13">
        <f t="shared" si="14"/>
        <v>1</v>
      </c>
      <c r="F38" s="12"/>
      <c r="G38" s="12"/>
      <c r="H38" s="13">
        <f t="shared" si="15"/>
        <v>0</v>
      </c>
      <c r="I38" s="12">
        <f t="shared" si="13"/>
        <v>9024</v>
      </c>
      <c r="N38" s="17"/>
      <c r="O38" s="17"/>
      <c r="P38" s="17"/>
    </row>
    <row r="39" spans="2:16" ht="12.75" customHeight="1" x14ac:dyDescent="0.2">
      <c r="B39" s="188"/>
      <c r="C39" s="11" t="s">
        <v>9</v>
      </c>
      <c r="D39" s="12">
        <v>2832</v>
      </c>
      <c r="E39" s="13">
        <f t="shared" si="14"/>
        <v>0.32777777777777778</v>
      </c>
      <c r="F39" s="12"/>
      <c r="G39" s="12">
        <v>5808</v>
      </c>
      <c r="H39" s="13">
        <f t="shared" si="15"/>
        <v>0.67222222222222228</v>
      </c>
      <c r="I39" s="12">
        <f t="shared" si="13"/>
        <v>8640</v>
      </c>
      <c r="N39" s="17"/>
      <c r="O39" s="17"/>
      <c r="P39" s="17"/>
    </row>
    <row r="40" spans="2:16" ht="12.75" customHeight="1" x14ac:dyDescent="0.2">
      <c r="B40" s="188"/>
      <c r="C40" s="19" t="s">
        <v>78</v>
      </c>
      <c r="D40" s="12">
        <v>3936</v>
      </c>
      <c r="E40" s="13">
        <f>+D40/$I40</f>
        <v>0.3174193548387097</v>
      </c>
      <c r="F40" s="12"/>
      <c r="G40" s="12">
        <v>8464</v>
      </c>
      <c r="H40" s="13">
        <f>+G40/$I40</f>
        <v>0.68258064516129036</v>
      </c>
      <c r="I40" s="12">
        <f t="shared" si="13"/>
        <v>12400</v>
      </c>
      <c r="N40" s="17"/>
      <c r="O40" s="17"/>
      <c r="P40" s="17"/>
    </row>
    <row r="41" spans="2:16" ht="12.75" customHeight="1" x14ac:dyDescent="0.2">
      <c r="B41" s="188"/>
      <c r="C41" s="11" t="s">
        <v>10</v>
      </c>
      <c r="D41" s="12">
        <v>12528</v>
      </c>
      <c r="E41" s="13">
        <f t="shared" ref="E41" si="16">+D41/$I41</f>
        <v>0.4562937062937063</v>
      </c>
      <c r="F41" s="12"/>
      <c r="G41" s="12">
        <v>14928</v>
      </c>
      <c r="H41" s="13">
        <f t="shared" ref="H41" si="17">+G41/$I41</f>
        <v>0.54370629370629375</v>
      </c>
      <c r="I41" s="12">
        <f t="shared" si="13"/>
        <v>27456</v>
      </c>
      <c r="N41" s="17"/>
      <c r="O41" s="17"/>
      <c r="P41" s="17"/>
    </row>
    <row r="42" spans="2:16" ht="12.75" customHeight="1" x14ac:dyDescent="0.2">
      <c r="B42" s="188"/>
      <c r="C42" s="70" t="s">
        <v>127</v>
      </c>
      <c r="D42" s="69">
        <f>SUM(D33:D41)</f>
        <v>106960</v>
      </c>
      <c r="E42" s="65">
        <f t="shared" si="14"/>
        <v>0.45331253814335121</v>
      </c>
      <c r="F42" s="71"/>
      <c r="G42" s="69">
        <f>SUM(G33:G41)</f>
        <v>128992</v>
      </c>
      <c r="H42" s="65">
        <f t="shared" si="15"/>
        <v>0.54668746185664885</v>
      </c>
      <c r="I42" s="64">
        <f t="shared" si="13"/>
        <v>235952</v>
      </c>
      <c r="N42" s="17"/>
      <c r="O42" s="17"/>
      <c r="P42" s="17"/>
    </row>
    <row r="43" spans="2:16" ht="12.75" customHeight="1" x14ac:dyDescent="0.2">
      <c r="B43" s="188"/>
      <c r="C43" s="143" t="s">
        <v>225</v>
      </c>
      <c r="D43" s="92"/>
      <c r="E43" s="92"/>
      <c r="F43" s="92"/>
      <c r="G43" s="92"/>
      <c r="H43" s="92"/>
      <c r="I43" s="92"/>
    </row>
    <row r="44" spans="2:16" ht="12.75" customHeight="1" x14ac:dyDescent="0.2">
      <c r="B44" s="188"/>
      <c r="C44" s="95" t="s">
        <v>58</v>
      </c>
      <c r="D44" s="96">
        <v>5568</v>
      </c>
      <c r="E44" s="21">
        <f t="shared" ref="E44:E53" si="18">+D44/$I44</f>
        <v>1</v>
      </c>
      <c r="F44" s="20"/>
      <c r="G44" s="96"/>
      <c r="H44" s="21">
        <f t="shared" ref="H44:H52" si="19">+G44/$I44</f>
        <v>0</v>
      </c>
      <c r="I44" s="20">
        <f t="shared" ref="I44:I47" si="20">+D44+G44</f>
        <v>5568</v>
      </c>
      <c r="N44" s="17"/>
      <c r="O44" s="17"/>
      <c r="P44" s="17"/>
    </row>
    <row r="45" spans="2:16" ht="12.75" customHeight="1" x14ac:dyDescent="0.2">
      <c r="B45" s="188"/>
      <c r="C45" s="11" t="s">
        <v>13</v>
      </c>
      <c r="D45" s="12">
        <v>9696</v>
      </c>
      <c r="E45" s="13">
        <f t="shared" si="18"/>
        <v>0.58045977011494254</v>
      </c>
      <c r="F45" s="15"/>
      <c r="G45" s="12">
        <v>7008</v>
      </c>
      <c r="H45" s="13">
        <f t="shared" si="19"/>
        <v>0.41954022988505746</v>
      </c>
      <c r="I45" s="12">
        <f t="shared" si="20"/>
        <v>16704</v>
      </c>
      <c r="N45" s="17"/>
      <c r="O45" s="17"/>
      <c r="P45" s="17"/>
    </row>
    <row r="46" spans="2:16" ht="12.75" customHeight="1" x14ac:dyDescent="0.2">
      <c r="B46" s="188"/>
      <c r="C46" s="11" t="s">
        <v>0</v>
      </c>
      <c r="D46" s="12"/>
      <c r="E46" s="13">
        <f t="shared" si="18"/>
        <v>0</v>
      </c>
      <c r="F46" s="12"/>
      <c r="G46" s="12">
        <v>2688</v>
      </c>
      <c r="H46" s="13">
        <f t="shared" si="19"/>
        <v>1</v>
      </c>
      <c r="I46" s="12">
        <f t="shared" si="20"/>
        <v>2688</v>
      </c>
      <c r="N46" s="17"/>
      <c r="O46" s="17"/>
      <c r="P46" s="17"/>
    </row>
    <row r="47" spans="2:16" ht="12.75" customHeight="1" x14ac:dyDescent="0.2">
      <c r="B47" s="188"/>
      <c r="C47" s="11" t="s">
        <v>15</v>
      </c>
      <c r="D47" s="12"/>
      <c r="E47" s="13">
        <f t="shared" si="18"/>
        <v>0</v>
      </c>
      <c r="F47" s="15"/>
      <c r="G47" s="12">
        <v>1440</v>
      </c>
      <c r="H47" s="13">
        <f t="shared" si="19"/>
        <v>1</v>
      </c>
      <c r="I47" s="12">
        <f t="shared" si="20"/>
        <v>1440</v>
      </c>
      <c r="N47" s="17"/>
      <c r="O47" s="17"/>
    </row>
    <row r="48" spans="2:16" ht="12.75" customHeight="1" x14ac:dyDescent="0.2">
      <c r="B48" s="188"/>
      <c r="C48" s="11" t="s">
        <v>49</v>
      </c>
      <c r="D48" s="12">
        <v>10368</v>
      </c>
      <c r="E48" s="13">
        <f t="shared" si="18"/>
        <v>0.51225296442687751</v>
      </c>
      <c r="F48" s="12"/>
      <c r="G48" s="12">
        <v>9872</v>
      </c>
      <c r="H48" s="13">
        <f t="shared" si="19"/>
        <v>0.48774703557312254</v>
      </c>
      <c r="I48" s="12">
        <f>+D48+G48</f>
        <v>20240</v>
      </c>
      <c r="N48" s="17"/>
      <c r="O48" s="17"/>
      <c r="P48" s="17"/>
    </row>
    <row r="49" spans="2:16" ht="12.75" customHeight="1" x14ac:dyDescent="0.2">
      <c r="B49" s="188"/>
      <c r="C49" s="11" t="s">
        <v>59</v>
      </c>
      <c r="D49" s="18">
        <v>5568</v>
      </c>
      <c r="E49" s="13">
        <f t="shared" si="18"/>
        <v>0.44961240310077522</v>
      </c>
      <c r="F49" s="12"/>
      <c r="G49" s="17">
        <v>6816</v>
      </c>
      <c r="H49" s="13">
        <f t="shared" si="19"/>
        <v>0.55038759689922478</v>
      </c>
      <c r="I49" s="12">
        <f t="shared" ref="I49:I52" si="21">+D49+G49</f>
        <v>12384</v>
      </c>
      <c r="N49" s="17"/>
      <c r="O49" s="17"/>
      <c r="P49" s="17"/>
    </row>
    <row r="50" spans="2:16" ht="12.75" customHeight="1" x14ac:dyDescent="0.2">
      <c r="B50" s="188"/>
      <c r="C50" s="11" t="s">
        <v>11</v>
      </c>
      <c r="D50" s="12">
        <v>65168</v>
      </c>
      <c r="E50" s="13">
        <f t="shared" si="18"/>
        <v>0.60529053351166595</v>
      </c>
      <c r="F50" s="12"/>
      <c r="G50" s="12">
        <v>42496</v>
      </c>
      <c r="H50" s="13">
        <f t="shared" si="19"/>
        <v>0.39470946648833405</v>
      </c>
      <c r="I50" s="12">
        <f t="shared" si="21"/>
        <v>107664</v>
      </c>
      <c r="N50" s="17"/>
      <c r="O50" s="17"/>
      <c r="P50" s="17"/>
    </row>
    <row r="51" spans="2:16" ht="12.75" customHeight="1" x14ac:dyDescent="0.2">
      <c r="B51" s="188"/>
      <c r="C51" s="11" t="s">
        <v>16</v>
      </c>
      <c r="D51" s="12">
        <v>6048</v>
      </c>
      <c r="E51" s="13">
        <f t="shared" si="18"/>
        <v>0.51428571428571423</v>
      </c>
      <c r="F51" s="15"/>
      <c r="G51" s="12">
        <v>5712</v>
      </c>
      <c r="H51" s="13">
        <f t="shared" si="19"/>
        <v>0.48571428571428571</v>
      </c>
      <c r="I51" s="12">
        <f t="shared" si="21"/>
        <v>11760</v>
      </c>
      <c r="O51" s="17"/>
      <c r="P51" s="17"/>
    </row>
    <row r="52" spans="2:16" ht="12.75" customHeight="1" x14ac:dyDescent="0.2">
      <c r="B52" s="188"/>
      <c r="C52" s="11" t="s">
        <v>17</v>
      </c>
      <c r="D52" s="12"/>
      <c r="E52" s="13">
        <f t="shared" si="18"/>
        <v>0</v>
      </c>
      <c r="F52" s="12"/>
      <c r="G52" s="12">
        <v>4032</v>
      </c>
      <c r="H52" s="13">
        <f t="shared" si="19"/>
        <v>1</v>
      </c>
      <c r="I52" s="12">
        <f t="shared" si="21"/>
        <v>4032</v>
      </c>
      <c r="N52" s="17"/>
      <c r="O52" s="17"/>
      <c r="P52" s="17"/>
    </row>
    <row r="53" spans="2:16" ht="12.75" customHeight="1" x14ac:dyDescent="0.2">
      <c r="B53" s="188"/>
      <c r="C53" s="11" t="s">
        <v>353</v>
      </c>
      <c r="D53" s="12">
        <v>3792</v>
      </c>
      <c r="E53" s="13">
        <f t="shared" si="18"/>
        <v>0.4759036144578313</v>
      </c>
      <c r="F53" s="12"/>
      <c r="G53" s="12">
        <v>4176</v>
      </c>
      <c r="H53" s="13">
        <f t="shared" ref="H53" si="22">+G53/$I53</f>
        <v>0.52409638554216864</v>
      </c>
      <c r="I53" s="12">
        <f t="shared" ref="I53" si="23">+D53+G53</f>
        <v>7968</v>
      </c>
      <c r="N53" s="17"/>
      <c r="O53" s="17"/>
      <c r="P53" s="17"/>
    </row>
    <row r="54" spans="2:16" ht="12.75" customHeight="1" x14ac:dyDescent="0.2">
      <c r="B54" s="188"/>
      <c r="C54" s="11" t="s">
        <v>34</v>
      </c>
      <c r="D54" s="12">
        <v>9552</v>
      </c>
      <c r="E54" s="13">
        <f t="shared" si="14"/>
        <v>0.36988847583643125</v>
      </c>
      <c r="F54" s="12"/>
      <c r="G54" s="12">
        <v>16272</v>
      </c>
      <c r="H54" s="13">
        <f t="shared" si="15"/>
        <v>0.63011152416356875</v>
      </c>
      <c r="I54" s="12">
        <f t="shared" si="13"/>
        <v>25824</v>
      </c>
      <c r="N54" s="17"/>
      <c r="O54" s="17"/>
      <c r="P54" s="17"/>
    </row>
    <row r="55" spans="2:16" ht="12.75" customHeight="1" x14ac:dyDescent="0.2">
      <c r="B55" s="188"/>
      <c r="C55" s="11" t="s">
        <v>35</v>
      </c>
      <c r="D55" s="12">
        <v>4800</v>
      </c>
      <c r="E55" s="13">
        <f t="shared" si="14"/>
        <v>0.44052863436123346</v>
      </c>
      <c r="F55" s="12"/>
      <c r="G55" s="12">
        <v>6096</v>
      </c>
      <c r="H55" s="13">
        <f t="shared" si="15"/>
        <v>0.55947136563876654</v>
      </c>
      <c r="I55" s="12">
        <f t="shared" si="13"/>
        <v>10896</v>
      </c>
      <c r="N55" s="17"/>
      <c r="O55" s="17"/>
      <c r="P55" s="17"/>
    </row>
    <row r="56" spans="2:16" ht="12.75" customHeight="1" x14ac:dyDescent="0.2">
      <c r="B56" s="188"/>
      <c r="C56" s="72" t="s">
        <v>127</v>
      </c>
      <c r="D56" s="68">
        <f>SUM(D44:D55)</f>
        <v>120560</v>
      </c>
      <c r="E56" s="91">
        <f>D56/$I56</f>
        <v>0.53070855050007049</v>
      </c>
      <c r="F56" s="67"/>
      <c r="G56" s="68">
        <f>SUM(G44:G55)</f>
        <v>106608</v>
      </c>
      <c r="H56" s="91">
        <f>G56/$I56</f>
        <v>0.46929144949992957</v>
      </c>
      <c r="I56" s="68">
        <f t="shared" si="13"/>
        <v>227168</v>
      </c>
      <c r="N56" s="17"/>
      <c r="O56" s="17"/>
      <c r="P56" s="17"/>
    </row>
    <row r="57" spans="2:16" ht="12.75" customHeight="1" x14ac:dyDescent="0.2">
      <c r="B57" s="201"/>
      <c r="C57" s="118" t="s">
        <v>36</v>
      </c>
      <c r="D57" s="14">
        <f>SUM(D31,D42,D56)</f>
        <v>350928</v>
      </c>
      <c r="E57" s="16">
        <f>D57/$I57</f>
        <v>0.51996112085723767</v>
      </c>
      <c r="F57" s="14"/>
      <c r="G57" s="14">
        <f>SUM(G31,G42,G56)</f>
        <v>323984</v>
      </c>
      <c r="H57" s="16">
        <f>G57/$I57</f>
        <v>0.48003887914276233</v>
      </c>
      <c r="I57" s="14">
        <f t="shared" si="13"/>
        <v>674912</v>
      </c>
      <c r="N57" s="17"/>
      <c r="O57" s="17"/>
      <c r="P57" s="17"/>
    </row>
    <row r="58" spans="2:16" ht="12.75" customHeight="1" x14ac:dyDescent="0.2">
      <c r="B58" s="194" t="s">
        <v>194</v>
      </c>
      <c r="C58" s="144" t="s">
        <v>121</v>
      </c>
      <c r="D58" s="93"/>
      <c r="E58" s="94"/>
      <c r="F58" s="93"/>
      <c r="G58" s="93"/>
      <c r="H58" s="94"/>
      <c r="I58" s="93"/>
      <c r="N58" s="17"/>
      <c r="O58" s="17"/>
    </row>
    <row r="59" spans="2:16" ht="12.75" customHeight="1" x14ac:dyDescent="0.2">
      <c r="B59" s="192"/>
      <c r="C59" s="95" t="s">
        <v>29</v>
      </c>
      <c r="D59" s="20"/>
      <c r="E59" s="21">
        <f t="shared" ref="E59:E67" si="24">+D59/$I59</f>
        <v>0</v>
      </c>
      <c r="F59" s="20"/>
      <c r="G59" s="20">
        <v>3360</v>
      </c>
      <c r="H59" s="21">
        <f t="shared" ref="H59:H67" si="25">+G59/$I59</f>
        <v>1</v>
      </c>
      <c r="I59" s="20">
        <f t="shared" ref="I59:I66" si="26">+D59+G59</f>
        <v>3360</v>
      </c>
      <c r="N59" s="17"/>
      <c r="O59" s="17"/>
      <c r="P59" s="17"/>
    </row>
    <row r="60" spans="2:16" ht="12.75" customHeight="1" x14ac:dyDescent="0.2">
      <c r="B60" s="192"/>
      <c r="C60" s="95" t="s">
        <v>13</v>
      </c>
      <c r="D60" s="20">
        <v>16656</v>
      </c>
      <c r="E60" s="21">
        <f t="shared" si="24"/>
        <v>0.6109154929577465</v>
      </c>
      <c r="F60" s="20"/>
      <c r="G60" s="20">
        <v>10608</v>
      </c>
      <c r="H60" s="21">
        <f t="shared" si="25"/>
        <v>0.3890845070422535</v>
      </c>
      <c r="I60" s="20">
        <f t="shared" si="26"/>
        <v>27264</v>
      </c>
      <c r="N60" s="17"/>
      <c r="O60" s="17"/>
      <c r="P60" s="17"/>
    </row>
    <row r="61" spans="2:16" ht="12.75" customHeight="1" x14ac:dyDescent="0.2">
      <c r="B61" s="192"/>
      <c r="C61" s="11" t="s">
        <v>31</v>
      </c>
      <c r="D61" s="12"/>
      <c r="E61" s="13">
        <f t="shared" si="24"/>
        <v>0</v>
      </c>
      <c r="F61" s="12"/>
      <c r="G61" s="12">
        <v>1152</v>
      </c>
      <c r="H61" s="13">
        <f t="shared" si="25"/>
        <v>1</v>
      </c>
      <c r="I61" s="12">
        <f t="shared" si="26"/>
        <v>1152</v>
      </c>
      <c r="N61" s="17"/>
      <c r="O61" s="17"/>
      <c r="P61" s="17"/>
    </row>
    <row r="62" spans="2:16" ht="12.75" customHeight="1" x14ac:dyDescent="0.2">
      <c r="B62" s="192"/>
      <c r="C62" s="11" t="s">
        <v>32</v>
      </c>
      <c r="D62" s="12">
        <v>60528</v>
      </c>
      <c r="E62" s="13">
        <f t="shared" si="24"/>
        <v>0.47910334346504557</v>
      </c>
      <c r="F62" s="12"/>
      <c r="G62" s="12">
        <v>65808</v>
      </c>
      <c r="H62" s="13">
        <f t="shared" si="25"/>
        <v>0.52089665653495443</v>
      </c>
      <c r="I62" s="12">
        <f t="shared" si="26"/>
        <v>126336</v>
      </c>
      <c r="N62" s="17"/>
      <c r="O62" s="17"/>
      <c r="P62" s="17"/>
    </row>
    <row r="63" spans="2:16" ht="12.75" customHeight="1" x14ac:dyDescent="0.2">
      <c r="B63" s="192"/>
      <c r="C63" s="11" t="s">
        <v>33</v>
      </c>
      <c r="D63" s="17">
        <v>50256</v>
      </c>
      <c r="E63" s="13">
        <f t="shared" si="24"/>
        <v>0.51323529411764701</v>
      </c>
      <c r="F63" s="12"/>
      <c r="G63" s="12">
        <v>47664</v>
      </c>
      <c r="H63" s="13">
        <f t="shared" si="25"/>
        <v>0.48676470588235293</v>
      </c>
      <c r="I63" s="12">
        <f t="shared" si="26"/>
        <v>97920</v>
      </c>
      <c r="N63" s="17"/>
      <c r="O63" s="17"/>
      <c r="P63" s="17"/>
    </row>
    <row r="64" spans="2:16" ht="12.75" customHeight="1" x14ac:dyDescent="0.2">
      <c r="B64" s="192"/>
      <c r="C64" s="11" t="s">
        <v>353</v>
      </c>
      <c r="D64" s="12">
        <v>10848</v>
      </c>
      <c r="E64" s="13">
        <f t="shared" si="24"/>
        <v>0.59162303664921467</v>
      </c>
      <c r="F64" s="12"/>
      <c r="G64" s="12">
        <v>7488</v>
      </c>
      <c r="H64" s="13">
        <f t="shared" si="25"/>
        <v>0.40837696335078533</v>
      </c>
      <c r="I64" s="12">
        <f t="shared" si="26"/>
        <v>18336</v>
      </c>
      <c r="N64" s="17"/>
      <c r="O64" s="17"/>
      <c r="P64" s="17"/>
    </row>
    <row r="65" spans="2:16" ht="12.75" customHeight="1" x14ac:dyDescent="0.2">
      <c r="B65" s="192"/>
      <c r="C65" s="11" t="s">
        <v>34</v>
      </c>
      <c r="D65" s="12">
        <v>15024</v>
      </c>
      <c r="E65" s="13">
        <f t="shared" si="24"/>
        <v>0.44022503516174405</v>
      </c>
      <c r="F65" s="12"/>
      <c r="G65" s="12">
        <v>19104</v>
      </c>
      <c r="H65" s="13">
        <f t="shared" si="25"/>
        <v>0.55977496483825595</v>
      </c>
      <c r="I65" s="12">
        <f t="shared" si="26"/>
        <v>34128</v>
      </c>
      <c r="N65" s="17"/>
      <c r="O65" s="17"/>
      <c r="P65" s="17"/>
    </row>
    <row r="66" spans="2:16" ht="12.75" customHeight="1" x14ac:dyDescent="0.2">
      <c r="B66" s="192"/>
      <c r="C66" s="11" t="s">
        <v>35</v>
      </c>
      <c r="D66" s="12">
        <v>11088</v>
      </c>
      <c r="E66" s="13">
        <f t="shared" si="24"/>
        <v>0.6294277929155313</v>
      </c>
      <c r="F66" s="12"/>
      <c r="G66" s="12">
        <v>6528</v>
      </c>
      <c r="H66" s="13">
        <f t="shared" si="25"/>
        <v>0.37057220708446864</v>
      </c>
      <c r="I66" s="12">
        <f t="shared" si="26"/>
        <v>17616</v>
      </c>
      <c r="N66" s="17"/>
      <c r="O66" s="17"/>
      <c r="P66" s="17"/>
    </row>
    <row r="67" spans="2:16" ht="12.75" customHeight="1" x14ac:dyDescent="0.2">
      <c r="B67" s="192"/>
      <c r="C67" s="66" t="s">
        <v>127</v>
      </c>
      <c r="D67" s="64">
        <f>SUM(D59:D66)</f>
        <v>164400</v>
      </c>
      <c r="E67" s="65">
        <f t="shared" si="24"/>
        <v>0.50412128348542828</v>
      </c>
      <c r="F67" s="64"/>
      <c r="G67" s="64">
        <f>SUM(G59:G66)</f>
        <v>161712</v>
      </c>
      <c r="H67" s="65">
        <f t="shared" si="25"/>
        <v>0.49587871651457166</v>
      </c>
      <c r="I67" s="64">
        <f t="shared" si="13"/>
        <v>326112</v>
      </c>
      <c r="N67" s="17"/>
      <c r="O67" s="17"/>
      <c r="P67" s="17"/>
    </row>
    <row r="68" spans="2:16" ht="12.75" customHeight="1" x14ac:dyDescent="0.2">
      <c r="B68" s="192"/>
      <c r="C68" s="144" t="s">
        <v>182</v>
      </c>
      <c r="D68" s="93"/>
      <c r="E68" s="94"/>
      <c r="F68" s="93"/>
      <c r="G68" s="93"/>
      <c r="H68" s="94"/>
      <c r="I68" s="93"/>
    </row>
    <row r="69" spans="2:16" ht="12.75" customHeight="1" x14ac:dyDescent="0.2">
      <c r="B69" s="192"/>
      <c r="C69" s="95" t="s">
        <v>15</v>
      </c>
      <c r="D69" s="20"/>
      <c r="E69" s="21">
        <f t="shared" ref="E69:E78" si="27">+D69/$I69</f>
        <v>0</v>
      </c>
      <c r="F69" s="20"/>
      <c r="G69" s="20">
        <v>4224</v>
      </c>
      <c r="H69" s="21">
        <f t="shared" ref="H69:H78" si="28">+G69/$I69</f>
        <v>1</v>
      </c>
      <c r="I69" s="20">
        <f t="shared" ref="I69:I77" si="29">+D69+G69</f>
        <v>4224</v>
      </c>
      <c r="N69" s="17"/>
      <c r="O69" s="17"/>
    </row>
    <row r="70" spans="2:16" ht="12.75" customHeight="1" x14ac:dyDescent="0.2">
      <c r="B70" s="192"/>
      <c r="C70" s="11" t="s">
        <v>6</v>
      </c>
      <c r="D70" s="12">
        <v>138416</v>
      </c>
      <c r="E70" s="13">
        <f t="shared" si="27"/>
        <v>0.65697144592952617</v>
      </c>
      <c r="F70" s="12"/>
      <c r="G70" s="12">
        <v>72272</v>
      </c>
      <c r="H70" s="13">
        <f t="shared" si="28"/>
        <v>0.34302855407047389</v>
      </c>
      <c r="I70" s="12">
        <f t="shared" si="29"/>
        <v>210688</v>
      </c>
      <c r="N70" s="17"/>
      <c r="O70" s="17"/>
      <c r="P70" s="17"/>
    </row>
    <row r="71" spans="2:16" ht="12.75" customHeight="1" x14ac:dyDescent="0.2">
      <c r="B71" s="192"/>
      <c r="C71" s="11" t="s">
        <v>7</v>
      </c>
      <c r="D71" s="12">
        <v>3520</v>
      </c>
      <c r="E71" s="13">
        <f t="shared" si="27"/>
        <v>0.59459459459459463</v>
      </c>
      <c r="F71" s="12"/>
      <c r="G71" s="12">
        <v>2400</v>
      </c>
      <c r="H71" s="13">
        <f t="shared" si="28"/>
        <v>0.40540540540540543</v>
      </c>
      <c r="I71" s="12">
        <f t="shared" si="29"/>
        <v>5920</v>
      </c>
      <c r="N71" s="17"/>
      <c r="O71" s="17"/>
      <c r="P71" s="17"/>
    </row>
    <row r="72" spans="2:16" ht="12.75" customHeight="1" x14ac:dyDescent="0.2">
      <c r="B72" s="192"/>
      <c r="C72" s="11" t="s">
        <v>8</v>
      </c>
      <c r="D72" s="12">
        <v>12720</v>
      </c>
      <c r="E72" s="13">
        <f t="shared" si="27"/>
        <v>0.77259475218658891</v>
      </c>
      <c r="F72" s="12"/>
      <c r="G72" s="12">
        <v>3744</v>
      </c>
      <c r="H72" s="13">
        <f t="shared" si="28"/>
        <v>0.22740524781341107</v>
      </c>
      <c r="I72" s="12">
        <f t="shared" si="29"/>
        <v>16464</v>
      </c>
      <c r="N72" s="17"/>
      <c r="O72" s="17"/>
      <c r="P72" s="17"/>
    </row>
    <row r="73" spans="2:16" ht="12.75" customHeight="1" x14ac:dyDescent="0.2">
      <c r="B73" s="192"/>
      <c r="C73" s="11" t="s">
        <v>16</v>
      </c>
      <c r="D73" s="12">
        <v>12672</v>
      </c>
      <c r="E73" s="13">
        <f t="shared" si="27"/>
        <v>0.89795918367346939</v>
      </c>
      <c r="F73" s="12"/>
      <c r="G73" s="12">
        <v>1440</v>
      </c>
      <c r="H73" s="13">
        <f t="shared" si="28"/>
        <v>0.10204081632653061</v>
      </c>
      <c r="I73" s="12">
        <f t="shared" si="29"/>
        <v>14112</v>
      </c>
      <c r="N73" s="17"/>
      <c r="O73" s="17"/>
      <c r="P73" s="17"/>
    </row>
    <row r="74" spans="2:16" ht="12.75" customHeight="1" x14ac:dyDescent="0.2">
      <c r="B74" s="192"/>
      <c r="C74" s="11" t="s">
        <v>9</v>
      </c>
      <c r="D74" s="12">
        <v>8208</v>
      </c>
      <c r="E74" s="13">
        <f t="shared" si="27"/>
        <v>0.65769230769230769</v>
      </c>
      <c r="F74" s="12"/>
      <c r="G74" s="12">
        <v>4272</v>
      </c>
      <c r="H74" s="13">
        <f t="shared" si="28"/>
        <v>0.34230769230769231</v>
      </c>
      <c r="I74" s="12">
        <f t="shared" si="29"/>
        <v>12480</v>
      </c>
      <c r="N74" s="17"/>
      <c r="O74" s="17"/>
      <c r="P74" s="17"/>
    </row>
    <row r="75" spans="2:16" ht="12.75" customHeight="1" x14ac:dyDescent="0.2">
      <c r="B75" s="192"/>
      <c r="C75" s="11" t="s">
        <v>17</v>
      </c>
      <c r="D75" s="12"/>
      <c r="E75" s="13">
        <f t="shared" si="27"/>
        <v>0</v>
      </c>
      <c r="F75" s="12"/>
      <c r="G75" s="12">
        <v>5712</v>
      </c>
      <c r="H75" s="13">
        <f t="shared" si="28"/>
        <v>1</v>
      </c>
      <c r="I75" s="12">
        <f t="shared" si="29"/>
        <v>5712</v>
      </c>
      <c r="N75" s="17"/>
      <c r="O75" s="17"/>
      <c r="P75" s="17"/>
    </row>
    <row r="76" spans="2:16" ht="12.75" customHeight="1" x14ac:dyDescent="0.2">
      <c r="B76" s="192"/>
      <c r="C76" s="19" t="s">
        <v>78</v>
      </c>
      <c r="D76" s="12">
        <v>17072</v>
      </c>
      <c r="E76" s="13">
        <f>+D76/$I76</f>
        <v>0.87244480784955025</v>
      </c>
      <c r="F76" s="12"/>
      <c r="G76" s="12">
        <v>2496</v>
      </c>
      <c r="H76" s="13">
        <f>+G76/$I76</f>
        <v>0.12755519215044972</v>
      </c>
      <c r="I76" s="12">
        <f t="shared" si="29"/>
        <v>19568</v>
      </c>
      <c r="N76" s="17"/>
      <c r="O76" s="17"/>
      <c r="P76" s="17"/>
    </row>
    <row r="77" spans="2:16" ht="12.75" customHeight="1" x14ac:dyDescent="0.2">
      <c r="B77" s="192"/>
      <c r="C77" s="11" t="s">
        <v>10</v>
      </c>
      <c r="D77" s="12">
        <v>15984</v>
      </c>
      <c r="E77" s="13">
        <f t="shared" si="27"/>
        <v>0.55223880597014929</v>
      </c>
      <c r="F77" s="12"/>
      <c r="G77" s="12">
        <v>12960</v>
      </c>
      <c r="H77" s="13">
        <f t="shared" si="28"/>
        <v>0.44776119402985076</v>
      </c>
      <c r="I77" s="12">
        <f t="shared" si="29"/>
        <v>28944</v>
      </c>
      <c r="N77" s="17"/>
      <c r="O77" s="17"/>
      <c r="P77" s="17"/>
    </row>
    <row r="78" spans="2:16" ht="12.75" customHeight="1" x14ac:dyDescent="0.2">
      <c r="B78" s="192"/>
      <c r="C78" s="66" t="s">
        <v>127</v>
      </c>
      <c r="D78" s="68">
        <f>SUM(D69:D77)</f>
        <v>208592</v>
      </c>
      <c r="E78" s="65">
        <f t="shared" si="27"/>
        <v>0.65571874056935919</v>
      </c>
      <c r="F78" s="64"/>
      <c r="G78" s="68">
        <f>SUM(G69:G77)</f>
        <v>109520</v>
      </c>
      <c r="H78" s="65">
        <f t="shared" si="28"/>
        <v>0.34428125943064081</v>
      </c>
      <c r="I78" s="64">
        <f t="shared" si="13"/>
        <v>318112</v>
      </c>
      <c r="N78" s="17"/>
      <c r="O78" s="17"/>
      <c r="P78" s="17"/>
    </row>
    <row r="79" spans="2:16" ht="12.75" customHeight="1" x14ac:dyDescent="0.2">
      <c r="B79" s="192"/>
      <c r="C79" s="145" t="s">
        <v>122</v>
      </c>
      <c r="D79" s="93"/>
      <c r="E79" s="94"/>
      <c r="F79" s="93"/>
      <c r="G79" s="93"/>
      <c r="H79" s="94"/>
      <c r="I79" s="93"/>
    </row>
    <row r="80" spans="2:16" ht="12.75" customHeight="1" x14ac:dyDescent="0.2">
      <c r="B80" s="192"/>
      <c r="C80" s="95" t="s">
        <v>58</v>
      </c>
      <c r="D80" s="20">
        <v>7872</v>
      </c>
      <c r="E80" s="21">
        <f t="shared" ref="E80:E85" si="30">+D80/$I80</f>
        <v>0.50617283950617287</v>
      </c>
      <c r="F80" s="20"/>
      <c r="G80" s="20">
        <v>7680</v>
      </c>
      <c r="H80" s="21">
        <f t="shared" ref="H80:H85" si="31">+G80/$I80</f>
        <v>0.49382716049382713</v>
      </c>
      <c r="I80" s="20">
        <f t="shared" ref="I80:I81" si="32">+D80+G80</f>
        <v>15552</v>
      </c>
      <c r="N80" s="17"/>
      <c r="O80" s="17"/>
      <c r="P80" s="17"/>
    </row>
    <row r="81" spans="2:16" ht="12.75" customHeight="1" x14ac:dyDescent="0.2">
      <c r="B81" s="192"/>
      <c r="C81" s="11" t="s">
        <v>0</v>
      </c>
      <c r="D81" s="12">
        <v>3264</v>
      </c>
      <c r="E81" s="13">
        <f t="shared" si="30"/>
        <v>0.28099173553719009</v>
      </c>
      <c r="F81" s="12"/>
      <c r="G81" s="12">
        <v>8352</v>
      </c>
      <c r="H81" s="13">
        <f t="shared" si="31"/>
        <v>0.71900826446280997</v>
      </c>
      <c r="I81" s="12">
        <f t="shared" si="32"/>
        <v>11616</v>
      </c>
      <c r="N81" s="17"/>
      <c r="O81" s="17"/>
    </row>
    <row r="82" spans="2:16" ht="12.75" customHeight="1" x14ac:dyDescent="0.2">
      <c r="B82" s="192"/>
      <c r="C82" s="11" t="s">
        <v>49</v>
      </c>
      <c r="D82" s="12">
        <v>18192</v>
      </c>
      <c r="E82" s="13">
        <f t="shared" si="30"/>
        <v>0.75800000000000001</v>
      </c>
      <c r="F82" s="12"/>
      <c r="G82" s="12">
        <v>5808</v>
      </c>
      <c r="H82" s="13">
        <f t="shared" si="31"/>
        <v>0.24199999999999999</v>
      </c>
      <c r="I82" s="12">
        <f>+D82+G82</f>
        <v>24000</v>
      </c>
      <c r="N82" s="17"/>
      <c r="O82" s="17"/>
      <c r="P82" s="17"/>
    </row>
    <row r="83" spans="2:16" ht="12.75" customHeight="1" x14ac:dyDescent="0.2">
      <c r="B83" s="192"/>
      <c r="C83" s="11" t="s">
        <v>59</v>
      </c>
      <c r="D83" s="12">
        <v>43296</v>
      </c>
      <c r="E83" s="13">
        <f t="shared" si="30"/>
        <v>0.78984238178633981</v>
      </c>
      <c r="F83" s="12"/>
      <c r="G83" s="12">
        <v>11520</v>
      </c>
      <c r="H83" s="13">
        <f t="shared" si="31"/>
        <v>0.21015761821366025</v>
      </c>
      <c r="I83" s="12">
        <f t="shared" ref="I83:I85" si="33">+D83+G83</f>
        <v>54816</v>
      </c>
      <c r="N83" s="17"/>
      <c r="O83" s="17"/>
      <c r="P83" s="17"/>
    </row>
    <row r="84" spans="2:16" ht="12.75" customHeight="1" x14ac:dyDescent="0.2">
      <c r="B84" s="192"/>
      <c r="C84" s="11" t="s">
        <v>11</v>
      </c>
      <c r="D84" s="12">
        <v>98544</v>
      </c>
      <c r="E84" s="13">
        <f t="shared" si="30"/>
        <v>0.70244069343065696</v>
      </c>
      <c r="F84" s="12"/>
      <c r="G84" s="12">
        <v>41744</v>
      </c>
      <c r="H84" s="13">
        <f t="shared" si="31"/>
        <v>0.29755930656934304</v>
      </c>
      <c r="I84" s="12">
        <f t="shared" si="33"/>
        <v>140288</v>
      </c>
      <c r="N84" s="17"/>
      <c r="O84" s="17"/>
      <c r="P84" s="17"/>
    </row>
    <row r="85" spans="2:16" ht="12.75" customHeight="1" x14ac:dyDescent="0.2">
      <c r="B85" s="192"/>
      <c r="C85" s="66" t="s">
        <v>127</v>
      </c>
      <c r="D85" s="68">
        <f>SUM(D80:D84)</f>
        <v>171168</v>
      </c>
      <c r="E85" s="65">
        <f t="shared" si="30"/>
        <v>0.69503638253638256</v>
      </c>
      <c r="F85" s="64"/>
      <c r="G85" s="68">
        <f>SUM(G80:G84)</f>
        <v>75104</v>
      </c>
      <c r="H85" s="65">
        <f t="shared" si="31"/>
        <v>0.30496361746361744</v>
      </c>
      <c r="I85" s="64">
        <f t="shared" si="33"/>
        <v>246272</v>
      </c>
      <c r="N85" s="17"/>
      <c r="O85" s="17"/>
      <c r="P85" s="17"/>
    </row>
    <row r="86" spans="2:16" ht="12.75" customHeight="1" x14ac:dyDescent="0.2">
      <c r="B86" s="192"/>
      <c r="C86" s="145" t="s">
        <v>233</v>
      </c>
      <c r="D86" s="93"/>
      <c r="E86" s="94"/>
      <c r="F86" s="93"/>
      <c r="G86" s="93"/>
      <c r="H86" s="94"/>
      <c r="I86" s="93"/>
    </row>
    <row r="87" spans="2:16" ht="12.75" customHeight="1" x14ac:dyDescent="0.2">
      <c r="B87" s="192"/>
      <c r="C87" s="95" t="s">
        <v>210</v>
      </c>
      <c r="D87" s="20">
        <v>24640</v>
      </c>
      <c r="E87" s="21">
        <f t="shared" ref="E87:E96" si="34">+D87/$I87</f>
        <v>0.70512820512820518</v>
      </c>
      <c r="F87" s="20"/>
      <c r="G87" s="20">
        <v>10304</v>
      </c>
      <c r="H87" s="21">
        <f t="shared" ref="H87:H96" si="35">+G87/$I87</f>
        <v>0.29487179487179488</v>
      </c>
      <c r="I87" s="20">
        <f t="shared" ref="I87:I92" si="36">+D87+G87</f>
        <v>34944</v>
      </c>
      <c r="N87" s="17"/>
      <c r="O87" s="17"/>
      <c r="P87" s="17"/>
    </row>
    <row r="88" spans="2:16" ht="12.75" customHeight="1" x14ac:dyDescent="0.2">
      <c r="B88" s="192"/>
      <c r="C88" s="11" t="s">
        <v>209</v>
      </c>
      <c r="D88" s="20">
        <v>1824</v>
      </c>
      <c r="E88" s="21">
        <f t="shared" si="34"/>
        <v>1</v>
      </c>
      <c r="F88" s="20"/>
      <c r="G88" s="20"/>
      <c r="H88" s="21">
        <f t="shared" si="35"/>
        <v>0</v>
      </c>
      <c r="I88" s="20">
        <f t="shared" si="36"/>
        <v>1824</v>
      </c>
      <c r="N88" s="17"/>
      <c r="O88" s="17"/>
      <c r="P88" s="17"/>
    </row>
    <row r="89" spans="2:16" ht="12.75" customHeight="1" x14ac:dyDescent="0.2">
      <c r="B89" s="192"/>
      <c r="C89" s="11" t="s">
        <v>24</v>
      </c>
      <c r="D89" s="12">
        <v>43440</v>
      </c>
      <c r="E89" s="13">
        <f t="shared" si="34"/>
        <v>0.54937272359368672</v>
      </c>
      <c r="F89" s="12"/>
      <c r="G89" s="12">
        <v>35632</v>
      </c>
      <c r="H89" s="13">
        <f t="shared" si="35"/>
        <v>0.45062727640631323</v>
      </c>
      <c r="I89" s="12">
        <f t="shared" si="36"/>
        <v>79072</v>
      </c>
      <c r="N89" s="17"/>
      <c r="O89" s="17"/>
    </row>
    <row r="90" spans="2:16" ht="12.75" customHeight="1" x14ac:dyDescent="0.2">
      <c r="B90" s="192"/>
      <c r="C90" s="11" t="s">
        <v>25</v>
      </c>
      <c r="D90" s="12">
        <v>22304</v>
      </c>
      <c r="E90" s="13">
        <f t="shared" si="34"/>
        <v>0.6068785372224641</v>
      </c>
      <c r="F90" s="12"/>
      <c r="G90" s="12">
        <v>14448</v>
      </c>
      <c r="H90" s="13">
        <f t="shared" si="35"/>
        <v>0.3931214627775359</v>
      </c>
      <c r="I90" s="12">
        <f t="shared" si="36"/>
        <v>36752</v>
      </c>
      <c r="N90" s="17"/>
      <c r="O90" s="17"/>
      <c r="P90" s="17"/>
    </row>
    <row r="91" spans="2:16" ht="12.75" customHeight="1" x14ac:dyDescent="0.2">
      <c r="B91" s="192"/>
      <c r="C91" s="11" t="s">
        <v>26</v>
      </c>
      <c r="D91" s="12">
        <v>10608</v>
      </c>
      <c r="E91" s="13">
        <f t="shared" si="34"/>
        <v>0.59408602150537637</v>
      </c>
      <c r="F91" s="12"/>
      <c r="G91" s="12">
        <v>7248</v>
      </c>
      <c r="H91" s="13">
        <f t="shared" si="35"/>
        <v>0.40591397849462363</v>
      </c>
      <c r="I91" s="12">
        <f t="shared" si="36"/>
        <v>17856</v>
      </c>
      <c r="N91" s="17"/>
      <c r="O91" s="17"/>
      <c r="P91" s="17"/>
    </row>
    <row r="92" spans="2:16" ht="12.75" customHeight="1" x14ac:dyDescent="0.2">
      <c r="B92" s="192"/>
      <c r="C92" s="11" t="s">
        <v>27</v>
      </c>
      <c r="D92" s="12">
        <v>13632</v>
      </c>
      <c r="E92" s="13">
        <f t="shared" si="34"/>
        <v>0.66823529411764704</v>
      </c>
      <c r="F92" s="12"/>
      <c r="G92" s="12">
        <v>6768</v>
      </c>
      <c r="H92" s="13">
        <f t="shared" si="35"/>
        <v>0.33176470588235296</v>
      </c>
      <c r="I92" s="12">
        <f t="shared" si="36"/>
        <v>20400</v>
      </c>
      <c r="N92" s="17"/>
      <c r="O92" s="17"/>
      <c r="P92" s="17"/>
    </row>
    <row r="93" spans="2:16" ht="12.75" customHeight="1" x14ac:dyDescent="0.2">
      <c r="B93" s="192"/>
      <c r="C93" s="95" t="s">
        <v>205</v>
      </c>
      <c r="D93" s="12">
        <v>4832</v>
      </c>
      <c r="E93" s="13">
        <f t="shared" si="34"/>
        <v>0.70560747663551404</v>
      </c>
      <c r="F93" s="12"/>
      <c r="G93" s="12">
        <v>2016</v>
      </c>
      <c r="H93" s="13">
        <f t="shared" si="35"/>
        <v>0.29439252336448596</v>
      </c>
      <c r="I93" s="12">
        <f t="shared" si="13"/>
        <v>6848</v>
      </c>
      <c r="N93" s="17"/>
      <c r="O93" s="17"/>
      <c r="P93" s="17"/>
    </row>
    <row r="94" spans="2:16" ht="12.75" customHeight="1" x14ac:dyDescent="0.2">
      <c r="B94" s="192"/>
      <c r="C94" s="11" t="s">
        <v>208</v>
      </c>
      <c r="D94" s="12">
        <v>4512</v>
      </c>
      <c r="E94" s="13">
        <f t="shared" si="34"/>
        <v>1</v>
      </c>
      <c r="F94" s="12"/>
      <c r="G94" s="12"/>
      <c r="H94" s="13">
        <f t="shared" si="35"/>
        <v>0</v>
      </c>
      <c r="I94" s="12">
        <f t="shared" si="13"/>
        <v>4512</v>
      </c>
      <c r="N94" s="17"/>
      <c r="O94" s="17"/>
      <c r="P94" s="17"/>
    </row>
    <row r="95" spans="2:16" ht="12.75" customHeight="1" x14ac:dyDescent="0.2">
      <c r="B95" s="200"/>
      <c r="C95" s="11" t="s">
        <v>28</v>
      </c>
      <c r="D95" s="12">
        <v>2112</v>
      </c>
      <c r="E95" s="13">
        <f t="shared" si="34"/>
        <v>0.16296296296296298</v>
      </c>
      <c r="F95" s="15"/>
      <c r="G95" s="12">
        <v>10848</v>
      </c>
      <c r="H95" s="13">
        <f t="shared" si="35"/>
        <v>0.83703703703703702</v>
      </c>
      <c r="I95" s="12">
        <f t="shared" si="13"/>
        <v>12960</v>
      </c>
      <c r="N95" s="17"/>
      <c r="O95" s="17"/>
      <c r="P95" s="17"/>
    </row>
    <row r="96" spans="2:16" ht="12.75" customHeight="1" x14ac:dyDescent="0.2">
      <c r="B96" s="200"/>
      <c r="C96" s="66" t="s">
        <v>127</v>
      </c>
      <c r="D96" s="68">
        <f>SUM(D87:D95)</f>
        <v>127904</v>
      </c>
      <c r="E96" s="65">
        <f t="shared" si="34"/>
        <v>0.59443783462224864</v>
      </c>
      <c r="F96" s="64"/>
      <c r="G96" s="68">
        <f>SUM(G87:G95)</f>
        <v>87264</v>
      </c>
      <c r="H96" s="65">
        <f t="shared" si="35"/>
        <v>0.40556216537775136</v>
      </c>
      <c r="I96" s="64">
        <f t="shared" si="13"/>
        <v>215168</v>
      </c>
      <c r="N96" s="17"/>
      <c r="O96" s="17"/>
      <c r="P96" s="17"/>
    </row>
    <row r="97" spans="2:16" ht="12.75" customHeight="1" x14ac:dyDescent="0.2">
      <c r="B97" s="193"/>
      <c r="C97" s="118" t="s">
        <v>36</v>
      </c>
      <c r="D97" s="14">
        <f>SUM(D67,D78,D85,D96)</f>
        <v>672064</v>
      </c>
      <c r="E97" s="16">
        <f>D97/$I97</f>
        <v>0.60783746237554992</v>
      </c>
      <c r="F97" s="14"/>
      <c r="G97" s="14">
        <f>SUM(G67,G78,G85,G96)</f>
        <v>433600</v>
      </c>
      <c r="H97" s="16">
        <f>G97/$I97</f>
        <v>0.39216253762445008</v>
      </c>
      <c r="I97" s="14">
        <f t="shared" si="13"/>
        <v>1105664</v>
      </c>
      <c r="N97" s="17"/>
      <c r="O97" s="17"/>
      <c r="P97" s="17"/>
    </row>
    <row r="98" spans="2:16" ht="12.75" customHeight="1" x14ac:dyDescent="0.2">
      <c r="B98" s="194" t="s">
        <v>195</v>
      </c>
      <c r="C98" s="144" t="s">
        <v>358</v>
      </c>
      <c r="D98" s="93"/>
      <c r="E98" s="94"/>
      <c r="F98" s="93"/>
      <c r="G98" s="93"/>
      <c r="H98" s="94"/>
      <c r="I98" s="93"/>
      <c r="N98" s="17"/>
      <c r="O98" s="17"/>
    </row>
    <row r="99" spans="2:16" ht="12.75" customHeight="1" x14ac:dyDescent="0.2">
      <c r="B99" s="192"/>
      <c r="C99" s="95" t="s">
        <v>143</v>
      </c>
      <c r="D99" s="20">
        <v>1472</v>
      </c>
      <c r="E99" s="21">
        <f t="shared" ref="E99:E108" si="37">+D99/$I99</f>
        <v>1</v>
      </c>
      <c r="F99" s="20"/>
      <c r="G99" s="20"/>
      <c r="H99" s="21">
        <f t="shared" ref="H99:H108" si="38">+G99/$I99</f>
        <v>0</v>
      </c>
      <c r="I99" s="20">
        <f t="shared" ref="I99" si="39">+D99+G99</f>
        <v>1472</v>
      </c>
      <c r="N99" s="17"/>
      <c r="O99" s="17"/>
      <c r="P99" s="17"/>
    </row>
    <row r="100" spans="2:16" ht="12.75" customHeight="1" x14ac:dyDescent="0.2">
      <c r="B100" s="192"/>
      <c r="C100" s="11" t="s">
        <v>144</v>
      </c>
      <c r="D100" s="12">
        <v>27920</v>
      </c>
      <c r="E100" s="13">
        <f t="shared" si="37"/>
        <v>0.63316400580551524</v>
      </c>
      <c r="F100" s="12"/>
      <c r="G100" s="12">
        <v>16176</v>
      </c>
      <c r="H100" s="13">
        <f t="shared" si="38"/>
        <v>0.36683599419448476</v>
      </c>
      <c r="I100" s="12">
        <f>+D100+G100</f>
        <v>44096</v>
      </c>
      <c r="N100" s="17"/>
      <c r="O100" s="17"/>
      <c r="P100" s="17"/>
    </row>
    <row r="101" spans="2:16" ht="12.75" customHeight="1" x14ac:dyDescent="0.2">
      <c r="B101" s="192"/>
      <c r="C101" s="11" t="s">
        <v>391</v>
      </c>
      <c r="D101" s="12"/>
      <c r="E101" s="13" t="s">
        <v>252</v>
      </c>
      <c r="F101" s="12"/>
      <c r="G101" s="12"/>
      <c r="H101" s="13" t="s">
        <v>252</v>
      </c>
      <c r="I101" s="12">
        <f>+D101+G101</f>
        <v>0</v>
      </c>
    </row>
    <row r="102" spans="2:16" ht="12.75" customHeight="1" x14ac:dyDescent="0.2">
      <c r="B102" s="192"/>
      <c r="C102" s="11" t="s">
        <v>145</v>
      </c>
      <c r="D102" s="18"/>
      <c r="E102" s="13" t="s">
        <v>252</v>
      </c>
      <c r="F102" s="12"/>
      <c r="G102" s="18"/>
      <c r="H102" s="13" t="s">
        <v>252</v>
      </c>
      <c r="I102" s="12">
        <f>+D102+G102</f>
        <v>0</v>
      </c>
    </row>
    <row r="103" spans="2:16" ht="12.75" customHeight="1" x14ac:dyDescent="0.2">
      <c r="B103" s="192"/>
      <c r="C103" s="95" t="s">
        <v>146</v>
      </c>
      <c r="D103" s="17">
        <v>672</v>
      </c>
      <c r="E103" s="21" t="s">
        <v>252</v>
      </c>
      <c r="F103" s="20"/>
      <c r="G103" s="12"/>
      <c r="H103" s="21" t="s">
        <v>252</v>
      </c>
      <c r="I103" s="20">
        <f t="shared" ref="I103:I108" si="40">+D103+G103</f>
        <v>672</v>
      </c>
      <c r="N103" s="17"/>
      <c r="O103" s="17"/>
      <c r="P103" s="17"/>
    </row>
    <row r="104" spans="2:16" ht="12.75" customHeight="1" x14ac:dyDescent="0.2">
      <c r="B104" s="192"/>
      <c r="C104" s="11" t="s">
        <v>147</v>
      </c>
      <c r="D104" s="12">
        <v>8192</v>
      </c>
      <c r="E104" s="13">
        <f t="shared" si="37"/>
        <v>0.87671232876712324</v>
      </c>
      <c r="F104" s="12"/>
      <c r="G104" s="12">
        <v>1152</v>
      </c>
      <c r="H104" s="13">
        <f t="shared" si="38"/>
        <v>0.12328767123287671</v>
      </c>
      <c r="I104" s="12">
        <f t="shared" si="40"/>
        <v>9344</v>
      </c>
    </row>
    <row r="105" spans="2:16" ht="12.75" customHeight="1" x14ac:dyDescent="0.2">
      <c r="B105" s="192"/>
      <c r="C105" s="11" t="s">
        <v>186</v>
      </c>
      <c r="D105" s="12">
        <v>720</v>
      </c>
      <c r="E105" s="13">
        <f t="shared" si="37"/>
        <v>0.14150943396226415</v>
      </c>
      <c r="F105" s="12"/>
      <c r="G105" s="12">
        <v>4368</v>
      </c>
      <c r="H105" s="13">
        <f t="shared" si="38"/>
        <v>0.85849056603773588</v>
      </c>
      <c r="I105" s="12">
        <f t="shared" si="40"/>
        <v>5088</v>
      </c>
    </row>
    <row r="106" spans="2:16" ht="12.75" customHeight="1" x14ac:dyDescent="0.2">
      <c r="B106" s="192"/>
      <c r="C106" s="11" t="s">
        <v>148</v>
      </c>
      <c r="D106" s="12"/>
      <c r="E106" s="13" t="s">
        <v>252</v>
      </c>
      <c r="F106" s="12"/>
      <c r="G106" s="12"/>
      <c r="H106" s="13" t="s">
        <v>252</v>
      </c>
      <c r="I106" s="12">
        <f t="shared" si="40"/>
        <v>0</v>
      </c>
    </row>
    <row r="107" spans="2:16" ht="12.75" customHeight="1" x14ac:dyDescent="0.2">
      <c r="B107" s="192"/>
      <c r="C107" s="11" t="s">
        <v>149</v>
      </c>
      <c r="D107" s="12">
        <v>4640</v>
      </c>
      <c r="E107" s="13">
        <f t="shared" si="37"/>
        <v>0.81690140845070425</v>
      </c>
      <c r="F107" s="12"/>
      <c r="G107" s="18">
        <v>1040</v>
      </c>
      <c r="H107" s="13">
        <f t="shared" si="38"/>
        <v>0.18309859154929578</v>
      </c>
      <c r="I107" s="12">
        <f t="shared" si="40"/>
        <v>5680</v>
      </c>
      <c r="N107" s="17"/>
      <c r="O107" s="17"/>
      <c r="P107" s="17"/>
    </row>
    <row r="108" spans="2:16" x14ac:dyDescent="0.2">
      <c r="B108" s="192"/>
      <c r="C108" s="66" t="s">
        <v>127</v>
      </c>
      <c r="D108" s="64">
        <f>SUM(D99:D107)</f>
        <v>43616</v>
      </c>
      <c r="E108" s="65">
        <f t="shared" si="37"/>
        <v>0.65734265734265729</v>
      </c>
      <c r="F108" s="64"/>
      <c r="G108" s="64">
        <f>SUM(G99:G107)</f>
        <v>22736</v>
      </c>
      <c r="H108" s="65">
        <f t="shared" si="38"/>
        <v>0.34265734265734266</v>
      </c>
      <c r="I108" s="64">
        <f t="shared" si="40"/>
        <v>66352</v>
      </c>
      <c r="N108" s="17"/>
      <c r="O108" s="17"/>
      <c r="P108" s="17"/>
    </row>
    <row r="109" spans="2:16" x14ac:dyDescent="0.2">
      <c r="B109" s="192"/>
      <c r="C109" s="144" t="s">
        <v>413</v>
      </c>
      <c r="D109" s="93"/>
      <c r="E109" s="94"/>
      <c r="F109" s="93"/>
      <c r="G109" s="97"/>
      <c r="H109" s="94"/>
      <c r="I109" s="93"/>
    </row>
    <row r="110" spans="2:16" x14ac:dyDescent="0.2">
      <c r="B110" s="192"/>
      <c r="C110" s="95" t="s">
        <v>131</v>
      </c>
      <c r="D110" s="20">
        <v>17856</v>
      </c>
      <c r="E110" s="21">
        <f t="shared" ref="E110:E118" si="41">+D110/$I110</f>
        <v>0.81758241758241756</v>
      </c>
      <c r="F110" s="20"/>
      <c r="G110" s="20">
        <v>3984</v>
      </c>
      <c r="H110" s="21">
        <f t="shared" ref="H110:H118" si="42">+G110/$I110</f>
        <v>0.18241758241758241</v>
      </c>
      <c r="I110" s="20">
        <f t="shared" ref="I110:I119" si="43">+D110+G110</f>
        <v>21840</v>
      </c>
    </row>
    <row r="111" spans="2:16" ht="12.75" customHeight="1" x14ac:dyDescent="0.2">
      <c r="B111" s="192"/>
      <c r="C111" s="95" t="s">
        <v>150</v>
      </c>
      <c r="D111" s="20">
        <v>3712</v>
      </c>
      <c r="E111" s="21">
        <f t="shared" si="41"/>
        <v>0.6186666666666667</v>
      </c>
      <c r="F111" s="20"/>
      <c r="G111" s="20">
        <v>2288</v>
      </c>
      <c r="H111" s="21">
        <f t="shared" si="42"/>
        <v>0.38133333333333336</v>
      </c>
      <c r="I111" s="20">
        <f t="shared" si="43"/>
        <v>6000</v>
      </c>
      <c r="N111" s="17"/>
      <c r="O111" s="17"/>
      <c r="P111" s="17"/>
    </row>
    <row r="112" spans="2:16" ht="12.75" customHeight="1" x14ac:dyDescent="0.2">
      <c r="B112" s="192"/>
      <c r="C112" s="11" t="s">
        <v>151</v>
      </c>
      <c r="D112" s="12">
        <v>2016</v>
      </c>
      <c r="E112" s="13">
        <f t="shared" si="41"/>
        <v>1</v>
      </c>
      <c r="F112" s="12"/>
      <c r="G112" s="12"/>
      <c r="H112" s="13">
        <f t="shared" si="42"/>
        <v>0</v>
      </c>
      <c r="I112" s="12">
        <f t="shared" si="43"/>
        <v>2016</v>
      </c>
      <c r="N112" s="17"/>
      <c r="O112" s="17"/>
      <c r="P112" s="17"/>
    </row>
    <row r="113" spans="2:16" ht="12.75" customHeight="1" x14ac:dyDescent="0.2">
      <c r="B113" s="192"/>
      <c r="C113" s="11" t="s">
        <v>152</v>
      </c>
      <c r="D113" s="12">
        <v>4224</v>
      </c>
      <c r="E113" s="13">
        <f t="shared" si="41"/>
        <v>1</v>
      </c>
      <c r="F113" s="12"/>
      <c r="G113" s="12"/>
      <c r="H113" s="13">
        <f t="shared" si="42"/>
        <v>0</v>
      </c>
      <c r="I113" s="12">
        <f t="shared" si="43"/>
        <v>4224</v>
      </c>
      <c r="N113" s="17"/>
      <c r="O113" s="17"/>
    </row>
    <row r="114" spans="2:16" ht="12.75" customHeight="1" x14ac:dyDescent="0.2">
      <c r="B114" s="192"/>
      <c r="C114" s="11" t="s">
        <v>153</v>
      </c>
      <c r="D114" s="12">
        <v>14784</v>
      </c>
      <c r="E114" s="13">
        <f t="shared" si="41"/>
        <v>0.47826086956521741</v>
      </c>
      <c r="F114" s="12"/>
      <c r="G114" s="12">
        <v>16128</v>
      </c>
      <c r="H114" s="13">
        <f t="shared" si="42"/>
        <v>0.52173913043478259</v>
      </c>
      <c r="I114" s="12">
        <f t="shared" si="43"/>
        <v>30912</v>
      </c>
      <c r="N114" s="17"/>
      <c r="O114" s="17"/>
      <c r="P114" s="17"/>
    </row>
    <row r="115" spans="2:16" ht="12.75" customHeight="1" x14ac:dyDescent="0.2">
      <c r="B115" s="192"/>
      <c r="C115" s="11" t="s">
        <v>154</v>
      </c>
      <c r="D115" s="12">
        <v>1088</v>
      </c>
      <c r="E115" s="13">
        <f t="shared" si="41"/>
        <v>1</v>
      </c>
      <c r="F115" s="12"/>
      <c r="G115" s="12"/>
      <c r="H115" s="13">
        <f t="shared" si="42"/>
        <v>0</v>
      </c>
      <c r="I115" s="12">
        <f t="shared" si="43"/>
        <v>1088</v>
      </c>
      <c r="N115" s="17"/>
      <c r="O115" s="17"/>
      <c r="P115" s="17"/>
    </row>
    <row r="116" spans="2:16" ht="12.75" customHeight="1" x14ac:dyDescent="0.2">
      <c r="B116" s="192"/>
      <c r="C116" s="11" t="s">
        <v>155</v>
      </c>
      <c r="D116" s="12">
        <v>3120</v>
      </c>
      <c r="E116" s="13">
        <f t="shared" si="41"/>
        <v>0.72222222222222221</v>
      </c>
      <c r="F116" s="12"/>
      <c r="G116" s="12">
        <v>1200</v>
      </c>
      <c r="H116" s="13">
        <f t="shared" si="42"/>
        <v>0.27777777777777779</v>
      </c>
      <c r="I116" s="12">
        <f t="shared" si="43"/>
        <v>4320</v>
      </c>
      <c r="N116" s="17"/>
      <c r="O116" s="17"/>
      <c r="P116" s="17"/>
    </row>
    <row r="117" spans="2:16" ht="12.75" customHeight="1" x14ac:dyDescent="0.2">
      <c r="B117" s="192"/>
      <c r="C117" s="11" t="s">
        <v>156</v>
      </c>
      <c r="D117" s="12">
        <v>1536</v>
      </c>
      <c r="E117" s="13">
        <f t="shared" si="41"/>
        <v>1</v>
      </c>
      <c r="F117" s="12"/>
      <c r="G117" s="12"/>
      <c r="H117" s="13">
        <f t="shared" si="42"/>
        <v>0</v>
      </c>
      <c r="I117" s="12">
        <f t="shared" si="43"/>
        <v>1536</v>
      </c>
      <c r="N117" s="17"/>
      <c r="P117" s="17"/>
    </row>
    <row r="118" spans="2:16" ht="12.75" customHeight="1" x14ac:dyDescent="0.2">
      <c r="B118" s="192"/>
      <c r="C118" s="66" t="s">
        <v>127</v>
      </c>
      <c r="D118" s="64">
        <f>SUM(D110:D117)</f>
        <v>48336</v>
      </c>
      <c r="E118" s="65">
        <f t="shared" si="41"/>
        <v>0.67193060498220636</v>
      </c>
      <c r="F118" s="64"/>
      <c r="G118" s="64">
        <f>SUM(G110:G117)</f>
        <v>23600</v>
      </c>
      <c r="H118" s="65">
        <f t="shared" si="42"/>
        <v>0.32806939501779359</v>
      </c>
      <c r="I118" s="64">
        <f t="shared" si="43"/>
        <v>71936</v>
      </c>
      <c r="N118" s="17"/>
      <c r="O118" s="17"/>
      <c r="P118" s="17"/>
    </row>
    <row r="119" spans="2:16" ht="12.75" customHeight="1" x14ac:dyDescent="0.2">
      <c r="B119" s="193"/>
      <c r="C119" s="118" t="s">
        <v>36</v>
      </c>
      <c r="D119" s="14">
        <f>SUM(D108,D118)</f>
        <v>91952</v>
      </c>
      <c r="E119" s="16">
        <f>D119/$I119</f>
        <v>0.66493115816267501</v>
      </c>
      <c r="F119" s="14"/>
      <c r="G119" s="14">
        <f>SUM(G108,G118)</f>
        <v>46336</v>
      </c>
      <c r="H119" s="16">
        <f>G119/$I119</f>
        <v>0.33506884183732499</v>
      </c>
      <c r="I119" s="14">
        <f t="shared" si="43"/>
        <v>138288</v>
      </c>
      <c r="N119" s="17"/>
      <c r="O119" s="17"/>
      <c r="P119" s="17"/>
    </row>
    <row r="120" spans="2:16" ht="12.75" customHeight="1" x14ac:dyDescent="0.2">
      <c r="B120" s="192" t="s">
        <v>196</v>
      </c>
      <c r="C120" s="144" t="s">
        <v>369</v>
      </c>
      <c r="D120" s="93"/>
      <c r="E120" s="94"/>
      <c r="F120" s="99"/>
      <c r="G120" s="93"/>
      <c r="H120" s="94"/>
      <c r="I120" s="93"/>
      <c r="N120" s="17"/>
      <c r="O120" s="17"/>
    </row>
    <row r="121" spans="2:16" ht="12.75" customHeight="1" x14ac:dyDescent="0.2">
      <c r="B121" s="192"/>
      <c r="C121" s="95" t="s">
        <v>13</v>
      </c>
      <c r="D121" s="20">
        <v>41808</v>
      </c>
      <c r="E121" s="21">
        <f>+D121/$I121</f>
        <v>0.74828178694158076</v>
      </c>
      <c r="F121" s="98"/>
      <c r="G121" s="20">
        <v>14064</v>
      </c>
      <c r="H121" s="21">
        <f>+G121/$I121</f>
        <v>0.25171821305841924</v>
      </c>
      <c r="I121" s="20">
        <f>+D121+G121</f>
        <v>55872</v>
      </c>
      <c r="N121" s="17"/>
      <c r="O121" s="17"/>
      <c r="P121" s="17"/>
    </row>
    <row r="122" spans="2:16" ht="12.75" customHeight="1" x14ac:dyDescent="0.2">
      <c r="B122" s="192"/>
      <c r="C122" s="11" t="s">
        <v>352</v>
      </c>
      <c r="D122" s="12">
        <v>10272</v>
      </c>
      <c r="E122" s="13">
        <f t="shared" ref="E122:E123" si="44">+D122/$I122</f>
        <v>0.31563421828908556</v>
      </c>
      <c r="F122" s="15"/>
      <c r="G122" s="12">
        <v>22272</v>
      </c>
      <c r="H122" s="13">
        <f t="shared" ref="H122:H123" si="45">+G122/$I122</f>
        <v>0.68436578171091444</v>
      </c>
      <c r="I122" s="12">
        <f>+D122+G122</f>
        <v>32544</v>
      </c>
      <c r="N122" s="17"/>
      <c r="O122" s="17"/>
      <c r="P122" s="17"/>
    </row>
    <row r="123" spans="2:16" ht="12.75" customHeight="1" x14ac:dyDescent="0.2">
      <c r="B123" s="192"/>
      <c r="C123" s="11" t="s">
        <v>134</v>
      </c>
      <c r="D123" s="12">
        <v>12976</v>
      </c>
      <c r="E123" s="13">
        <f t="shared" si="44"/>
        <v>0.82168186423505574</v>
      </c>
      <c r="F123" s="15"/>
      <c r="G123" s="12">
        <v>2816</v>
      </c>
      <c r="H123" s="13">
        <f t="shared" si="45"/>
        <v>0.17831813576494426</v>
      </c>
      <c r="I123" s="12">
        <f>+D123+G123</f>
        <v>15792</v>
      </c>
      <c r="N123" s="17"/>
      <c r="O123" s="17"/>
      <c r="P123" s="17"/>
    </row>
    <row r="124" spans="2:16" ht="12.75" customHeight="1" x14ac:dyDescent="0.2">
      <c r="B124" s="192"/>
      <c r="C124" s="11" t="s">
        <v>17</v>
      </c>
      <c r="D124" s="12">
        <v>10704</v>
      </c>
      <c r="E124" s="13">
        <f>+D124/$I124</f>
        <v>0.48373101952277658</v>
      </c>
      <c r="F124" s="12"/>
      <c r="G124" s="12">
        <v>11424</v>
      </c>
      <c r="H124" s="13">
        <f>+G124/$I124</f>
        <v>0.51626898047722347</v>
      </c>
      <c r="I124" s="12">
        <f>+D124+G124</f>
        <v>22128</v>
      </c>
      <c r="N124" s="17"/>
      <c r="O124" s="17"/>
      <c r="P124" s="17"/>
    </row>
    <row r="125" spans="2:16" ht="12.75" customHeight="1" x14ac:dyDescent="0.2">
      <c r="B125" s="192"/>
      <c r="C125" s="11" t="s">
        <v>185</v>
      </c>
      <c r="D125" s="12"/>
      <c r="E125" s="13" t="s">
        <v>252</v>
      </c>
      <c r="F125" s="12"/>
      <c r="G125" s="12"/>
      <c r="H125" s="13" t="s">
        <v>252</v>
      </c>
      <c r="I125" s="12">
        <f>+D125+G125</f>
        <v>0</v>
      </c>
    </row>
    <row r="126" spans="2:16" ht="12.75" customHeight="1" x14ac:dyDescent="0.2">
      <c r="B126" s="192"/>
      <c r="C126" s="66" t="s">
        <v>127</v>
      </c>
      <c r="D126" s="69">
        <f>SUM(D121:D125)</f>
        <v>75760</v>
      </c>
      <c r="E126" s="65">
        <f t="shared" ref="E126" si="46">+D126/$I126</f>
        <v>0.59967071935157046</v>
      </c>
      <c r="F126" s="64"/>
      <c r="G126" s="69">
        <f>SUM(G121:G125)</f>
        <v>50576</v>
      </c>
      <c r="H126" s="65">
        <f t="shared" ref="H126" si="47">+G126/$I126</f>
        <v>0.4003292806484296</v>
      </c>
      <c r="I126" s="64">
        <f t="shared" ref="I126" si="48">+D126+G126</f>
        <v>126336</v>
      </c>
      <c r="N126" s="17"/>
      <c r="P126" s="17"/>
    </row>
    <row r="127" spans="2:16" ht="12.75" customHeight="1" x14ac:dyDescent="0.2">
      <c r="B127" s="192"/>
      <c r="C127" s="145" t="s">
        <v>237</v>
      </c>
      <c r="D127" s="97"/>
      <c r="E127" s="94"/>
      <c r="F127" s="93"/>
      <c r="G127" s="97"/>
      <c r="H127" s="94"/>
      <c r="I127" s="93"/>
      <c r="N127" s="17"/>
      <c r="O127" s="17"/>
    </row>
    <row r="128" spans="2:16" ht="12.75" customHeight="1" x14ac:dyDescent="0.2">
      <c r="B128" s="192"/>
      <c r="C128" s="95" t="s">
        <v>132</v>
      </c>
      <c r="D128" s="20">
        <v>8848</v>
      </c>
      <c r="E128" s="21">
        <f t="shared" ref="E128:E132" si="49">+D128/$I128</f>
        <v>0.72005208333333337</v>
      </c>
      <c r="F128" s="20"/>
      <c r="G128" s="20">
        <v>3440</v>
      </c>
      <c r="H128" s="21">
        <f t="shared" ref="H128:H132" si="50">+G128/$I128</f>
        <v>0.27994791666666669</v>
      </c>
      <c r="I128" s="20">
        <f>+D128+G128</f>
        <v>12288</v>
      </c>
      <c r="N128" s="17"/>
      <c r="O128" s="17"/>
      <c r="P128" s="17"/>
    </row>
    <row r="129" spans="2:16" ht="12.75" customHeight="1" x14ac:dyDescent="0.2">
      <c r="B129" s="192"/>
      <c r="C129" s="11" t="s">
        <v>133</v>
      </c>
      <c r="D129" s="12">
        <v>31488</v>
      </c>
      <c r="E129" s="13">
        <f t="shared" si="49"/>
        <v>0.69639065817409762</v>
      </c>
      <c r="F129" s="12"/>
      <c r="G129" s="12">
        <v>13728</v>
      </c>
      <c r="H129" s="13">
        <f t="shared" si="50"/>
        <v>0.30360934182590232</v>
      </c>
      <c r="I129" s="12">
        <f t="shared" ref="I129" si="51">+D129+G129</f>
        <v>45216</v>
      </c>
      <c r="N129" s="17"/>
      <c r="O129" s="17"/>
      <c r="P129" s="17"/>
    </row>
    <row r="130" spans="2:16" ht="12.75" customHeight="1" x14ac:dyDescent="0.2">
      <c r="B130" s="192"/>
      <c r="C130" s="11" t="s">
        <v>15</v>
      </c>
      <c r="D130" s="12">
        <v>8016</v>
      </c>
      <c r="E130" s="13">
        <f t="shared" si="49"/>
        <v>0.6278195488721805</v>
      </c>
      <c r="F130" s="15"/>
      <c r="G130" s="12">
        <v>4752</v>
      </c>
      <c r="H130" s="13">
        <f t="shared" si="50"/>
        <v>0.37218045112781956</v>
      </c>
      <c r="I130" s="12">
        <f>+D130+G130</f>
        <v>12768</v>
      </c>
      <c r="N130" s="17"/>
      <c r="O130" s="17"/>
      <c r="P130" s="17"/>
    </row>
    <row r="131" spans="2:16" x14ac:dyDescent="0.2">
      <c r="B131" s="192"/>
      <c r="C131" s="11" t="s">
        <v>16</v>
      </c>
      <c r="D131" s="12">
        <v>19376</v>
      </c>
      <c r="E131" s="13">
        <f t="shared" si="49"/>
        <v>0.55347349177330896</v>
      </c>
      <c r="F131" s="15"/>
      <c r="G131" s="12">
        <v>15632</v>
      </c>
      <c r="H131" s="13">
        <f t="shared" si="50"/>
        <v>0.44652650822669104</v>
      </c>
      <c r="I131" s="12">
        <f>+D131+G131</f>
        <v>35008</v>
      </c>
      <c r="N131" s="17"/>
      <c r="O131" s="17"/>
      <c r="P131" s="17"/>
    </row>
    <row r="132" spans="2:16" x14ac:dyDescent="0.2">
      <c r="B132" s="192"/>
      <c r="C132" s="11" t="s">
        <v>135</v>
      </c>
      <c r="D132" s="18">
        <v>14992</v>
      </c>
      <c r="E132" s="13">
        <f t="shared" si="49"/>
        <v>0.50026695141484245</v>
      </c>
      <c r="F132" s="12"/>
      <c r="G132" s="18">
        <v>14976</v>
      </c>
      <c r="H132" s="13">
        <f t="shared" si="50"/>
        <v>0.49973304858515749</v>
      </c>
      <c r="I132" s="12">
        <f>+D132+G132</f>
        <v>29968</v>
      </c>
      <c r="N132" s="17"/>
      <c r="O132" s="17"/>
      <c r="P132" s="17"/>
    </row>
    <row r="133" spans="2:16" x14ac:dyDescent="0.2">
      <c r="B133" s="192"/>
      <c r="C133" s="66" t="s">
        <v>127</v>
      </c>
      <c r="D133" s="69">
        <f>SUM(D128:D132)</f>
        <v>82720</v>
      </c>
      <c r="E133" s="65">
        <f>+D133/$I133</f>
        <v>0.61161717733349108</v>
      </c>
      <c r="F133" s="64"/>
      <c r="G133" s="69">
        <f>SUM(G128:G132)</f>
        <v>52528</v>
      </c>
      <c r="H133" s="65">
        <f>+G133/$I133</f>
        <v>0.38838282266650892</v>
      </c>
      <c r="I133" s="64">
        <f t="shared" ref="I133" si="52">+D133+G133</f>
        <v>135248</v>
      </c>
      <c r="N133" s="17"/>
      <c r="O133" s="17"/>
      <c r="P133" s="17"/>
    </row>
    <row r="134" spans="2:16" x14ac:dyDescent="0.2">
      <c r="B134" s="193"/>
      <c r="C134" s="118" t="s">
        <v>36</v>
      </c>
      <c r="D134" s="14">
        <f>SUM(D126,D133)</f>
        <v>158480</v>
      </c>
      <c r="E134" s="16">
        <f>D134/$I134</f>
        <v>0.60584745244357452</v>
      </c>
      <c r="F134" s="14"/>
      <c r="G134" s="14">
        <f>SUM(G126,G133)</f>
        <v>103104</v>
      </c>
      <c r="H134" s="16">
        <f>G134/$I134</f>
        <v>0.39415254755642548</v>
      </c>
      <c r="I134" s="14">
        <f>+D134+G134</f>
        <v>261584</v>
      </c>
      <c r="N134" s="17"/>
      <c r="O134" s="17"/>
      <c r="P134" s="17"/>
    </row>
    <row r="135" spans="2:16" ht="12.75" customHeight="1" x14ac:dyDescent="0.2">
      <c r="B135" s="192" t="s">
        <v>197</v>
      </c>
      <c r="C135" s="144" t="s">
        <v>181</v>
      </c>
      <c r="D135" s="93"/>
      <c r="E135" s="94"/>
      <c r="F135" s="93"/>
      <c r="G135" s="93"/>
      <c r="H135" s="94"/>
      <c r="I135" s="93"/>
      <c r="N135" s="17"/>
      <c r="O135" s="17"/>
    </row>
    <row r="136" spans="2:16" x14ac:dyDescent="0.2">
      <c r="B136" s="192"/>
      <c r="C136" s="95" t="s">
        <v>6</v>
      </c>
      <c r="D136" s="20">
        <v>197504</v>
      </c>
      <c r="E136" s="21">
        <f>+D136/$I136</f>
        <v>0.61042429037681734</v>
      </c>
      <c r="F136" s="20"/>
      <c r="G136" s="20">
        <v>126048</v>
      </c>
      <c r="H136" s="21">
        <f>+G136/$I136</f>
        <v>0.38957570962318266</v>
      </c>
      <c r="I136" s="20">
        <f>+D136+G136</f>
        <v>323552</v>
      </c>
      <c r="N136" s="17"/>
      <c r="O136" s="17"/>
      <c r="P136" s="17"/>
    </row>
    <row r="137" spans="2:16" x14ac:dyDescent="0.2">
      <c r="B137" s="192"/>
      <c r="C137" s="11" t="s">
        <v>9</v>
      </c>
      <c r="D137" s="12">
        <v>15792</v>
      </c>
      <c r="E137" s="13">
        <f>+D137/$I137</f>
        <v>0.58230088495575216</v>
      </c>
      <c r="F137" s="15"/>
      <c r="G137" s="12">
        <v>11328</v>
      </c>
      <c r="H137" s="13">
        <f>+G137/$I137</f>
        <v>0.41769911504424778</v>
      </c>
      <c r="I137" s="12">
        <f t="shared" ref="I137:I138" si="53">+D137+G137</f>
        <v>27120</v>
      </c>
      <c r="N137" s="17"/>
      <c r="O137" s="17"/>
      <c r="P137" s="17"/>
    </row>
    <row r="138" spans="2:16" x14ac:dyDescent="0.2">
      <c r="B138" s="192"/>
      <c r="C138" s="66" t="s">
        <v>127</v>
      </c>
      <c r="D138" s="68">
        <f>SUM(D136:D137)</f>
        <v>213296</v>
      </c>
      <c r="E138" s="65">
        <f>+D138/$I138</f>
        <v>0.60824930419309209</v>
      </c>
      <c r="F138" s="64"/>
      <c r="G138" s="68">
        <f>SUM(G136:G137)</f>
        <v>137376</v>
      </c>
      <c r="H138" s="65">
        <f>+G138/$I138</f>
        <v>0.39175069580690786</v>
      </c>
      <c r="I138" s="64">
        <f t="shared" si="53"/>
        <v>350672</v>
      </c>
      <c r="N138" s="17"/>
      <c r="O138" s="17"/>
      <c r="P138" s="17"/>
    </row>
    <row r="139" spans="2:16" x14ac:dyDescent="0.2">
      <c r="B139" s="192"/>
      <c r="C139" s="144" t="s">
        <v>359</v>
      </c>
      <c r="D139" s="93"/>
      <c r="E139" s="94"/>
      <c r="F139" s="93"/>
      <c r="G139" s="93"/>
      <c r="H139" s="94"/>
      <c r="I139" s="93"/>
      <c r="N139" s="17"/>
      <c r="O139" s="17"/>
    </row>
    <row r="140" spans="2:16" x14ac:dyDescent="0.2">
      <c r="B140" s="192"/>
      <c r="C140" s="95" t="s">
        <v>343</v>
      </c>
      <c r="D140" s="20">
        <v>7184</v>
      </c>
      <c r="E140" s="21">
        <f t="shared" ref="E140" si="54">+D140/$I140</f>
        <v>0.7207062600321027</v>
      </c>
      <c r="F140" s="20"/>
      <c r="G140" s="20">
        <v>2784</v>
      </c>
      <c r="H140" s="21">
        <f t="shared" ref="H140" si="55">+G140/$I140</f>
        <v>0.27929373996789725</v>
      </c>
      <c r="I140" s="20">
        <f t="shared" ref="I140" si="56">+D140+G140</f>
        <v>9968</v>
      </c>
      <c r="N140" s="17"/>
      <c r="O140" s="17"/>
      <c r="P140" s="17"/>
    </row>
    <row r="141" spans="2:16" x14ac:dyDescent="0.2">
      <c r="B141" s="192"/>
      <c r="C141" s="11" t="s">
        <v>49</v>
      </c>
      <c r="D141" s="12">
        <v>24576</v>
      </c>
      <c r="E141" s="13">
        <f>+D141/$I141</f>
        <v>0.77458396369137672</v>
      </c>
      <c r="F141" s="12"/>
      <c r="G141" s="12">
        <v>7152</v>
      </c>
      <c r="H141" s="13">
        <f>+G141/$I141</f>
        <v>0.22541603630862331</v>
      </c>
      <c r="I141" s="12">
        <f>+D141+G141</f>
        <v>31728</v>
      </c>
      <c r="N141" s="17"/>
      <c r="O141" s="17"/>
      <c r="P141" s="17"/>
    </row>
    <row r="142" spans="2:16" ht="12.75" customHeight="1" x14ac:dyDescent="0.2">
      <c r="B142" s="192"/>
      <c r="C142" s="19" t="s">
        <v>137</v>
      </c>
      <c r="D142" s="12">
        <v>12608</v>
      </c>
      <c r="E142" s="13">
        <f>+D142/$I142</f>
        <v>0.80081300813008127</v>
      </c>
      <c r="F142" s="12"/>
      <c r="G142" s="12">
        <v>3136</v>
      </c>
      <c r="H142" s="13">
        <f>+G142/$I142</f>
        <v>0.1991869918699187</v>
      </c>
      <c r="I142" s="12">
        <f>+D142+G142</f>
        <v>15744</v>
      </c>
      <c r="N142" s="17"/>
      <c r="P142" s="17"/>
    </row>
    <row r="143" spans="2:16" x14ac:dyDescent="0.2">
      <c r="B143" s="192"/>
      <c r="C143" s="19" t="s">
        <v>78</v>
      </c>
      <c r="D143" s="12">
        <v>20720</v>
      </c>
      <c r="E143" s="13">
        <f>+D143/$I143</f>
        <v>0.6866383881230117</v>
      </c>
      <c r="F143" s="12"/>
      <c r="G143" s="12">
        <v>9456</v>
      </c>
      <c r="H143" s="13">
        <f>+G143/$I143</f>
        <v>0.31336161187698836</v>
      </c>
      <c r="I143" s="12">
        <f t="shared" ref="I143:I144" si="57">+D143+G143</f>
        <v>30176</v>
      </c>
      <c r="N143" s="17"/>
      <c r="O143" s="17"/>
      <c r="P143" s="17"/>
    </row>
    <row r="144" spans="2:16" x14ac:dyDescent="0.2">
      <c r="B144" s="192"/>
      <c r="C144" s="66" t="s">
        <v>127</v>
      </c>
      <c r="D144" s="69">
        <f>SUM(D140:D143)</f>
        <v>65088</v>
      </c>
      <c r="E144" s="65">
        <f>+D144/$I144</f>
        <v>0.74287801314828339</v>
      </c>
      <c r="F144" s="64"/>
      <c r="G144" s="69">
        <f>SUM(G140:G143)</f>
        <v>22528</v>
      </c>
      <c r="H144" s="65">
        <f>+G144/$I144</f>
        <v>0.25712198685171656</v>
      </c>
      <c r="I144" s="64">
        <f t="shared" si="57"/>
        <v>87616</v>
      </c>
      <c r="N144" s="17"/>
      <c r="O144" s="17"/>
      <c r="P144" s="17"/>
    </row>
    <row r="145" spans="2:16" x14ac:dyDescent="0.2">
      <c r="B145" s="192"/>
      <c r="C145" s="144" t="s">
        <v>234</v>
      </c>
      <c r="D145" s="93"/>
      <c r="E145" s="94"/>
      <c r="F145" s="93"/>
      <c r="G145" s="93"/>
      <c r="H145" s="94"/>
      <c r="I145" s="93"/>
      <c r="N145" s="17"/>
      <c r="O145" s="17"/>
    </row>
    <row r="146" spans="2:16" x14ac:dyDescent="0.2">
      <c r="B146" s="192"/>
      <c r="C146" s="95" t="s">
        <v>58</v>
      </c>
      <c r="D146" s="17">
        <v>7168</v>
      </c>
      <c r="E146" s="21">
        <f>+D146/$I146</f>
        <v>0.36012861736334406</v>
      </c>
      <c r="F146" s="20"/>
      <c r="G146" s="17">
        <v>12736</v>
      </c>
      <c r="H146" s="21">
        <f>+G146/$I146</f>
        <v>0.63987138263665599</v>
      </c>
      <c r="I146" s="20">
        <f t="shared" ref="I146" si="58">+D146+G146</f>
        <v>19904</v>
      </c>
      <c r="N146" s="17"/>
      <c r="O146" s="17"/>
      <c r="P146" s="17"/>
    </row>
    <row r="147" spans="2:16" x14ac:dyDescent="0.2">
      <c r="B147" s="192"/>
      <c r="C147" s="11" t="s">
        <v>0</v>
      </c>
      <c r="D147" s="12"/>
      <c r="E147" s="13">
        <f>+D147/$I147</f>
        <v>0</v>
      </c>
      <c r="F147" s="12"/>
      <c r="G147" s="12">
        <v>12144</v>
      </c>
      <c r="H147" s="13">
        <f>+G147/$I147</f>
        <v>1</v>
      </c>
      <c r="I147" s="12">
        <f>+D147+G147</f>
        <v>12144</v>
      </c>
      <c r="N147" s="17"/>
      <c r="O147" s="17"/>
      <c r="P147" s="17"/>
    </row>
    <row r="148" spans="2:16" x14ac:dyDescent="0.2">
      <c r="B148" s="192"/>
      <c r="C148" s="11" t="s">
        <v>59</v>
      </c>
      <c r="D148" s="18">
        <v>43632</v>
      </c>
      <c r="E148" s="13">
        <f t="shared" ref="E148:E149" si="59">+D148/$I148</f>
        <v>0.59064327485380119</v>
      </c>
      <c r="F148" s="12"/>
      <c r="G148" s="17">
        <v>30240</v>
      </c>
      <c r="H148" s="13">
        <f t="shared" ref="H148:H149" si="60">+G148/$I148</f>
        <v>0.40935672514619881</v>
      </c>
      <c r="I148" s="12">
        <f t="shared" ref="I148:I149" si="61">+D148+G148</f>
        <v>73872</v>
      </c>
      <c r="N148" s="17"/>
      <c r="O148" s="17"/>
      <c r="P148" s="17"/>
    </row>
    <row r="149" spans="2:16" x14ac:dyDescent="0.2">
      <c r="B149" s="192"/>
      <c r="C149" s="11" t="s">
        <v>7</v>
      </c>
      <c r="D149" s="8">
        <v>11328</v>
      </c>
      <c r="E149" s="13">
        <f t="shared" si="59"/>
        <v>0.47231487658438959</v>
      </c>
      <c r="F149" s="15"/>
      <c r="G149" s="12">
        <v>12656</v>
      </c>
      <c r="H149" s="13">
        <f t="shared" si="60"/>
        <v>0.52768512341561036</v>
      </c>
      <c r="I149" s="12">
        <f t="shared" si="61"/>
        <v>23984</v>
      </c>
      <c r="N149" s="17"/>
      <c r="O149" s="17"/>
      <c r="P149" s="17"/>
    </row>
    <row r="150" spans="2:16" x14ac:dyDescent="0.2">
      <c r="B150" s="192"/>
      <c r="C150" s="11" t="s">
        <v>8</v>
      </c>
      <c r="D150" s="12">
        <v>17040</v>
      </c>
      <c r="E150" s="13">
        <f>+D150/$I150</f>
        <v>0.5829228243021346</v>
      </c>
      <c r="F150" s="12"/>
      <c r="G150" s="12">
        <v>12192</v>
      </c>
      <c r="H150" s="13">
        <f>+G150/$I150</f>
        <v>0.41707717569786534</v>
      </c>
      <c r="I150" s="12">
        <f>+D150+G150</f>
        <v>29232</v>
      </c>
      <c r="N150" s="17"/>
      <c r="O150" s="17"/>
      <c r="P150" s="17"/>
    </row>
    <row r="151" spans="2:16" x14ac:dyDescent="0.2">
      <c r="B151" s="192"/>
      <c r="C151" s="7" t="s">
        <v>10</v>
      </c>
      <c r="D151" s="12">
        <v>22896</v>
      </c>
      <c r="E151" s="13">
        <f>+D151/$I151</f>
        <v>0.47699999999999998</v>
      </c>
      <c r="F151" s="12"/>
      <c r="G151" s="12">
        <v>25104</v>
      </c>
      <c r="H151" s="13">
        <f>+G151/$I151</f>
        <v>0.52300000000000002</v>
      </c>
      <c r="I151" s="12">
        <f>+D151+G151</f>
        <v>48000</v>
      </c>
      <c r="N151" s="17"/>
      <c r="O151" s="17"/>
      <c r="P151" s="17"/>
    </row>
    <row r="152" spans="2:16" x14ac:dyDescent="0.2">
      <c r="B152" s="192"/>
      <c r="C152" s="66" t="s">
        <v>127</v>
      </c>
      <c r="D152" s="69">
        <f>SUM(D146:D151)</f>
        <v>102064</v>
      </c>
      <c r="E152" s="65">
        <f>+D152/$I152</f>
        <v>0.49273906998300632</v>
      </c>
      <c r="F152" s="64"/>
      <c r="G152" s="69">
        <f>SUM(G146:G151)</f>
        <v>105072</v>
      </c>
      <c r="H152" s="65">
        <f>+G152/$I152</f>
        <v>0.50726093001699368</v>
      </c>
      <c r="I152" s="64">
        <f t="shared" ref="I152:I174" si="62">+D152+G152</f>
        <v>207136</v>
      </c>
      <c r="N152" s="17"/>
      <c r="O152" s="17"/>
      <c r="P152" s="17"/>
    </row>
    <row r="153" spans="2:16" x14ac:dyDescent="0.2">
      <c r="B153" s="193"/>
      <c r="C153" s="118" t="s">
        <v>36</v>
      </c>
      <c r="D153" s="14">
        <f>SUM(D138,D144,D152)</f>
        <v>380448</v>
      </c>
      <c r="E153" s="16">
        <f>D153/$I153</f>
        <v>0.58945437417883439</v>
      </c>
      <c r="F153" s="14"/>
      <c r="G153" s="14">
        <f>SUM(G138,G144,G152)</f>
        <v>264976</v>
      </c>
      <c r="H153" s="16">
        <f>G153/$I153</f>
        <v>0.41054562582116561</v>
      </c>
      <c r="I153" s="14">
        <f t="shared" si="62"/>
        <v>645424</v>
      </c>
      <c r="N153" s="17"/>
      <c r="O153" s="17"/>
      <c r="P153" s="17"/>
    </row>
    <row r="154" spans="2:16" ht="12.75" customHeight="1" x14ac:dyDescent="0.2">
      <c r="B154" s="192" t="s">
        <v>198</v>
      </c>
      <c r="C154" s="144" t="s">
        <v>235</v>
      </c>
      <c r="D154" s="93"/>
      <c r="E154" s="94"/>
      <c r="F154" s="93"/>
      <c r="G154" s="93"/>
      <c r="H154" s="94"/>
      <c r="I154" s="93"/>
      <c r="N154" s="17"/>
      <c r="O154" s="17"/>
    </row>
    <row r="155" spans="2:16" x14ac:dyDescent="0.2">
      <c r="B155" s="192"/>
      <c r="C155" s="95" t="s">
        <v>29</v>
      </c>
      <c r="D155" s="20">
        <v>3072</v>
      </c>
      <c r="E155" s="21">
        <f>+D155/$I155</f>
        <v>0.75294117647058822</v>
      </c>
      <c r="F155" s="98"/>
      <c r="G155" s="20">
        <v>1008</v>
      </c>
      <c r="H155" s="21">
        <f>+G155/$I155</f>
        <v>0.24705882352941178</v>
      </c>
      <c r="I155" s="20">
        <f>+D155+G155</f>
        <v>4080</v>
      </c>
      <c r="N155" s="17"/>
      <c r="O155" s="17"/>
    </row>
    <row r="156" spans="2:16" x14ac:dyDescent="0.2">
      <c r="B156" s="192"/>
      <c r="C156" s="11" t="s">
        <v>24</v>
      </c>
      <c r="D156" s="12">
        <v>82096</v>
      </c>
      <c r="E156" s="13">
        <f t="shared" ref="E156:E159" si="63">+D156/$I156</f>
        <v>0.60721893491124257</v>
      </c>
      <c r="F156" s="12"/>
      <c r="G156" s="12">
        <v>53104</v>
      </c>
      <c r="H156" s="13">
        <f t="shared" ref="H156:H159" si="64">+G156/$I156</f>
        <v>0.39278106508875738</v>
      </c>
      <c r="I156" s="12">
        <f t="shared" ref="I156:I157" si="65">+D156+G156</f>
        <v>135200</v>
      </c>
      <c r="N156" s="17"/>
      <c r="O156" s="17"/>
    </row>
    <row r="157" spans="2:16" x14ac:dyDescent="0.2">
      <c r="B157" s="192"/>
      <c r="C157" s="95" t="s">
        <v>25</v>
      </c>
      <c r="D157" s="20">
        <v>24816</v>
      </c>
      <c r="E157" s="21">
        <f t="shared" si="63"/>
        <v>0.6271734735139507</v>
      </c>
      <c r="F157" s="20"/>
      <c r="G157" s="20">
        <v>14752</v>
      </c>
      <c r="H157" s="21">
        <f t="shared" si="64"/>
        <v>0.37282652648604936</v>
      </c>
      <c r="I157" s="20">
        <f t="shared" si="65"/>
        <v>39568</v>
      </c>
    </row>
    <row r="158" spans="2:16" x14ac:dyDescent="0.2">
      <c r="B158" s="192"/>
      <c r="C158" s="11" t="s">
        <v>31</v>
      </c>
      <c r="D158" s="12"/>
      <c r="E158" s="21" t="s">
        <v>252</v>
      </c>
      <c r="F158" s="12"/>
      <c r="G158" s="12"/>
      <c r="H158" s="21" t="s">
        <v>252</v>
      </c>
      <c r="I158" s="12">
        <f>+D158+G158</f>
        <v>0</v>
      </c>
    </row>
    <row r="159" spans="2:16" x14ac:dyDescent="0.2">
      <c r="B159" s="192"/>
      <c r="C159" s="11" t="s">
        <v>205</v>
      </c>
      <c r="D159" s="18">
        <v>20576</v>
      </c>
      <c r="E159" s="13">
        <f t="shared" si="63"/>
        <v>0.96185489902767385</v>
      </c>
      <c r="F159" s="12"/>
      <c r="G159" s="18">
        <v>816</v>
      </c>
      <c r="H159" s="13">
        <f t="shared" si="64"/>
        <v>3.8145100972326103E-2</v>
      </c>
      <c r="I159" s="12">
        <f t="shared" ref="I159" si="66">+D159+G159</f>
        <v>21392</v>
      </c>
    </row>
    <row r="160" spans="2:16" x14ac:dyDescent="0.2">
      <c r="B160" s="192"/>
      <c r="C160" s="11" t="s">
        <v>35</v>
      </c>
      <c r="D160" s="12">
        <v>10848</v>
      </c>
      <c r="E160" s="13">
        <f>+D160/$I160</f>
        <v>0.59473684210526312</v>
      </c>
      <c r="F160" s="12"/>
      <c r="G160" s="12">
        <v>7392</v>
      </c>
      <c r="H160" s="13">
        <f>+G160/$I160</f>
        <v>0.40526315789473683</v>
      </c>
      <c r="I160" s="12">
        <f>+D160+G160</f>
        <v>18240</v>
      </c>
      <c r="N160" s="17"/>
      <c r="O160" s="17"/>
      <c r="P160" s="17"/>
    </row>
    <row r="161" spans="2:16" x14ac:dyDescent="0.2">
      <c r="B161" s="192"/>
      <c r="C161" s="66" t="s">
        <v>127</v>
      </c>
      <c r="D161" s="69">
        <f>SUM(D155:D160)</f>
        <v>141408</v>
      </c>
      <c r="E161" s="65">
        <f>+D161/$I161</f>
        <v>0.64723544489198093</v>
      </c>
      <c r="F161" s="64"/>
      <c r="G161" s="69">
        <f>SUM(G155:G160)</f>
        <v>77072</v>
      </c>
      <c r="H161" s="65">
        <f>+G161/$I161</f>
        <v>0.35276455510801902</v>
      </c>
      <c r="I161" s="64">
        <f t="shared" ref="I161" si="67">+D161+G161</f>
        <v>218480</v>
      </c>
      <c r="N161" s="17"/>
      <c r="O161" s="17"/>
      <c r="P161" s="17"/>
    </row>
    <row r="162" spans="2:16" x14ac:dyDescent="0.2">
      <c r="B162" s="192"/>
      <c r="C162" s="144" t="s">
        <v>371</v>
      </c>
      <c r="D162" s="93"/>
      <c r="E162" s="94"/>
      <c r="F162" s="93"/>
      <c r="G162" s="93"/>
      <c r="H162" s="94"/>
      <c r="I162" s="93"/>
      <c r="N162" s="17"/>
      <c r="O162" s="17"/>
      <c r="P162" s="17"/>
    </row>
    <row r="163" spans="2:16" x14ac:dyDescent="0.2">
      <c r="B163" s="192"/>
      <c r="C163" s="95" t="s">
        <v>26</v>
      </c>
      <c r="D163" s="20">
        <v>13488</v>
      </c>
      <c r="E163" s="21">
        <f t="shared" ref="E163:E166" si="68">+D163/$I163</f>
        <v>0.54142581888246633</v>
      </c>
      <c r="F163" s="20"/>
      <c r="G163" s="20">
        <v>11424</v>
      </c>
      <c r="H163" s="21">
        <f t="shared" ref="H163:H166" si="69">+G163/$I163</f>
        <v>0.45857418111753373</v>
      </c>
      <c r="I163" s="20">
        <f t="shared" ref="I163:I167" si="70">+D163+G163</f>
        <v>24912</v>
      </c>
      <c r="N163" s="17"/>
      <c r="O163" s="17"/>
      <c r="P163" s="17"/>
    </row>
    <row r="164" spans="2:16" x14ac:dyDescent="0.2">
      <c r="B164" s="192"/>
      <c r="C164" s="11" t="s">
        <v>27</v>
      </c>
      <c r="D164" s="12">
        <v>14112</v>
      </c>
      <c r="E164" s="13">
        <f t="shared" si="68"/>
        <v>0.70503597122302153</v>
      </c>
      <c r="F164" s="12"/>
      <c r="G164" s="12">
        <v>5904</v>
      </c>
      <c r="H164" s="13">
        <f t="shared" si="69"/>
        <v>0.29496402877697842</v>
      </c>
      <c r="I164" s="12">
        <f t="shared" si="70"/>
        <v>20016</v>
      </c>
      <c r="N164" s="17"/>
      <c r="O164" s="17"/>
      <c r="P164" s="17"/>
    </row>
    <row r="165" spans="2:16" x14ac:dyDescent="0.2">
      <c r="B165" s="192"/>
      <c r="C165" s="11" t="s">
        <v>11</v>
      </c>
      <c r="D165" s="12">
        <v>165040</v>
      </c>
      <c r="E165" s="13">
        <f t="shared" si="68"/>
        <v>0.68570099049391742</v>
      </c>
      <c r="F165" s="12"/>
      <c r="G165" s="12">
        <v>75648</v>
      </c>
      <c r="H165" s="13">
        <f t="shared" si="69"/>
        <v>0.31429900950608258</v>
      </c>
      <c r="I165" s="12">
        <f t="shared" si="70"/>
        <v>240688</v>
      </c>
      <c r="N165" s="17"/>
      <c r="O165" s="17"/>
      <c r="P165" s="17"/>
    </row>
    <row r="166" spans="2:16" x14ac:dyDescent="0.2">
      <c r="B166" s="192"/>
      <c r="C166" s="11" t="s">
        <v>28</v>
      </c>
      <c r="D166" s="12">
        <v>14976</v>
      </c>
      <c r="E166" s="13">
        <f t="shared" si="68"/>
        <v>0.55614973262032086</v>
      </c>
      <c r="F166" s="12"/>
      <c r="G166" s="12">
        <v>11952</v>
      </c>
      <c r="H166" s="13">
        <f t="shared" si="69"/>
        <v>0.44385026737967914</v>
      </c>
      <c r="I166" s="12">
        <f t="shared" si="70"/>
        <v>26928</v>
      </c>
      <c r="N166" s="17"/>
      <c r="O166" s="17"/>
      <c r="P166" s="17"/>
    </row>
    <row r="167" spans="2:16" x14ac:dyDescent="0.2">
      <c r="B167" s="192"/>
      <c r="C167" s="66" t="s">
        <v>127</v>
      </c>
      <c r="D167" s="69">
        <f>SUM(D163:D166)</f>
        <v>207616</v>
      </c>
      <c r="E167" s="65">
        <f>+D167/$I167</f>
        <v>0.66427766970410562</v>
      </c>
      <c r="F167" s="64"/>
      <c r="G167" s="69">
        <f>SUM(G163:G166)</f>
        <v>104928</v>
      </c>
      <c r="H167" s="65">
        <f>+G167/$I167</f>
        <v>0.33572233029589432</v>
      </c>
      <c r="I167" s="64">
        <f t="shared" si="70"/>
        <v>312544</v>
      </c>
      <c r="N167" s="17"/>
      <c r="O167" s="17"/>
      <c r="P167" s="17"/>
    </row>
    <row r="168" spans="2:16" x14ac:dyDescent="0.2">
      <c r="B168" s="192"/>
      <c r="C168" s="144" t="s">
        <v>236</v>
      </c>
      <c r="D168" s="93"/>
      <c r="E168" s="94"/>
      <c r="F168" s="93"/>
      <c r="G168" s="93"/>
      <c r="H168" s="94"/>
      <c r="I168" s="93"/>
      <c r="N168" s="17"/>
      <c r="O168" s="17"/>
      <c r="P168" s="17"/>
    </row>
    <row r="169" spans="2:16" x14ac:dyDescent="0.2">
      <c r="B169" s="192"/>
      <c r="C169" s="95" t="s">
        <v>32</v>
      </c>
      <c r="D169" s="20">
        <v>76800</v>
      </c>
      <c r="E169" s="21">
        <f>+D169/$I169</f>
        <v>0.46606466647247308</v>
      </c>
      <c r="F169" s="20"/>
      <c r="G169" s="20">
        <v>87984</v>
      </c>
      <c r="H169" s="21">
        <f>+G169/$I169</f>
        <v>0.53393533352752698</v>
      </c>
      <c r="I169" s="20">
        <f>+D169+G169</f>
        <v>164784</v>
      </c>
      <c r="N169" s="17"/>
      <c r="O169" s="17"/>
      <c r="P169" s="17"/>
    </row>
    <row r="170" spans="2:16" x14ac:dyDescent="0.2">
      <c r="B170" s="192"/>
      <c r="C170" s="11" t="s">
        <v>33</v>
      </c>
      <c r="D170" s="12">
        <v>69024</v>
      </c>
      <c r="E170" s="13">
        <f>+D170/$I170</f>
        <v>0.5770465489566613</v>
      </c>
      <c r="F170" s="12"/>
      <c r="G170" s="12">
        <v>50592</v>
      </c>
      <c r="H170" s="13">
        <f>+G170/$I170</f>
        <v>0.4229534510433387</v>
      </c>
      <c r="I170" s="12">
        <f>+D170+G170</f>
        <v>119616</v>
      </c>
      <c r="N170" s="17"/>
      <c r="O170" s="17"/>
      <c r="P170" s="17"/>
    </row>
    <row r="171" spans="2:16" x14ac:dyDescent="0.2">
      <c r="B171" s="192"/>
      <c r="C171" s="11" t="s">
        <v>353</v>
      </c>
      <c r="D171" s="12"/>
      <c r="E171" s="13">
        <f t="shared" ref="E171" si="71">+D171/$I171</f>
        <v>0</v>
      </c>
      <c r="F171" s="12"/>
      <c r="G171" s="12">
        <v>5904</v>
      </c>
      <c r="H171" s="13">
        <f t="shared" ref="H171" si="72">+G171/$I171</f>
        <v>1</v>
      </c>
      <c r="I171" s="12">
        <f t="shared" ref="I171" si="73">+D171+G171</f>
        <v>5904</v>
      </c>
      <c r="N171" s="17"/>
      <c r="O171" s="17"/>
      <c r="P171" s="17"/>
    </row>
    <row r="172" spans="2:16" x14ac:dyDescent="0.2">
      <c r="B172" s="192"/>
      <c r="C172" s="11" t="s">
        <v>34</v>
      </c>
      <c r="D172" s="12">
        <v>37200</v>
      </c>
      <c r="E172" s="13">
        <f>+D172/$I172</f>
        <v>0.70776255707762559</v>
      </c>
      <c r="F172" s="12"/>
      <c r="G172" s="12">
        <v>15360</v>
      </c>
      <c r="H172" s="13">
        <f>+G172/$I172</f>
        <v>0.29223744292237441</v>
      </c>
      <c r="I172" s="12">
        <f>+D172+G172</f>
        <v>52560</v>
      </c>
      <c r="N172" s="17"/>
      <c r="O172" s="17"/>
      <c r="P172" s="17"/>
    </row>
    <row r="173" spans="2:16" x14ac:dyDescent="0.2">
      <c r="B173" s="192"/>
      <c r="C173" s="66" t="s">
        <v>127</v>
      </c>
      <c r="D173" s="69">
        <f>SUM(D169:D172)</f>
        <v>183024</v>
      </c>
      <c r="E173" s="65">
        <f>+D173/$I173</f>
        <v>0.53380932381352375</v>
      </c>
      <c r="F173" s="64"/>
      <c r="G173" s="69">
        <f>SUM(G169:G172)</f>
        <v>159840</v>
      </c>
      <c r="H173" s="65">
        <f>+G173/$I173</f>
        <v>0.46619067618647625</v>
      </c>
      <c r="I173" s="64">
        <f t="shared" ref="I173" si="74">+D173+G173</f>
        <v>342864</v>
      </c>
      <c r="N173" s="17"/>
      <c r="O173" s="17"/>
      <c r="P173" s="17"/>
    </row>
    <row r="174" spans="2:16" x14ac:dyDescent="0.2">
      <c r="B174" s="193"/>
      <c r="C174" s="118" t="s">
        <v>36</v>
      </c>
      <c r="D174" s="14">
        <f>SUM(D161,D167,D173)</f>
        <v>532048</v>
      </c>
      <c r="E174" s="16">
        <f>D174/$I174</f>
        <v>0.60882859130689515</v>
      </c>
      <c r="F174" s="14"/>
      <c r="G174" s="14">
        <f>SUM(G161,G167,G173)</f>
        <v>341840</v>
      </c>
      <c r="H174" s="16">
        <f>G174/$I174</f>
        <v>0.39117140869310485</v>
      </c>
      <c r="I174" s="14">
        <f t="shared" si="62"/>
        <v>873888</v>
      </c>
      <c r="N174" s="17"/>
      <c r="O174" s="17"/>
      <c r="P174" s="17"/>
    </row>
  </sheetData>
  <mergeCells count="11">
    <mergeCell ref="B120:B134"/>
    <mergeCell ref="B135:B153"/>
    <mergeCell ref="B154:B174"/>
    <mergeCell ref="D6:E6"/>
    <mergeCell ref="G6:H6"/>
    <mergeCell ref="B8:C8"/>
    <mergeCell ref="B9:B19"/>
    <mergeCell ref="B20:B21"/>
    <mergeCell ref="B22:B57"/>
    <mergeCell ref="B58:B97"/>
    <mergeCell ref="B98:B119"/>
  </mergeCells>
  <phoneticPr fontId="1" type="noConversion"/>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4" manualBreakCount="4">
    <brk id="21" min="1" max="8" man="1"/>
    <brk id="57" min="1" max="8" man="1"/>
    <brk id="97" min="1" max="8" man="1"/>
    <brk id="134" min="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4"/>
  <sheetViews>
    <sheetView workbookViewId="0">
      <pane ySplit="7" topLeftCell="A8" activePane="bottomLeft" state="frozen"/>
      <selection activeCell="A7" sqref="A7"/>
      <selection pane="bottomLeft" activeCell="A7" sqref="A7"/>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25.88671875" style="10" bestFit="1" customWidth="1"/>
    <col min="14" max="16384" width="8.88671875" style="10"/>
  </cols>
  <sheetData>
    <row r="1" spans="2:16" ht="12.75" customHeight="1" x14ac:dyDescent="0.2">
      <c r="B1" s="39" t="s">
        <v>403</v>
      </c>
      <c r="C1" s="31"/>
      <c r="D1" s="31"/>
      <c r="E1" s="31"/>
      <c r="F1" s="31"/>
      <c r="G1" s="31"/>
      <c r="H1" s="31"/>
      <c r="I1" s="31"/>
    </row>
    <row r="2" spans="2:16" ht="12.75" customHeight="1" x14ac:dyDescent="0.2">
      <c r="B2" s="39" t="s">
        <v>176</v>
      </c>
      <c r="C2" s="31"/>
      <c r="D2" s="31"/>
      <c r="E2" s="31"/>
      <c r="F2" s="31"/>
      <c r="G2" s="31"/>
      <c r="H2" s="31"/>
      <c r="I2" s="31"/>
    </row>
    <row r="3" spans="2:16" ht="12.75" customHeight="1" x14ac:dyDescent="0.2">
      <c r="B3" s="39" t="s">
        <v>66</v>
      </c>
      <c r="C3" s="31"/>
      <c r="D3" s="31"/>
      <c r="E3" s="31"/>
      <c r="F3" s="31"/>
      <c r="G3" s="31"/>
      <c r="H3" s="31"/>
      <c r="I3" s="31"/>
    </row>
    <row r="4" spans="2:16" ht="12.75" customHeight="1" x14ac:dyDescent="0.2">
      <c r="B4" s="39" t="s">
        <v>346</v>
      </c>
      <c r="C4" s="31"/>
      <c r="D4" s="31"/>
      <c r="E4" s="31"/>
      <c r="F4" s="31"/>
      <c r="G4" s="31"/>
      <c r="H4" s="31"/>
      <c r="I4" s="31"/>
    </row>
    <row r="5" spans="2:16" ht="12.75" customHeight="1" x14ac:dyDescent="0.2">
      <c r="B5" s="161"/>
    </row>
    <row r="6" spans="2:16" ht="12.75" customHeight="1" x14ac:dyDescent="0.2">
      <c r="D6" s="189" t="s">
        <v>76</v>
      </c>
      <c r="E6" s="189"/>
      <c r="F6" s="3"/>
      <c r="G6" s="189" t="s">
        <v>37</v>
      </c>
      <c r="H6" s="189"/>
      <c r="I6" s="3"/>
    </row>
    <row r="7" spans="2:16" ht="12.75" customHeight="1" x14ac:dyDescent="0.2">
      <c r="B7" s="4" t="s">
        <v>38</v>
      </c>
      <c r="C7" s="4" t="s">
        <v>39</v>
      </c>
      <c r="D7" s="5" t="s">
        <v>40</v>
      </c>
      <c r="E7" s="117" t="s">
        <v>41</v>
      </c>
      <c r="F7" s="5"/>
      <c r="G7" s="5" t="s">
        <v>40</v>
      </c>
      <c r="H7" s="117" t="s">
        <v>41</v>
      </c>
      <c r="I7" s="5" t="s">
        <v>42</v>
      </c>
    </row>
    <row r="8" spans="2:16" ht="12.75" customHeight="1" x14ac:dyDescent="0.2">
      <c r="B8" s="195" t="s">
        <v>55</v>
      </c>
      <c r="C8" s="195"/>
      <c r="D8" s="14">
        <f>SUM(D19,D21,D57,D97,D119,D134,D153,D174)</f>
        <v>659648</v>
      </c>
      <c r="E8" s="16">
        <f>D8/$I8</f>
        <v>0.74501477271700534</v>
      </c>
      <c r="F8" s="6"/>
      <c r="G8" s="14">
        <f>SUM(G19,G21,G57,G97,G119,G134,G153,G174)</f>
        <v>225768</v>
      </c>
      <c r="H8" s="16">
        <f>G8/$I8</f>
        <v>0.25498522728299466</v>
      </c>
      <c r="I8" s="14">
        <f t="shared" ref="I8:I10" si="0">+D8+G8</f>
        <v>885416</v>
      </c>
      <c r="N8" s="17"/>
      <c r="O8" s="17"/>
      <c r="P8" s="17"/>
    </row>
    <row r="9" spans="2:16" ht="12.75" customHeight="1" x14ac:dyDescent="0.2">
      <c r="B9" s="192" t="s">
        <v>162</v>
      </c>
      <c r="C9" s="11" t="s">
        <v>157</v>
      </c>
      <c r="D9" s="12">
        <v>3392</v>
      </c>
      <c r="E9" s="13">
        <f t="shared" ref="E9:E18" si="1">+D9/$I9</f>
        <v>0.55497382198952883</v>
      </c>
      <c r="F9" s="15"/>
      <c r="G9" s="12">
        <v>2720</v>
      </c>
      <c r="H9" s="13">
        <f t="shared" ref="H9:H18" si="2">+G9/$I9</f>
        <v>0.44502617801047123</v>
      </c>
      <c r="I9" s="12">
        <f t="shared" si="0"/>
        <v>6112</v>
      </c>
      <c r="N9" s="17"/>
      <c r="O9" s="17"/>
      <c r="P9" s="17"/>
    </row>
    <row r="10" spans="2:16" ht="12.75" customHeight="1" x14ac:dyDescent="0.2">
      <c r="B10" s="192"/>
      <c r="C10" s="11" t="s">
        <v>345</v>
      </c>
      <c r="D10" s="12"/>
      <c r="E10" s="13" t="s">
        <v>252</v>
      </c>
      <c r="F10" s="15"/>
      <c r="G10" s="12">
        <v>3840</v>
      </c>
      <c r="H10" s="13" t="s">
        <v>252</v>
      </c>
      <c r="I10" s="12">
        <f t="shared" si="0"/>
        <v>3840</v>
      </c>
      <c r="N10" s="17"/>
      <c r="O10" s="17"/>
      <c r="P10" s="17"/>
    </row>
    <row r="11" spans="2:16" ht="12.75" customHeight="1" x14ac:dyDescent="0.2">
      <c r="B11" s="192"/>
      <c r="C11" s="11" t="s">
        <v>158</v>
      </c>
      <c r="D11" s="12">
        <v>5344</v>
      </c>
      <c r="E11" s="13">
        <f t="shared" si="1"/>
        <v>0.2857142857142857</v>
      </c>
      <c r="F11" s="12"/>
      <c r="G11" s="12">
        <v>13360</v>
      </c>
      <c r="H11" s="13">
        <f t="shared" si="2"/>
        <v>0.7142857142857143</v>
      </c>
      <c r="I11" s="12">
        <f t="shared" ref="I11:I19" si="3">+D11+G11</f>
        <v>18704</v>
      </c>
      <c r="N11" s="17"/>
      <c r="O11" s="17"/>
      <c r="P11" s="17"/>
    </row>
    <row r="12" spans="2:16" ht="12.75" customHeight="1" x14ac:dyDescent="0.2">
      <c r="B12" s="192"/>
      <c r="C12" s="11" t="s">
        <v>159</v>
      </c>
      <c r="D12" s="12"/>
      <c r="E12" s="13">
        <f t="shared" si="1"/>
        <v>0</v>
      </c>
      <c r="F12" s="15"/>
      <c r="G12" s="12">
        <v>912</v>
      </c>
      <c r="H12" s="13">
        <f t="shared" si="2"/>
        <v>1</v>
      </c>
      <c r="I12" s="12">
        <f t="shared" si="3"/>
        <v>912</v>
      </c>
      <c r="O12" s="17"/>
      <c r="P12" s="17"/>
    </row>
    <row r="13" spans="2:16" ht="12.75" customHeight="1" x14ac:dyDescent="0.2">
      <c r="B13" s="192"/>
      <c r="C13" s="11" t="s">
        <v>163</v>
      </c>
      <c r="D13" s="12">
        <v>16640</v>
      </c>
      <c r="E13" s="13">
        <f t="shared" si="1"/>
        <v>0.44846916774471757</v>
      </c>
      <c r="F13" s="15"/>
      <c r="G13" s="12">
        <v>20464</v>
      </c>
      <c r="H13" s="13">
        <f t="shared" si="2"/>
        <v>0.55153083225528243</v>
      </c>
      <c r="I13" s="12">
        <f t="shared" si="3"/>
        <v>37104</v>
      </c>
      <c r="N13" s="17"/>
      <c r="O13" s="17"/>
      <c r="P13" s="17"/>
    </row>
    <row r="14" spans="2:16" ht="12.75" customHeight="1" x14ac:dyDescent="0.2">
      <c r="B14" s="192"/>
      <c r="C14" s="11" t="s">
        <v>173</v>
      </c>
      <c r="D14" s="12">
        <v>11984</v>
      </c>
      <c r="E14" s="13">
        <f t="shared" si="1"/>
        <v>0.25943886387253207</v>
      </c>
      <c r="F14" s="15"/>
      <c r="G14" s="12">
        <v>34208</v>
      </c>
      <c r="H14" s="13">
        <f t="shared" si="2"/>
        <v>0.74056113612746799</v>
      </c>
      <c r="I14" s="12">
        <f t="shared" si="3"/>
        <v>46192</v>
      </c>
      <c r="N14" s="17"/>
      <c r="O14" s="17"/>
      <c r="P14" s="17"/>
    </row>
    <row r="15" spans="2:16" ht="12.75" customHeight="1" x14ac:dyDescent="0.2">
      <c r="B15" s="192"/>
      <c r="C15" s="11" t="s">
        <v>164</v>
      </c>
      <c r="D15" s="17">
        <v>3456</v>
      </c>
      <c r="E15" s="21">
        <f t="shared" si="1"/>
        <v>0.9</v>
      </c>
      <c r="F15" s="20"/>
      <c r="G15" s="17">
        <v>384</v>
      </c>
      <c r="H15" s="21">
        <f t="shared" si="2"/>
        <v>0.1</v>
      </c>
      <c r="I15" s="20">
        <f t="shared" si="3"/>
        <v>3840</v>
      </c>
      <c r="N15" s="17"/>
      <c r="P15" s="17"/>
    </row>
    <row r="16" spans="2:16" ht="12.75" customHeight="1" x14ac:dyDescent="0.2">
      <c r="B16" s="192"/>
      <c r="C16" s="11" t="s">
        <v>160</v>
      </c>
      <c r="D16" s="12">
        <v>416</v>
      </c>
      <c r="E16" s="13">
        <f t="shared" si="1"/>
        <v>1</v>
      </c>
      <c r="F16" s="12"/>
      <c r="G16" s="12"/>
      <c r="H16" s="13">
        <f t="shared" si="2"/>
        <v>0</v>
      </c>
      <c r="I16" s="12">
        <f t="shared" si="3"/>
        <v>416</v>
      </c>
    </row>
    <row r="17" spans="2:16" ht="12.75" customHeight="1" x14ac:dyDescent="0.2">
      <c r="B17" s="192"/>
      <c r="C17" s="11" t="s">
        <v>389</v>
      </c>
      <c r="D17" s="12">
        <v>384</v>
      </c>
      <c r="E17" s="13">
        <f t="shared" ref="E17" si="4">+D17/$I17</f>
        <v>1</v>
      </c>
      <c r="F17" s="12"/>
      <c r="G17" s="12"/>
      <c r="H17" s="13">
        <f t="shared" ref="H17" si="5">+G17/$I17</f>
        <v>0</v>
      </c>
      <c r="I17" s="12">
        <f t="shared" si="3"/>
        <v>384</v>
      </c>
    </row>
    <row r="18" spans="2:16" ht="12.75" customHeight="1" x14ac:dyDescent="0.2">
      <c r="B18" s="192"/>
      <c r="C18" s="11" t="s">
        <v>161</v>
      </c>
      <c r="D18" s="12">
        <v>2144</v>
      </c>
      <c r="E18" s="13">
        <f t="shared" si="1"/>
        <v>0.65686274509803921</v>
      </c>
      <c r="F18" s="12"/>
      <c r="G18" s="12">
        <v>1120</v>
      </c>
      <c r="H18" s="13">
        <f t="shared" si="2"/>
        <v>0.34313725490196079</v>
      </c>
      <c r="I18" s="12">
        <f t="shared" si="3"/>
        <v>3264</v>
      </c>
      <c r="N18" s="17"/>
      <c r="O18" s="17"/>
      <c r="P18" s="17"/>
    </row>
    <row r="19" spans="2:16" ht="12.75" customHeight="1" x14ac:dyDescent="0.2">
      <c r="B19" s="193"/>
      <c r="C19" s="118" t="s">
        <v>36</v>
      </c>
      <c r="D19" s="14">
        <f>SUM(D9:D18)</f>
        <v>43760</v>
      </c>
      <c r="E19" s="16">
        <f>D19/$I19</f>
        <v>0.36234764175940648</v>
      </c>
      <c r="F19" s="14"/>
      <c r="G19" s="14">
        <f>SUM(G9:G18)</f>
        <v>77008</v>
      </c>
      <c r="H19" s="16">
        <f>G19/$I19</f>
        <v>0.63765235824059352</v>
      </c>
      <c r="I19" s="14">
        <f t="shared" si="3"/>
        <v>120768</v>
      </c>
      <c r="N19" s="17"/>
      <c r="O19" s="17"/>
      <c r="P19" s="17"/>
    </row>
    <row r="20" spans="2:16" ht="12.75" customHeight="1" x14ac:dyDescent="0.2">
      <c r="B20" s="194" t="s">
        <v>22</v>
      </c>
      <c r="C20" s="11" t="s">
        <v>130</v>
      </c>
      <c r="D20" s="12">
        <v>12976</v>
      </c>
      <c r="E20" s="13">
        <f>+D20/$I20</f>
        <v>0.86002120890774125</v>
      </c>
      <c r="F20" s="12"/>
      <c r="G20" s="12">
        <v>2112</v>
      </c>
      <c r="H20" s="13">
        <f>+G20/$I20</f>
        <v>0.13997879109225875</v>
      </c>
      <c r="I20" s="12">
        <f t="shared" ref="I20" si="6">+D20+G20</f>
        <v>15088</v>
      </c>
      <c r="N20" s="17"/>
      <c r="O20" s="17"/>
      <c r="P20" s="17"/>
    </row>
    <row r="21" spans="2:16" ht="12.75" customHeight="1" x14ac:dyDescent="0.2">
      <c r="B21" s="193"/>
      <c r="C21" s="118" t="s">
        <v>36</v>
      </c>
      <c r="D21" s="14">
        <f>+D20</f>
        <v>12976</v>
      </c>
      <c r="E21" s="16">
        <f>D21/$I21</f>
        <v>0.86002120890774125</v>
      </c>
      <c r="F21" s="14"/>
      <c r="G21" s="14">
        <f>+G20</f>
        <v>2112</v>
      </c>
      <c r="H21" s="16">
        <f>G21/$I21</f>
        <v>0.13997879109225875</v>
      </c>
      <c r="I21" s="14">
        <f>+D21+G21</f>
        <v>15088</v>
      </c>
      <c r="N21" s="17"/>
      <c r="O21" s="17"/>
      <c r="P21" s="17"/>
    </row>
    <row r="22" spans="2:16" ht="12.75" customHeight="1" x14ac:dyDescent="0.2">
      <c r="B22" s="194" t="s">
        <v>193</v>
      </c>
      <c r="C22" s="142" t="s">
        <v>128</v>
      </c>
      <c r="D22" s="93"/>
      <c r="E22" s="94"/>
      <c r="F22" s="93"/>
      <c r="G22" s="93"/>
      <c r="H22" s="94"/>
      <c r="I22" s="93"/>
      <c r="N22" s="17"/>
      <c r="O22" s="17"/>
      <c r="P22" s="17"/>
    </row>
    <row r="23" spans="2:16" ht="12.75" customHeight="1" x14ac:dyDescent="0.2">
      <c r="B23" s="188"/>
      <c r="C23" s="95" t="s">
        <v>24</v>
      </c>
      <c r="D23" s="20">
        <v>12048</v>
      </c>
      <c r="E23" s="21">
        <f t="shared" ref="E23:E28" si="7">+D23/$I23</f>
        <v>0.75602409638554213</v>
      </c>
      <c r="F23" s="20"/>
      <c r="G23" s="20">
        <v>3888</v>
      </c>
      <c r="H23" s="21">
        <f t="shared" ref="H23:H28" si="8">+G23/$I23</f>
        <v>0.24397590361445784</v>
      </c>
      <c r="I23" s="20">
        <f>+D23+G23</f>
        <v>15936</v>
      </c>
      <c r="N23" s="17"/>
      <c r="O23" s="17"/>
      <c r="P23" s="17"/>
    </row>
    <row r="24" spans="2:16" ht="12.75" customHeight="1" x14ac:dyDescent="0.2">
      <c r="B24" s="188"/>
      <c r="C24" s="11" t="s">
        <v>25</v>
      </c>
      <c r="D24" s="12"/>
      <c r="E24" s="13" t="s">
        <v>252</v>
      </c>
      <c r="F24" s="12"/>
      <c r="G24" s="12"/>
      <c r="H24" s="13" t="s">
        <v>252</v>
      </c>
      <c r="I24" s="12">
        <f>+D24+G24</f>
        <v>0</v>
      </c>
    </row>
    <row r="25" spans="2:16" ht="12.75" customHeight="1" x14ac:dyDescent="0.2">
      <c r="B25" s="188"/>
      <c r="C25" s="11" t="s">
        <v>26</v>
      </c>
      <c r="D25" s="12">
        <v>2112</v>
      </c>
      <c r="E25" s="13">
        <f t="shared" si="7"/>
        <v>1</v>
      </c>
      <c r="F25" s="12"/>
      <c r="G25" s="12"/>
      <c r="H25" s="13">
        <f t="shared" si="8"/>
        <v>0</v>
      </c>
      <c r="I25" s="12">
        <f t="shared" ref="I25" si="9">+D25+G25</f>
        <v>2112</v>
      </c>
    </row>
    <row r="26" spans="2:16" ht="12.75" customHeight="1" x14ac:dyDescent="0.2">
      <c r="B26" s="188"/>
      <c r="C26" s="11" t="s">
        <v>31</v>
      </c>
      <c r="D26" s="12"/>
      <c r="E26" s="13" t="s">
        <v>252</v>
      </c>
      <c r="F26" s="12"/>
      <c r="G26" s="12"/>
      <c r="H26" s="13" t="s">
        <v>252</v>
      </c>
      <c r="I26" s="12">
        <f>+D26+G26</f>
        <v>0</v>
      </c>
    </row>
    <row r="27" spans="2:16" ht="12.75" customHeight="1" x14ac:dyDescent="0.2">
      <c r="B27" s="188"/>
      <c r="C27" s="11" t="s">
        <v>27</v>
      </c>
      <c r="D27" s="12">
        <v>1056</v>
      </c>
      <c r="E27" s="13">
        <f t="shared" si="7"/>
        <v>1</v>
      </c>
      <c r="F27" s="15"/>
      <c r="G27" s="12"/>
      <c r="H27" s="13">
        <f t="shared" si="8"/>
        <v>0</v>
      </c>
      <c r="I27" s="12">
        <f t="shared" ref="I27:I31" si="10">+D27+G27</f>
        <v>1056</v>
      </c>
      <c r="N27" s="17"/>
      <c r="O27" s="17"/>
      <c r="P27" s="17"/>
    </row>
    <row r="28" spans="2:16" ht="12.75" customHeight="1" x14ac:dyDescent="0.2">
      <c r="B28" s="188"/>
      <c r="C28" s="11" t="s">
        <v>205</v>
      </c>
      <c r="D28" s="18">
        <v>6256</v>
      </c>
      <c r="E28" s="13">
        <f t="shared" si="7"/>
        <v>1</v>
      </c>
      <c r="F28" s="12"/>
      <c r="G28" s="18"/>
      <c r="H28" s="13">
        <f t="shared" si="8"/>
        <v>0</v>
      </c>
      <c r="I28" s="12">
        <f t="shared" si="10"/>
        <v>6256</v>
      </c>
    </row>
    <row r="29" spans="2:16" ht="12.75" customHeight="1" x14ac:dyDescent="0.2">
      <c r="B29" s="188"/>
      <c r="C29" s="11" t="s">
        <v>28</v>
      </c>
      <c r="D29" s="18">
        <v>2208</v>
      </c>
      <c r="E29" s="13">
        <f>+D29/$I29</f>
        <v>0.58974358974358976</v>
      </c>
      <c r="F29" s="12"/>
      <c r="G29" s="18">
        <v>1536</v>
      </c>
      <c r="H29" s="13">
        <f>+G29/$I29</f>
        <v>0.41025641025641024</v>
      </c>
      <c r="I29" s="12">
        <f t="shared" si="10"/>
        <v>3744</v>
      </c>
      <c r="N29" s="17"/>
      <c r="O29" s="17"/>
      <c r="P29" s="17"/>
    </row>
    <row r="30" spans="2:16" ht="12.75" customHeight="1" x14ac:dyDescent="0.2">
      <c r="B30" s="188"/>
      <c r="C30" s="11" t="s">
        <v>33</v>
      </c>
      <c r="D30" s="12">
        <v>10560</v>
      </c>
      <c r="E30" s="13">
        <f t="shared" ref="E30:E31" si="11">+D30/$I30</f>
        <v>0.83969465648854957</v>
      </c>
      <c r="F30" s="12"/>
      <c r="G30" s="12">
        <v>2016</v>
      </c>
      <c r="H30" s="13">
        <f t="shared" ref="H30:H31" si="12">+G30/$I30</f>
        <v>0.16030534351145037</v>
      </c>
      <c r="I30" s="12">
        <f t="shared" si="10"/>
        <v>12576</v>
      </c>
      <c r="N30" s="17"/>
      <c r="O30" s="17"/>
      <c r="P30" s="17"/>
    </row>
    <row r="31" spans="2:16" ht="12.75" customHeight="1" x14ac:dyDescent="0.2">
      <c r="B31" s="188"/>
      <c r="C31" s="70" t="s">
        <v>127</v>
      </c>
      <c r="D31" s="69">
        <f>SUM(D23:D30)</f>
        <v>34240</v>
      </c>
      <c r="E31" s="65">
        <f t="shared" si="11"/>
        <v>0.82149712092130522</v>
      </c>
      <c r="F31" s="71"/>
      <c r="G31" s="69">
        <f>SUM(G23:G30)</f>
        <v>7440</v>
      </c>
      <c r="H31" s="65">
        <f t="shared" si="12"/>
        <v>0.1785028790786948</v>
      </c>
      <c r="I31" s="64">
        <f t="shared" si="10"/>
        <v>41680</v>
      </c>
      <c r="N31" s="17"/>
      <c r="O31" s="17"/>
      <c r="P31" s="17"/>
    </row>
    <row r="32" spans="2:16" ht="12.75" customHeight="1" x14ac:dyDescent="0.2">
      <c r="B32" s="188"/>
      <c r="C32" s="143" t="s">
        <v>360</v>
      </c>
      <c r="D32" s="92"/>
      <c r="E32" s="92"/>
      <c r="F32" s="92"/>
      <c r="G32" s="92"/>
      <c r="H32" s="92"/>
      <c r="I32" s="92"/>
    </row>
    <row r="33" spans="2:16" ht="12.75" customHeight="1" x14ac:dyDescent="0.2">
      <c r="B33" s="188"/>
      <c r="C33" s="95" t="s">
        <v>29</v>
      </c>
      <c r="D33" s="20"/>
      <c r="E33" s="21" t="s">
        <v>252</v>
      </c>
      <c r="F33" s="98"/>
      <c r="G33" s="20"/>
      <c r="H33" s="21" t="s">
        <v>252</v>
      </c>
      <c r="I33" s="20">
        <f t="shared" ref="I33:I97" si="13">+D33+G33</f>
        <v>0</v>
      </c>
    </row>
    <row r="34" spans="2:16" ht="12.75" customHeight="1" x14ac:dyDescent="0.2">
      <c r="B34" s="188"/>
      <c r="C34" s="11" t="s">
        <v>211</v>
      </c>
      <c r="D34" s="12"/>
      <c r="E34" s="13" t="s">
        <v>252</v>
      </c>
      <c r="F34" s="12"/>
      <c r="G34" s="12"/>
      <c r="H34" s="13" t="s">
        <v>252</v>
      </c>
      <c r="I34" s="12">
        <f t="shared" si="13"/>
        <v>0</v>
      </c>
    </row>
    <row r="35" spans="2:16" ht="12.75" customHeight="1" x14ac:dyDescent="0.2">
      <c r="B35" s="188"/>
      <c r="C35" s="11" t="s">
        <v>6</v>
      </c>
      <c r="D35" s="12">
        <v>17664</v>
      </c>
      <c r="E35" s="13">
        <f t="shared" ref="E35:E55" si="14">+D35/$I35</f>
        <v>0.72536136662286466</v>
      </c>
      <c r="F35" s="15"/>
      <c r="G35" s="12">
        <v>6688</v>
      </c>
      <c r="H35" s="13">
        <f t="shared" ref="H35:H55" si="15">+G35/$I35</f>
        <v>0.27463863337713534</v>
      </c>
      <c r="I35" s="12">
        <f t="shared" si="13"/>
        <v>24352</v>
      </c>
      <c r="N35" s="17"/>
      <c r="O35" s="17"/>
      <c r="P35" s="17"/>
    </row>
    <row r="36" spans="2:16" ht="12.75" customHeight="1" x14ac:dyDescent="0.2">
      <c r="B36" s="188"/>
      <c r="C36" s="11" t="s">
        <v>7</v>
      </c>
      <c r="D36" s="15"/>
      <c r="E36" s="13">
        <f t="shared" si="14"/>
        <v>0</v>
      </c>
      <c r="F36" s="15"/>
      <c r="G36" s="12">
        <v>1920</v>
      </c>
      <c r="H36" s="13">
        <f t="shared" si="15"/>
        <v>1</v>
      </c>
      <c r="I36" s="12">
        <f t="shared" si="13"/>
        <v>1920</v>
      </c>
      <c r="N36" s="17"/>
      <c r="O36" s="17"/>
      <c r="P36" s="17"/>
    </row>
    <row r="37" spans="2:16" ht="12.75" customHeight="1" x14ac:dyDescent="0.2">
      <c r="B37" s="188"/>
      <c r="C37" s="11" t="s">
        <v>32</v>
      </c>
      <c r="D37" s="12">
        <v>7920</v>
      </c>
      <c r="E37" s="13">
        <f t="shared" si="14"/>
        <v>0.88235294117647056</v>
      </c>
      <c r="F37" s="12"/>
      <c r="G37" s="12">
        <v>1056</v>
      </c>
      <c r="H37" s="13">
        <f t="shared" si="15"/>
        <v>0.11764705882352941</v>
      </c>
      <c r="I37" s="12">
        <f t="shared" si="13"/>
        <v>8976</v>
      </c>
      <c r="N37" s="17"/>
      <c r="O37" s="17"/>
      <c r="P37" s="17"/>
    </row>
    <row r="38" spans="2:16" ht="12.75" customHeight="1" x14ac:dyDescent="0.2">
      <c r="B38" s="188"/>
      <c r="C38" s="11" t="s">
        <v>8</v>
      </c>
      <c r="D38" s="12">
        <v>3408</v>
      </c>
      <c r="E38" s="13">
        <f t="shared" si="14"/>
        <v>1</v>
      </c>
      <c r="F38" s="12"/>
      <c r="G38" s="12"/>
      <c r="H38" s="13">
        <f t="shared" si="15"/>
        <v>0</v>
      </c>
      <c r="I38" s="12">
        <f t="shared" si="13"/>
        <v>3408</v>
      </c>
      <c r="N38" s="17"/>
      <c r="O38" s="17"/>
      <c r="P38" s="17"/>
    </row>
    <row r="39" spans="2:16" ht="12.75" customHeight="1" x14ac:dyDescent="0.2">
      <c r="B39" s="188"/>
      <c r="C39" s="11" t="s">
        <v>9</v>
      </c>
      <c r="D39" s="12">
        <v>3408</v>
      </c>
      <c r="E39" s="13">
        <f t="shared" si="14"/>
        <v>1</v>
      </c>
      <c r="F39" s="12"/>
      <c r="G39" s="12"/>
      <c r="H39" s="13">
        <f t="shared" si="15"/>
        <v>0</v>
      </c>
      <c r="I39" s="12">
        <f t="shared" si="13"/>
        <v>3408</v>
      </c>
      <c r="N39" s="17"/>
      <c r="O39" s="17"/>
      <c r="P39" s="17"/>
    </row>
    <row r="40" spans="2:16" ht="12.75" customHeight="1" x14ac:dyDescent="0.2">
      <c r="B40" s="188"/>
      <c r="C40" s="19" t="s">
        <v>78</v>
      </c>
      <c r="D40" s="12"/>
      <c r="E40" s="13" t="s">
        <v>252</v>
      </c>
      <c r="F40" s="12"/>
      <c r="G40" s="12"/>
      <c r="H40" s="13" t="s">
        <v>252</v>
      </c>
      <c r="I40" s="12">
        <f t="shared" si="13"/>
        <v>0</v>
      </c>
    </row>
    <row r="41" spans="2:16" ht="12.75" customHeight="1" x14ac:dyDescent="0.2">
      <c r="B41" s="188"/>
      <c r="C41" s="11" t="s">
        <v>10</v>
      </c>
      <c r="D41" s="12">
        <v>4800</v>
      </c>
      <c r="E41" s="13">
        <f t="shared" ref="E41" si="16">+D41/$I41</f>
        <v>0.68027210884353739</v>
      </c>
      <c r="F41" s="12"/>
      <c r="G41" s="12">
        <v>2256</v>
      </c>
      <c r="H41" s="13">
        <f t="shared" ref="H41" si="17">+G41/$I41</f>
        <v>0.31972789115646261</v>
      </c>
      <c r="I41" s="12">
        <f t="shared" si="13"/>
        <v>7056</v>
      </c>
      <c r="N41" s="17"/>
      <c r="O41" s="17"/>
      <c r="P41" s="17"/>
    </row>
    <row r="42" spans="2:16" ht="12.75" customHeight="1" x14ac:dyDescent="0.2">
      <c r="B42" s="188"/>
      <c r="C42" s="70" t="s">
        <v>127</v>
      </c>
      <c r="D42" s="69">
        <f>SUM(D33:D41)</f>
        <v>37200</v>
      </c>
      <c r="E42" s="65">
        <f t="shared" si="14"/>
        <v>0.75732899022801303</v>
      </c>
      <c r="F42" s="71"/>
      <c r="G42" s="69">
        <f>SUM(G33:G41)</f>
        <v>11920</v>
      </c>
      <c r="H42" s="65">
        <f t="shared" si="15"/>
        <v>0.24267100977198697</v>
      </c>
      <c r="I42" s="64">
        <f t="shared" si="13"/>
        <v>49120</v>
      </c>
      <c r="N42" s="17"/>
      <c r="O42" s="17"/>
      <c r="P42" s="17"/>
    </row>
    <row r="43" spans="2:16" ht="12.75" customHeight="1" x14ac:dyDescent="0.2">
      <c r="B43" s="188"/>
      <c r="C43" s="143" t="s">
        <v>225</v>
      </c>
      <c r="D43" s="92"/>
      <c r="E43" s="92"/>
      <c r="F43" s="92"/>
      <c r="G43" s="92"/>
      <c r="H43" s="92"/>
      <c r="I43" s="92"/>
    </row>
    <row r="44" spans="2:16" ht="12.75" customHeight="1" x14ac:dyDescent="0.2">
      <c r="B44" s="188"/>
      <c r="C44" s="95" t="s">
        <v>58</v>
      </c>
      <c r="D44" s="96"/>
      <c r="E44" s="21" t="s">
        <v>252</v>
      </c>
      <c r="F44" s="20"/>
      <c r="G44" s="96"/>
      <c r="H44" s="21" t="s">
        <v>252</v>
      </c>
      <c r="I44" s="20">
        <f t="shared" ref="I44:I47" si="18">+D44+G44</f>
        <v>0</v>
      </c>
    </row>
    <row r="45" spans="2:16" ht="12.75" customHeight="1" x14ac:dyDescent="0.2">
      <c r="B45" s="188"/>
      <c r="C45" s="11" t="s">
        <v>13</v>
      </c>
      <c r="D45" s="12">
        <v>3312</v>
      </c>
      <c r="E45" s="13">
        <f t="shared" ref="E45:E51" si="19">+D45/$I45</f>
        <v>1</v>
      </c>
      <c r="F45" s="15"/>
      <c r="G45" s="12"/>
      <c r="H45" s="13">
        <f t="shared" ref="H45:H51" si="20">+G45/$I45</f>
        <v>0</v>
      </c>
      <c r="I45" s="12">
        <f t="shared" si="18"/>
        <v>3312</v>
      </c>
      <c r="N45" s="17"/>
      <c r="O45" s="17"/>
      <c r="P45" s="17"/>
    </row>
    <row r="46" spans="2:16" ht="12.75" customHeight="1" x14ac:dyDescent="0.2">
      <c r="B46" s="188"/>
      <c r="C46" s="11" t="s">
        <v>0</v>
      </c>
      <c r="D46" s="12"/>
      <c r="E46" s="13" t="s">
        <v>252</v>
      </c>
      <c r="F46" s="12"/>
      <c r="G46" s="12"/>
      <c r="H46" s="13" t="s">
        <v>252</v>
      </c>
      <c r="I46" s="12">
        <f t="shared" si="18"/>
        <v>0</v>
      </c>
    </row>
    <row r="47" spans="2:16" ht="12.75" customHeight="1" x14ac:dyDescent="0.2">
      <c r="B47" s="188"/>
      <c r="C47" s="11" t="s">
        <v>15</v>
      </c>
      <c r="D47" s="12"/>
      <c r="E47" s="13" t="s">
        <v>252</v>
      </c>
      <c r="F47" s="15"/>
      <c r="G47" s="12"/>
      <c r="H47" s="13" t="s">
        <v>252</v>
      </c>
      <c r="I47" s="12">
        <f t="shared" si="18"/>
        <v>0</v>
      </c>
    </row>
    <row r="48" spans="2:16" ht="12.75" customHeight="1" x14ac:dyDescent="0.2">
      <c r="B48" s="188"/>
      <c r="C48" s="11" t="s">
        <v>49</v>
      </c>
      <c r="D48" s="12">
        <v>4480</v>
      </c>
      <c r="E48" s="13">
        <f t="shared" si="19"/>
        <v>0.51470588235294112</v>
      </c>
      <c r="F48" s="12"/>
      <c r="G48" s="12">
        <v>4224</v>
      </c>
      <c r="H48" s="13">
        <f t="shared" si="20"/>
        <v>0.48529411764705882</v>
      </c>
      <c r="I48" s="12">
        <f>+D48+G48</f>
        <v>8704</v>
      </c>
      <c r="N48" s="17"/>
      <c r="O48" s="17"/>
      <c r="P48" s="17"/>
    </row>
    <row r="49" spans="2:16" ht="12.75" customHeight="1" x14ac:dyDescent="0.2">
      <c r="B49" s="188"/>
      <c r="C49" s="11" t="s">
        <v>59</v>
      </c>
      <c r="D49" s="18"/>
      <c r="E49" s="13">
        <f t="shared" si="19"/>
        <v>0</v>
      </c>
      <c r="F49" s="12"/>
      <c r="G49" s="17">
        <v>3408</v>
      </c>
      <c r="H49" s="13">
        <f t="shared" si="20"/>
        <v>1</v>
      </c>
      <c r="I49" s="12">
        <f t="shared" ref="I49:I53" si="21">+D49+G49</f>
        <v>3408</v>
      </c>
      <c r="N49" s="17"/>
      <c r="O49" s="17"/>
      <c r="P49" s="17"/>
    </row>
    <row r="50" spans="2:16" ht="12.75" customHeight="1" x14ac:dyDescent="0.2">
      <c r="B50" s="188"/>
      <c r="C50" s="11" t="s">
        <v>11</v>
      </c>
      <c r="D50" s="12">
        <v>11936</v>
      </c>
      <c r="E50" s="13">
        <f t="shared" si="19"/>
        <v>1</v>
      </c>
      <c r="F50" s="12"/>
      <c r="G50" s="12"/>
      <c r="H50" s="13">
        <f t="shared" si="20"/>
        <v>0</v>
      </c>
      <c r="I50" s="12">
        <f t="shared" si="21"/>
        <v>11936</v>
      </c>
    </row>
    <row r="51" spans="2:16" ht="12.75" customHeight="1" x14ac:dyDescent="0.2">
      <c r="B51" s="188"/>
      <c r="C51" s="11" t="s">
        <v>16</v>
      </c>
      <c r="D51" s="12">
        <v>1152</v>
      </c>
      <c r="E51" s="13">
        <f t="shared" si="19"/>
        <v>1</v>
      </c>
      <c r="F51" s="15"/>
      <c r="G51" s="12"/>
      <c r="H51" s="13">
        <f t="shared" si="20"/>
        <v>0</v>
      </c>
      <c r="I51" s="12">
        <f t="shared" si="21"/>
        <v>1152</v>
      </c>
      <c r="N51" s="17"/>
      <c r="O51" s="17"/>
      <c r="P51" s="17"/>
    </row>
    <row r="52" spans="2:16" ht="12.75" customHeight="1" x14ac:dyDescent="0.2">
      <c r="B52" s="188"/>
      <c r="C52" s="11" t="s">
        <v>17</v>
      </c>
      <c r="D52" s="12"/>
      <c r="E52" s="13" t="s">
        <v>252</v>
      </c>
      <c r="F52" s="12"/>
      <c r="G52" s="12"/>
      <c r="H52" s="13" t="s">
        <v>252</v>
      </c>
      <c r="I52" s="12">
        <f t="shared" si="21"/>
        <v>0</v>
      </c>
    </row>
    <row r="53" spans="2:16" ht="12.75" customHeight="1" x14ac:dyDescent="0.2">
      <c r="B53" s="188"/>
      <c r="C53" s="11" t="s">
        <v>353</v>
      </c>
      <c r="D53" s="12"/>
      <c r="E53" s="13">
        <f t="shared" ref="E53" si="22">+D53/$I53</f>
        <v>0</v>
      </c>
      <c r="F53" s="12"/>
      <c r="G53" s="12">
        <v>3696</v>
      </c>
      <c r="H53" s="13">
        <f t="shared" ref="H53" si="23">+G53/$I53</f>
        <v>1</v>
      </c>
      <c r="I53" s="12">
        <f t="shared" si="21"/>
        <v>3696</v>
      </c>
      <c r="N53" s="17"/>
      <c r="O53" s="17"/>
      <c r="P53" s="17"/>
    </row>
    <row r="54" spans="2:16" ht="12.75" customHeight="1" x14ac:dyDescent="0.2">
      <c r="B54" s="188"/>
      <c r="C54" s="11" t="s">
        <v>34</v>
      </c>
      <c r="D54" s="12">
        <v>9840</v>
      </c>
      <c r="E54" s="13">
        <f t="shared" si="14"/>
        <v>1</v>
      </c>
      <c r="F54" s="12"/>
      <c r="G54" s="12"/>
      <c r="H54" s="13">
        <f t="shared" si="15"/>
        <v>0</v>
      </c>
      <c r="I54" s="12">
        <f t="shared" si="13"/>
        <v>9840</v>
      </c>
      <c r="N54" s="17"/>
      <c r="O54" s="17"/>
      <c r="P54" s="17"/>
    </row>
    <row r="55" spans="2:16" ht="12.75" customHeight="1" x14ac:dyDescent="0.2">
      <c r="B55" s="188"/>
      <c r="C55" s="11" t="s">
        <v>35</v>
      </c>
      <c r="D55" s="12">
        <v>2736</v>
      </c>
      <c r="E55" s="13">
        <f t="shared" si="14"/>
        <v>0.54285714285714282</v>
      </c>
      <c r="F55" s="12"/>
      <c r="G55" s="12">
        <v>2304</v>
      </c>
      <c r="H55" s="13">
        <f t="shared" si="15"/>
        <v>0.45714285714285713</v>
      </c>
      <c r="I55" s="12">
        <f t="shared" si="13"/>
        <v>5040</v>
      </c>
      <c r="N55" s="17"/>
      <c r="O55" s="17"/>
      <c r="P55" s="17"/>
    </row>
    <row r="56" spans="2:16" ht="12.75" customHeight="1" x14ac:dyDescent="0.2">
      <c r="B56" s="188"/>
      <c r="C56" s="72" t="s">
        <v>127</v>
      </c>
      <c r="D56" s="68">
        <f>SUM(D44:D55)</f>
        <v>33456</v>
      </c>
      <c r="E56" s="91">
        <f>D56/$I56</f>
        <v>0.71049949031600412</v>
      </c>
      <c r="F56" s="67"/>
      <c r="G56" s="68">
        <f>SUM(G44:G55)</f>
        <v>13632</v>
      </c>
      <c r="H56" s="91">
        <f>G56/$I56</f>
        <v>0.28950050968399593</v>
      </c>
      <c r="I56" s="68">
        <f t="shared" si="13"/>
        <v>47088</v>
      </c>
      <c r="N56" s="17"/>
      <c r="O56" s="17"/>
      <c r="P56" s="17"/>
    </row>
    <row r="57" spans="2:16" ht="12.75" customHeight="1" x14ac:dyDescent="0.2">
      <c r="B57" s="201"/>
      <c r="C57" s="118" t="s">
        <v>36</v>
      </c>
      <c r="D57" s="14">
        <f>SUM(D31,D42,D56)</f>
        <v>104896</v>
      </c>
      <c r="E57" s="16">
        <f>D57/$I57</f>
        <v>0.76073334880482713</v>
      </c>
      <c r="F57" s="14"/>
      <c r="G57" s="14">
        <f>SUM(G31,G42,G56)</f>
        <v>32992</v>
      </c>
      <c r="H57" s="16">
        <f>G57/$I57</f>
        <v>0.2392666511951729</v>
      </c>
      <c r="I57" s="14">
        <f t="shared" si="13"/>
        <v>137888</v>
      </c>
      <c r="N57" s="17"/>
      <c r="O57" s="17"/>
      <c r="P57" s="17"/>
    </row>
    <row r="58" spans="2:16" ht="12.75" customHeight="1" x14ac:dyDescent="0.2">
      <c r="B58" s="194" t="s">
        <v>194</v>
      </c>
      <c r="C58" s="144" t="s">
        <v>121</v>
      </c>
      <c r="D58" s="93"/>
      <c r="E58" s="94"/>
      <c r="F58" s="93"/>
      <c r="G58" s="93"/>
      <c r="H58" s="94"/>
      <c r="I58" s="93"/>
      <c r="N58" s="17"/>
      <c r="O58" s="17"/>
      <c r="P58" s="17"/>
    </row>
    <row r="59" spans="2:16" ht="12.75" customHeight="1" x14ac:dyDescent="0.2">
      <c r="B59" s="192"/>
      <c r="C59" s="95" t="s">
        <v>29</v>
      </c>
      <c r="D59" s="20"/>
      <c r="E59" s="21" t="s">
        <v>252</v>
      </c>
      <c r="F59" s="20"/>
      <c r="G59" s="20"/>
      <c r="H59" s="21" t="s">
        <v>252</v>
      </c>
      <c r="I59" s="20">
        <f t="shared" ref="I59:I66" si="24">+D59+G59</f>
        <v>0</v>
      </c>
      <c r="N59" s="17"/>
      <c r="O59" s="17"/>
      <c r="P59" s="17"/>
    </row>
    <row r="60" spans="2:16" ht="12.75" customHeight="1" x14ac:dyDescent="0.2">
      <c r="B60" s="192"/>
      <c r="C60" s="95" t="s">
        <v>13</v>
      </c>
      <c r="D60" s="20">
        <v>2400</v>
      </c>
      <c r="E60" s="21">
        <f t="shared" ref="E60:E67" si="25">+D60/$I60</f>
        <v>1</v>
      </c>
      <c r="F60" s="20"/>
      <c r="G60" s="20"/>
      <c r="H60" s="21">
        <f t="shared" ref="H60:H67" si="26">+G60/$I60</f>
        <v>0</v>
      </c>
      <c r="I60" s="20">
        <f t="shared" si="24"/>
        <v>2400</v>
      </c>
      <c r="N60" s="17"/>
      <c r="P60" s="17"/>
    </row>
    <row r="61" spans="2:16" ht="12.75" customHeight="1" x14ac:dyDescent="0.2">
      <c r="B61" s="192"/>
      <c r="C61" s="11" t="s">
        <v>31</v>
      </c>
      <c r="D61" s="12"/>
      <c r="E61" s="13">
        <f t="shared" si="25"/>
        <v>0</v>
      </c>
      <c r="F61" s="12"/>
      <c r="G61" s="12">
        <v>1104</v>
      </c>
      <c r="H61" s="13">
        <f t="shared" si="26"/>
        <v>1</v>
      </c>
      <c r="I61" s="12">
        <f t="shared" si="24"/>
        <v>1104</v>
      </c>
      <c r="N61" s="17"/>
      <c r="O61" s="17"/>
      <c r="P61" s="17"/>
    </row>
    <row r="62" spans="2:16" ht="12.75" customHeight="1" x14ac:dyDescent="0.2">
      <c r="B62" s="192"/>
      <c r="C62" s="11" t="s">
        <v>32</v>
      </c>
      <c r="D62" s="12">
        <v>13296</v>
      </c>
      <c r="E62" s="13">
        <f t="shared" si="25"/>
        <v>1</v>
      </c>
      <c r="F62" s="12"/>
      <c r="G62" s="12"/>
      <c r="H62" s="13">
        <f t="shared" si="26"/>
        <v>0</v>
      </c>
      <c r="I62" s="12">
        <f t="shared" si="24"/>
        <v>13296</v>
      </c>
      <c r="N62" s="17"/>
      <c r="O62" s="17"/>
      <c r="P62" s="17"/>
    </row>
    <row r="63" spans="2:16" ht="12.75" customHeight="1" x14ac:dyDescent="0.2">
      <c r="B63" s="192"/>
      <c r="C63" s="11" t="s">
        <v>33</v>
      </c>
      <c r="D63" s="17">
        <v>11856</v>
      </c>
      <c r="E63" s="13">
        <f t="shared" si="25"/>
        <v>1</v>
      </c>
      <c r="F63" s="12"/>
      <c r="G63" s="12"/>
      <c r="H63" s="13">
        <f t="shared" si="26"/>
        <v>0</v>
      </c>
      <c r="I63" s="12">
        <f t="shared" si="24"/>
        <v>11856</v>
      </c>
      <c r="N63" s="17"/>
      <c r="O63" s="17"/>
      <c r="P63" s="17"/>
    </row>
    <row r="64" spans="2:16" ht="12.75" customHeight="1" x14ac:dyDescent="0.2">
      <c r="B64" s="192"/>
      <c r="C64" s="11" t="s">
        <v>353</v>
      </c>
      <c r="D64" s="12">
        <v>2352</v>
      </c>
      <c r="E64" s="13">
        <f t="shared" si="25"/>
        <v>1</v>
      </c>
      <c r="F64" s="12"/>
      <c r="G64" s="12"/>
      <c r="H64" s="13">
        <f t="shared" si="26"/>
        <v>0</v>
      </c>
      <c r="I64" s="12">
        <f t="shared" si="24"/>
        <v>2352</v>
      </c>
      <c r="N64" s="17"/>
      <c r="O64" s="17"/>
      <c r="P64" s="17"/>
    </row>
    <row r="65" spans="2:16" ht="12.75" customHeight="1" x14ac:dyDescent="0.2">
      <c r="B65" s="192"/>
      <c r="C65" s="11" t="s">
        <v>34</v>
      </c>
      <c r="D65" s="12">
        <v>3312</v>
      </c>
      <c r="E65" s="13">
        <f t="shared" si="25"/>
        <v>0.41818181818181815</v>
      </c>
      <c r="F65" s="12"/>
      <c r="G65" s="12">
        <v>4608</v>
      </c>
      <c r="H65" s="13">
        <f t="shared" si="26"/>
        <v>0.58181818181818179</v>
      </c>
      <c r="I65" s="12">
        <f t="shared" si="24"/>
        <v>7920</v>
      </c>
      <c r="N65" s="17"/>
      <c r="O65" s="17"/>
      <c r="P65" s="17"/>
    </row>
    <row r="66" spans="2:16" ht="12.75" customHeight="1" x14ac:dyDescent="0.2">
      <c r="B66" s="192"/>
      <c r="C66" s="11" t="s">
        <v>35</v>
      </c>
      <c r="D66" s="12">
        <v>4512</v>
      </c>
      <c r="E66" s="13">
        <f t="shared" si="25"/>
        <v>1</v>
      </c>
      <c r="F66" s="12"/>
      <c r="G66" s="12"/>
      <c r="H66" s="13">
        <f t="shared" si="26"/>
        <v>0</v>
      </c>
      <c r="I66" s="12">
        <f t="shared" si="24"/>
        <v>4512</v>
      </c>
      <c r="N66" s="17"/>
      <c r="O66" s="17"/>
      <c r="P66" s="17"/>
    </row>
    <row r="67" spans="2:16" ht="12.75" customHeight="1" x14ac:dyDescent="0.2">
      <c r="B67" s="192"/>
      <c r="C67" s="66" t="s">
        <v>127</v>
      </c>
      <c r="D67" s="64">
        <f>SUM(D59:D66)</f>
        <v>37728</v>
      </c>
      <c r="E67" s="65">
        <f t="shared" si="25"/>
        <v>0.8685082872928177</v>
      </c>
      <c r="F67" s="64"/>
      <c r="G67" s="64">
        <f>SUM(G59:G66)</f>
        <v>5712</v>
      </c>
      <c r="H67" s="65">
        <f t="shared" si="26"/>
        <v>0.13149171270718232</v>
      </c>
      <c r="I67" s="64">
        <f t="shared" si="13"/>
        <v>43440</v>
      </c>
      <c r="N67" s="17"/>
      <c r="O67" s="17"/>
      <c r="P67" s="17"/>
    </row>
    <row r="68" spans="2:16" ht="12.75" customHeight="1" x14ac:dyDescent="0.2">
      <c r="B68" s="192"/>
      <c r="C68" s="144" t="s">
        <v>182</v>
      </c>
      <c r="D68" s="93"/>
      <c r="E68" s="94"/>
      <c r="F68" s="93"/>
      <c r="G68" s="93"/>
      <c r="H68" s="94"/>
      <c r="I68" s="93"/>
    </row>
    <row r="69" spans="2:16" ht="12.75" customHeight="1" x14ac:dyDescent="0.2">
      <c r="B69" s="192"/>
      <c r="C69" s="95" t="s">
        <v>15</v>
      </c>
      <c r="D69" s="20"/>
      <c r="E69" s="21">
        <f t="shared" ref="E69:E78" si="27">+D69/$I69</f>
        <v>0</v>
      </c>
      <c r="F69" s="20"/>
      <c r="G69" s="20">
        <v>2256</v>
      </c>
      <c r="H69" s="21">
        <f t="shared" ref="H69:H78" si="28">+G69/$I69</f>
        <v>1</v>
      </c>
      <c r="I69" s="20">
        <f t="shared" ref="I69:I77" si="29">+D69+G69</f>
        <v>2256</v>
      </c>
      <c r="N69" s="17"/>
      <c r="O69" s="17"/>
      <c r="P69" s="17"/>
    </row>
    <row r="70" spans="2:16" ht="12.75" customHeight="1" x14ac:dyDescent="0.2">
      <c r="B70" s="192"/>
      <c r="C70" s="11" t="s">
        <v>6</v>
      </c>
      <c r="D70" s="12">
        <v>10928</v>
      </c>
      <c r="E70" s="13">
        <f t="shared" si="27"/>
        <v>1</v>
      </c>
      <c r="F70" s="12"/>
      <c r="G70" s="12"/>
      <c r="H70" s="13">
        <f t="shared" si="28"/>
        <v>0</v>
      </c>
      <c r="I70" s="12">
        <f t="shared" si="29"/>
        <v>10928</v>
      </c>
      <c r="N70" s="17"/>
      <c r="O70" s="17"/>
      <c r="P70" s="17"/>
    </row>
    <row r="71" spans="2:16" ht="12.75" customHeight="1" x14ac:dyDescent="0.2">
      <c r="B71" s="192"/>
      <c r="C71" s="11" t="s">
        <v>7</v>
      </c>
      <c r="D71" s="12">
        <v>3840</v>
      </c>
      <c r="E71" s="13">
        <f t="shared" si="27"/>
        <v>0.68571428571428572</v>
      </c>
      <c r="F71" s="12"/>
      <c r="G71" s="12">
        <v>1760</v>
      </c>
      <c r="H71" s="13">
        <f t="shared" si="28"/>
        <v>0.31428571428571428</v>
      </c>
      <c r="I71" s="12">
        <f t="shared" si="29"/>
        <v>5600</v>
      </c>
      <c r="N71" s="17"/>
      <c r="O71" s="17"/>
      <c r="P71" s="17"/>
    </row>
    <row r="72" spans="2:16" ht="12.75" customHeight="1" x14ac:dyDescent="0.2">
      <c r="B72" s="192"/>
      <c r="C72" s="11" t="s">
        <v>8</v>
      </c>
      <c r="D72" s="12">
        <v>2160</v>
      </c>
      <c r="E72" s="13">
        <f t="shared" si="27"/>
        <v>1</v>
      </c>
      <c r="F72" s="12"/>
      <c r="G72" s="12"/>
      <c r="H72" s="13">
        <f t="shared" si="28"/>
        <v>0</v>
      </c>
      <c r="I72" s="12">
        <f t="shared" si="29"/>
        <v>2160</v>
      </c>
      <c r="N72" s="17"/>
      <c r="O72" s="17"/>
      <c r="P72" s="17"/>
    </row>
    <row r="73" spans="2:16" ht="12.75" customHeight="1" x14ac:dyDescent="0.2">
      <c r="B73" s="192"/>
      <c r="C73" s="11" t="s">
        <v>16</v>
      </c>
      <c r="D73" s="12">
        <v>1152</v>
      </c>
      <c r="E73" s="13">
        <f t="shared" si="27"/>
        <v>1</v>
      </c>
      <c r="F73" s="12"/>
      <c r="G73" s="12"/>
      <c r="H73" s="13">
        <f t="shared" si="28"/>
        <v>0</v>
      </c>
      <c r="I73" s="12">
        <f t="shared" si="29"/>
        <v>1152</v>
      </c>
      <c r="N73" s="17"/>
      <c r="O73" s="17"/>
      <c r="P73" s="17"/>
    </row>
    <row r="74" spans="2:16" ht="12.75" customHeight="1" x14ac:dyDescent="0.2">
      <c r="B74" s="192"/>
      <c r="C74" s="11" t="s">
        <v>9</v>
      </c>
      <c r="D74" s="12"/>
      <c r="E74" s="13" t="s">
        <v>252</v>
      </c>
      <c r="F74" s="12"/>
      <c r="G74" s="12">
        <v>1152</v>
      </c>
      <c r="H74" s="13" t="s">
        <v>252</v>
      </c>
      <c r="I74" s="12">
        <f t="shared" si="29"/>
        <v>1152</v>
      </c>
      <c r="N74" s="17"/>
      <c r="O74" s="17"/>
      <c r="P74" s="17"/>
    </row>
    <row r="75" spans="2:16" ht="12.75" customHeight="1" x14ac:dyDescent="0.2">
      <c r="B75" s="192"/>
      <c r="C75" s="11" t="s">
        <v>17</v>
      </c>
      <c r="D75" s="12"/>
      <c r="E75" s="13" t="s">
        <v>252</v>
      </c>
      <c r="F75" s="12"/>
      <c r="G75" s="12">
        <v>1152</v>
      </c>
      <c r="H75" s="13" t="s">
        <v>252</v>
      </c>
      <c r="I75" s="12">
        <f t="shared" si="29"/>
        <v>1152</v>
      </c>
    </row>
    <row r="76" spans="2:16" ht="12.75" customHeight="1" x14ac:dyDescent="0.2">
      <c r="B76" s="192"/>
      <c r="C76" s="19" t="s">
        <v>78</v>
      </c>
      <c r="D76" s="12"/>
      <c r="E76" s="13" t="s">
        <v>252</v>
      </c>
      <c r="F76" s="12"/>
      <c r="G76" s="12"/>
      <c r="H76" s="13" t="s">
        <v>252</v>
      </c>
      <c r="I76" s="12">
        <f t="shared" si="29"/>
        <v>0</v>
      </c>
    </row>
    <row r="77" spans="2:16" ht="12.75" customHeight="1" x14ac:dyDescent="0.2">
      <c r="B77" s="192"/>
      <c r="C77" s="11" t="s">
        <v>10</v>
      </c>
      <c r="D77" s="12">
        <v>2064</v>
      </c>
      <c r="E77" s="13">
        <f t="shared" si="27"/>
        <v>1</v>
      </c>
      <c r="F77" s="12"/>
      <c r="G77" s="12"/>
      <c r="H77" s="13">
        <f t="shared" si="28"/>
        <v>0</v>
      </c>
      <c r="I77" s="12">
        <f t="shared" si="29"/>
        <v>2064</v>
      </c>
    </row>
    <row r="78" spans="2:16" ht="12.75" customHeight="1" x14ac:dyDescent="0.2">
      <c r="B78" s="192"/>
      <c r="C78" s="66" t="s">
        <v>127</v>
      </c>
      <c r="D78" s="68">
        <f>SUM(D69:D77)</f>
        <v>20144</v>
      </c>
      <c r="E78" s="65">
        <f t="shared" si="27"/>
        <v>0.76118500604594919</v>
      </c>
      <c r="F78" s="64"/>
      <c r="G78" s="68">
        <f>SUM(G69:G77)</f>
        <v>6320</v>
      </c>
      <c r="H78" s="65">
        <f t="shared" si="28"/>
        <v>0.23881499395405079</v>
      </c>
      <c r="I78" s="64">
        <f t="shared" si="13"/>
        <v>26464</v>
      </c>
      <c r="N78" s="17"/>
      <c r="O78" s="17"/>
      <c r="P78" s="17"/>
    </row>
    <row r="79" spans="2:16" ht="12.75" customHeight="1" x14ac:dyDescent="0.2">
      <c r="B79" s="192"/>
      <c r="C79" s="145" t="s">
        <v>122</v>
      </c>
      <c r="D79" s="93"/>
      <c r="E79" s="94"/>
      <c r="F79" s="93"/>
      <c r="G79" s="93"/>
      <c r="H79" s="94"/>
      <c r="I79" s="93"/>
    </row>
    <row r="80" spans="2:16" ht="12.75" customHeight="1" x14ac:dyDescent="0.2">
      <c r="B80" s="192"/>
      <c r="C80" s="95" t="s">
        <v>58</v>
      </c>
      <c r="D80" s="20">
        <v>3136</v>
      </c>
      <c r="E80" s="21">
        <f t="shared" ref="E80:E85" si="30">+D80/$I80</f>
        <v>0.50515463917525771</v>
      </c>
      <c r="F80" s="20"/>
      <c r="G80" s="20">
        <v>3072</v>
      </c>
      <c r="H80" s="21">
        <f t="shared" ref="H80:H85" si="31">+G80/$I80</f>
        <v>0.49484536082474229</v>
      </c>
      <c r="I80" s="20">
        <f t="shared" ref="I80:I81" si="32">+D80+G80</f>
        <v>6208</v>
      </c>
      <c r="N80" s="17"/>
      <c r="O80" s="17"/>
      <c r="P80" s="17"/>
    </row>
    <row r="81" spans="2:16" ht="12.75" customHeight="1" x14ac:dyDescent="0.2">
      <c r="B81" s="192"/>
      <c r="C81" s="11" t="s">
        <v>0</v>
      </c>
      <c r="D81" s="12">
        <v>6672</v>
      </c>
      <c r="E81" s="13">
        <f t="shared" si="30"/>
        <v>1</v>
      </c>
      <c r="F81" s="12"/>
      <c r="G81" s="12"/>
      <c r="H81" s="13">
        <f t="shared" si="31"/>
        <v>0</v>
      </c>
      <c r="I81" s="12">
        <f t="shared" si="32"/>
        <v>6672</v>
      </c>
      <c r="N81" s="17"/>
      <c r="O81" s="17"/>
      <c r="P81" s="17"/>
    </row>
    <row r="82" spans="2:16" ht="12.75" customHeight="1" x14ac:dyDescent="0.2">
      <c r="B82" s="192"/>
      <c r="C82" s="11" t="s">
        <v>49</v>
      </c>
      <c r="D82" s="12">
        <v>3392</v>
      </c>
      <c r="E82" s="13">
        <f t="shared" si="30"/>
        <v>0.37992831541218636</v>
      </c>
      <c r="F82" s="12"/>
      <c r="G82" s="12">
        <v>5536</v>
      </c>
      <c r="H82" s="13">
        <f t="shared" si="31"/>
        <v>0.62007168458781359</v>
      </c>
      <c r="I82" s="12">
        <f>+D82+G82</f>
        <v>8928</v>
      </c>
    </row>
    <row r="83" spans="2:16" ht="12.75" customHeight="1" x14ac:dyDescent="0.2">
      <c r="B83" s="192"/>
      <c r="C83" s="11" t="s">
        <v>59</v>
      </c>
      <c r="D83" s="12">
        <v>9312</v>
      </c>
      <c r="E83" s="13">
        <f t="shared" si="30"/>
        <v>1</v>
      </c>
      <c r="F83" s="12"/>
      <c r="G83" s="12"/>
      <c r="H83" s="13">
        <f t="shared" si="31"/>
        <v>0</v>
      </c>
      <c r="I83" s="12">
        <f t="shared" ref="I83:I85" si="33">+D83+G83</f>
        <v>9312</v>
      </c>
      <c r="N83" s="17"/>
      <c r="O83" s="17"/>
      <c r="P83" s="17"/>
    </row>
    <row r="84" spans="2:16" ht="12.75" customHeight="1" x14ac:dyDescent="0.2">
      <c r="B84" s="192"/>
      <c r="C84" s="11" t="s">
        <v>11</v>
      </c>
      <c r="D84" s="12">
        <v>11632</v>
      </c>
      <c r="E84" s="13">
        <f t="shared" si="30"/>
        <v>1</v>
      </c>
      <c r="F84" s="12"/>
      <c r="G84" s="12"/>
      <c r="H84" s="13">
        <f t="shared" si="31"/>
        <v>0</v>
      </c>
      <c r="I84" s="12">
        <f t="shared" si="33"/>
        <v>11632</v>
      </c>
      <c r="N84" s="17"/>
      <c r="O84" s="17"/>
      <c r="P84" s="17"/>
    </row>
    <row r="85" spans="2:16" ht="12.75" customHeight="1" x14ac:dyDescent="0.2">
      <c r="B85" s="192"/>
      <c r="C85" s="66" t="s">
        <v>127</v>
      </c>
      <c r="D85" s="68">
        <f>SUM(D80:D84)</f>
        <v>34144</v>
      </c>
      <c r="E85" s="65">
        <f t="shared" si="30"/>
        <v>0.79865269461077848</v>
      </c>
      <c r="F85" s="64"/>
      <c r="G85" s="68">
        <f>SUM(G80:G84)</f>
        <v>8608</v>
      </c>
      <c r="H85" s="65">
        <f t="shared" si="31"/>
        <v>0.20134730538922155</v>
      </c>
      <c r="I85" s="64">
        <f t="shared" si="33"/>
        <v>42752</v>
      </c>
      <c r="N85" s="17"/>
      <c r="O85" s="17"/>
      <c r="P85" s="17"/>
    </row>
    <row r="86" spans="2:16" ht="12.75" customHeight="1" x14ac:dyDescent="0.2">
      <c r="B86" s="192"/>
      <c r="C86" s="145" t="s">
        <v>233</v>
      </c>
      <c r="D86" s="93"/>
      <c r="E86" s="94"/>
      <c r="F86" s="93"/>
      <c r="G86" s="93"/>
      <c r="H86" s="94"/>
      <c r="I86" s="93"/>
    </row>
    <row r="87" spans="2:16" ht="12.75" customHeight="1" x14ac:dyDescent="0.2">
      <c r="B87" s="192"/>
      <c r="C87" s="95" t="s">
        <v>210</v>
      </c>
      <c r="D87" s="20">
        <v>5040</v>
      </c>
      <c r="E87" s="21">
        <f t="shared" ref="E87:E96" si="34">+D87/$I87</f>
        <v>1</v>
      </c>
      <c r="F87" s="20"/>
      <c r="G87" s="20"/>
      <c r="H87" s="21">
        <f t="shared" ref="H87:H96" si="35">+G87/$I87</f>
        <v>0</v>
      </c>
      <c r="I87" s="20">
        <f t="shared" ref="I87:I92" si="36">+D87+G87</f>
        <v>5040</v>
      </c>
      <c r="N87" s="17"/>
      <c r="O87" s="17"/>
      <c r="P87" s="17"/>
    </row>
    <row r="88" spans="2:16" ht="12.75" customHeight="1" x14ac:dyDescent="0.2">
      <c r="B88" s="192"/>
      <c r="C88" s="11" t="s">
        <v>209</v>
      </c>
      <c r="D88" s="20">
        <v>2208</v>
      </c>
      <c r="E88" s="13" t="s">
        <v>252</v>
      </c>
      <c r="F88" s="20"/>
      <c r="G88" s="20"/>
      <c r="H88" s="13" t="s">
        <v>252</v>
      </c>
      <c r="I88" s="20">
        <f t="shared" si="36"/>
        <v>2208</v>
      </c>
      <c r="N88" s="17"/>
      <c r="O88" s="17"/>
      <c r="P88" s="17"/>
    </row>
    <row r="89" spans="2:16" ht="12.75" customHeight="1" x14ac:dyDescent="0.2">
      <c r="B89" s="192"/>
      <c r="C89" s="11" t="s">
        <v>24</v>
      </c>
      <c r="D89" s="12">
        <v>5520</v>
      </c>
      <c r="E89" s="13">
        <f t="shared" si="34"/>
        <v>1</v>
      </c>
      <c r="F89" s="12"/>
      <c r="G89" s="12"/>
      <c r="H89" s="13">
        <f t="shared" si="35"/>
        <v>0</v>
      </c>
      <c r="I89" s="12">
        <f t="shared" si="36"/>
        <v>5520</v>
      </c>
      <c r="N89" s="17"/>
      <c r="O89" s="17"/>
      <c r="P89" s="17"/>
    </row>
    <row r="90" spans="2:16" ht="12.75" customHeight="1" x14ac:dyDescent="0.2">
      <c r="B90" s="192"/>
      <c r="C90" s="11" t="s">
        <v>25</v>
      </c>
      <c r="D90" s="12"/>
      <c r="E90" s="13" t="s">
        <v>252</v>
      </c>
      <c r="F90" s="12"/>
      <c r="G90" s="12"/>
      <c r="H90" s="13" t="s">
        <v>252</v>
      </c>
      <c r="I90" s="12">
        <f t="shared" si="36"/>
        <v>0</v>
      </c>
    </row>
    <row r="91" spans="2:16" ht="12.75" customHeight="1" x14ac:dyDescent="0.2">
      <c r="B91" s="192"/>
      <c r="C91" s="11" t="s">
        <v>26</v>
      </c>
      <c r="D91" s="12">
        <v>3456</v>
      </c>
      <c r="E91" s="13">
        <f t="shared" si="34"/>
        <v>1</v>
      </c>
      <c r="F91" s="12"/>
      <c r="G91" s="12"/>
      <c r="H91" s="13">
        <f t="shared" si="35"/>
        <v>0</v>
      </c>
      <c r="I91" s="12">
        <f t="shared" si="36"/>
        <v>3456</v>
      </c>
      <c r="N91" s="17"/>
      <c r="O91" s="17"/>
      <c r="P91" s="17"/>
    </row>
    <row r="92" spans="2:16" ht="12.75" customHeight="1" x14ac:dyDescent="0.2">
      <c r="B92" s="192"/>
      <c r="C92" s="11" t="s">
        <v>27</v>
      </c>
      <c r="D92" s="12">
        <v>1200</v>
      </c>
      <c r="E92" s="13">
        <f t="shared" si="34"/>
        <v>1</v>
      </c>
      <c r="F92" s="12"/>
      <c r="G92" s="12"/>
      <c r="H92" s="13">
        <f t="shared" si="35"/>
        <v>0</v>
      </c>
      <c r="I92" s="12">
        <f t="shared" si="36"/>
        <v>1200</v>
      </c>
      <c r="N92" s="17"/>
      <c r="P92" s="17"/>
    </row>
    <row r="93" spans="2:16" ht="12.75" customHeight="1" x14ac:dyDescent="0.2">
      <c r="B93" s="192"/>
      <c r="C93" s="95" t="s">
        <v>205</v>
      </c>
      <c r="D93" s="12">
        <v>3504</v>
      </c>
      <c r="E93" s="13">
        <f t="shared" si="34"/>
        <v>1</v>
      </c>
      <c r="F93" s="12"/>
      <c r="G93" s="12"/>
      <c r="H93" s="13">
        <f t="shared" si="35"/>
        <v>0</v>
      </c>
      <c r="I93" s="12">
        <f t="shared" si="13"/>
        <v>3504</v>
      </c>
    </row>
    <row r="94" spans="2:16" x14ac:dyDescent="0.2">
      <c r="B94" s="192"/>
      <c r="C94" s="11" t="s">
        <v>208</v>
      </c>
      <c r="D94" s="12">
        <v>4560</v>
      </c>
      <c r="E94" s="13">
        <f t="shared" si="34"/>
        <v>1</v>
      </c>
      <c r="F94" s="12"/>
      <c r="G94" s="12"/>
      <c r="H94" s="13">
        <f t="shared" si="35"/>
        <v>0</v>
      </c>
      <c r="I94" s="12">
        <f t="shared" si="13"/>
        <v>4560</v>
      </c>
      <c r="N94" s="17"/>
      <c r="O94" s="17"/>
      <c r="P94" s="17"/>
    </row>
    <row r="95" spans="2:16" ht="12.75" customHeight="1" x14ac:dyDescent="0.2">
      <c r="B95" s="200"/>
      <c r="C95" s="11" t="s">
        <v>28</v>
      </c>
      <c r="D95" s="12">
        <v>4512</v>
      </c>
      <c r="E95" s="13">
        <f t="shared" si="34"/>
        <v>0.6619718309859155</v>
      </c>
      <c r="F95" s="15"/>
      <c r="G95" s="12">
        <v>2304</v>
      </c>
      <c r="H95" s="13">
        <f t="shared" si="35"/>
        <v>0.3380281690140845</v>
      </c>
      <c r="I95" s="12">
        <f t="shared" si="13"/>
        <v>6816</v>
      </c>
    </row>
    <row r="96" spans="2:16" ht="12.75" customHeight="1" x14ac:dyDescent="0.2">
      <c r="B96" s="200"/>
      <c r="C96" s="66" t="s">
        <v>127</v>
      </c>
      <c r="D96" s="68">
        <f>SUM(D87:D95)</f>
        <v>30000</v>
      </c>
      <c r="E96" s="65">
        <f t="shared" si="34"/>
        <v>0.92867756315007433</v>
      </c>
      <c r="F96" s="64"/>
      <c r="G96" s="68">
        <f>SUM(G87:G95)</f>
        <v>2304</v>
      </c>
      <c r="H96" s="65">
        <f t="shared" si="35"/>
        <v>7.1322436849925702E-2</v>
      </c>
      <c r="I96" s="64">
        <f t="shared" si="13"/>
        <v>32304</v>
      </c>
      <c r="N96" s="17"/>
      <c r="O96" s="17"/>
      <c r="P96" s="17"/>
    </row>
    <row r="97" spans="2:16" ht="12.75" customHeight="1" x14ac:dyDescent="0.2">
      <c r="B97" s="193"/>
      <c r="C97" s="118" t="s">
        <v>36</v>
      </c>
      <c r="D97" s="14">
        <f>SUM(D67,D78,D85,D96)</f>
        <v>122016</v>
      </c>
      <c r="E97" s="16">
        <f>D97/$I97</f>
        <v>0.84172185430463575</v>
      </c>
      <c r="F97" s="14"/>
      <c r="G97" s="14">
        <f>SUM(G67,G78,G85,G96)</f>
        <v>22944</v>
      </c>
      <c r="H97" s="16">
        <f>G97/$I97</f>
        <v>0.15827814569536425</v>
      </c>
      <c r="I97" s="14">
        <f t="shared" si="13"/>
        <v>144960</v>
      </c>
      <c r="N97" s="17"/>
      <c r="O97" s="17"/>
      <c r="P97" s="17"/>
    </row>
    <row r="98" spans="2:16" ht="12.75" customHeight="1" x14ac:dyDescent="0.2">
      <c r="B98" s="194" t="s">
        <v>195</v>
      </c>
      <c r="C98" s="144" t="s">
        <v>358</v>
      </c>
      <c r="D98" s="93"/>
      <c r="E98" s="94"/>
      <c r="F98" s="93"/>
      <c r="G98" s="93"/>
      <c r="H98" s="94"/>
      <c r="I98" s="93"/>
      <c r="N98" s="17"/>
      <c r="O98" s="17"/>
      <c r="P98" s="17"/>
    </row>
    <row r="99" spans="2:16" ht="12.75" customHeight="1" x14ac:dyDescent="0.2">
      <c r="B99" s="192"/>
      <c r="C99" s="95" t="s">
        <v>143</v>
      </c>
      <c r="D99" s="20">
        <v>2960</v>
      </c>
      <c r="E99" s="21">
        <f t="shared" ref="E99:E108" si="37">+D99/$I99</f>
        <v>0.66787003610108309</v>
      </c>
      <c r="F99" s="20"/>
      <c r="G99" s="20">
        <v>1472</v>
      </c>
      <c r="H99" s="21">
        <f t="shared" ref="H99:H108" si="38">+G99/$I99</f>
        <v>0.33212996389891697</v>
      </c>
      <c r="I99" s="20">
        <f t="shared" ref="I99" si="39">+D99+G99</f>
        <v>4432</v>
      </c>
      <c r="N99" s="17"/>
      <c r="O99" s="17"/>
      <c r="P99" s="17"/>
    </row>
    <row r="100" spans="2:16" ht="12.75" customHeight="1" x14ac:dyDescent="0.2">
      <c r="B100" s="192"/>
      <c r="C100" s="11" t="s">
        <v>144</v>
      </c>
      <c r="D100" s="12">
        <v>41504</v>
      </c>
      <c r="E100" s="13">
        <f t="shared" si="37"/>
        <v>0.83948220064724921</v>
      </c>
      <c r="F100" s="12"/>
      <c r="G100" s="12">
        <v>7936</v>
      </c>
      <c r="H100" s="13">
        <f t="shared" si="38"/>
        <v>0.16051779935275082</v>
      </c>
      <c r="I100" s="12">
        <f>+D100+G100</f>
        <v>49440</v>
      </c>
      <c r="N100" s="17"/>
      <c r="O100" s="17"/>
      <c r="P100" s="17"/>
    </row>
    <row r="101" spans="2:16" ht="12.75" customHeight="1" x14ac:dyDescent="0.2">
      <c r="B101" s="192"/>
      <c r="C101" s="11" t="s">
        <v>391</v>
      </c>
      <c r="D101" s="12"/>
      <c r="E101" s="13" t="s">
        <v>252</v>
      </c>
      <c r="F101" s="12"/>
      <c r="G101" s="12"/>
      <c r="H101" s="13" t="s">
        <v>252</v>
      </c>
      <c r="I101" s="12">
        <f>+D101+G101</f>
        <v>0</v>
      </c>
    </row>
    <row r="102" spans="2:16" ht="12.75" customHeight="1" x14ac:dyDescent="0.2">
      <c r="B102" s="192"/>
      <c r="C102" s="11" t="s">
        <v>145</v>
      </c>
      <c r="D102" s="18"/>
      <c r="E102" s="13" t="s">
        <v>252</v>
      </c>
      <c r="F102" s="12"/>
      <c r="G102" s="18"/>
      <c r="H102" s="13" t="s">
        <v>252</v>
      </c>
      <c r="I102" s="12">
        <f>+D102+G102</f>
        <v>0</v>
      </c>
    </row>
    <row r="103" spans="2:16" ht="12.75" customHeight="1" x14ac:dyDescent="0.2">
      <c r="B103" s="192"/>
      <c r="C103" s="95" t="s">
        <v>146</v>
      </c>
      <c r="D103" s="17"/>
      <c r="E103" s="13" t="s">
        <v>252</v>
      </c>
      <c r="F103" s="20"/>
      <c r="G103" s="12"/>
      <c r="H103" s="13" t="s">
        <v>252</v>
      </c>
      <c r="I103" s="20">
        <f t="shared" ref="I103:I108" si="40">+D103+G103</f>
        <v>0</v>
      </c>
    </row>
    <row r="104" spans="2:16" ht="12.75" customHeight="1" x14ac:dyDescent="0.2">
      <c r="B104" s="192"/>
      <c r="C104" s="11" t="s">
        <v>147</v>
      </c>
      <c r="D104" s="12">
        <v>1472</v>
      </c>
      <c r="E104" s="13">
        <f t="shared" si="37"/>
        <v>1</v>
      </c>
      <c r="F104" s="12"/>
      <c r="G104" s="12"/>
      <c r="H104" s="13">
        <f t="shared" si="38"/>
        <v>0</v>
      </c>
      <c r="I104" s="12">
        <f t="shared" si="40"/>
        <v>1472</v>
      </c>
      <c r="N104" s="17"/>
      <c r="O104" s="17"/>
      <c r="P104" s="17"/>
    </row>
    <row r="105" spans="2:16" ht="12.75" customHeight="1" x14ac:dyDescent="0.2">
      <c r="B105" s="192"/>
      <c r="C105" s="11" t="s">
        <v>186</v>
      </c>
      <c r="D105" s="12"/>
      <c r="E105" s="13" t="s">
        <v>252</v>
      </c>
      <c r="F105" s="12"/>
      <c r="G105" s="12"/>
      <c r="H105" s="13" t="s">
        <v>252</v>
      </c>
      <c r="I105" s="12">
        <f t="shared" si="40"/>
        <v>0</v>
      </c>
    </row>
    <row r="106" spans="2:16" ht="12.75" customHeight="1" x14ac:dyDescent="0.2">
      <c r="B106" s="192"/>
      <c r="C106" s="11" t="s">
        <v>148</v>
      </c>
      <c r="D106" s="12">
        <v>2336</v>
      </c>
      <c r="E106" s="13">
        <f t="shared" si="37"/>
        <v>1</v>
      </c>
      <c r="F106" s="12"/>
      <c r="G106" s="12"/>
      <c r="H106" s="13">
        <f t="shared" si="38"/>
        <v>0</v>
      </c>
      <c r="I106" s="12">
        <f t="shared" si="40"/>
        <v>2336</v>
      </c>
    </row>
    <row r="107" spans="2:16" ht="12.75" customHeight="1" x14ac:dyDescent="0.2">
      <c r="B107" s="192"/>
      <c r="C107" s="11" t="s">
        <v>149</v>
      </c>
      <c r="D107" s="12">
        <v>5408</v>
      </c>
      <c r="E107" s="13">
        <f t="shared" si="37"/>
        <v>1</v>
      </c>
      <c r="F107" s="12"/>
      <c r="G107" s="18"/>
      <c r="H107" s="13">
        <f t="shared" si="38"/>
        <v>0</v>
      </c>
      <c r="I107" s="12">
        <f t="shared" si="40"/>
        <v>5408</v>
      </c>
    </row>
    <row r="108" spans="2:16" ht="12.75" customHeight="1" x14ac:dyDescent="0.2">
      <c r="B108" s="192"/>
      <c r="C108" s="66" t="s">
        <v>127</v>
      </c>
      <c r="D108" s="64">
        <f>SUM(D99:D107)</f>
        <v>53680</v>
      </c>
      <c r="E108" s="65">
        <f t="shared" si="37"/>
        <v>0.85087496829825005</v>
      </c>
      <c r="F108" s="64"/>
      <c r="G108" s="64">
        <f>SUM(G99:G107)</f>
        <v>9408</v>
      </c>
      <c r="H108" s="65">
        <f t="shared" si="38"/>
        <v>0.14912503170174993</v>
      </c>
      <c r="I108" s="64">
        <f t="shared" si="40"/>
        <v>63088</v>
      </c>
      <c r="N108" s="17"/>
      <c r="O108" s="17"/>
      <c r="P108" s="17"/>
    </row>
    <row r="109" spans="2:16" ht="12.75" customHeight="1" x14ac:dyDescent="0.2">
      <c r="B109" s="192"/>
      <c r="C109" s="144" t="s">
        <v>413</v>
      </c>
      <c r="D109" s="93"/>
      <c r="E109" s="94"/>
      <c r="F109" s="93"/>
      <c r="G109" s="97"/>
      <c r="H109" s="94"/>
      <c r="I109" s="93"/>
    </row>
    <row r="110" spans="2:16" ht="12.75" customHeight="1" x14ac:dyDescent="0.2">
      <c r="B110" s="192"/>
      <c r="C110" s="95" t="s">
        <v>131</v>
      </c>
      <c r="D110" s="20">
        <v>8160</v>
      </c>
      <c r="E110" s="21">
        <f t="shared" ref="E110:E118" si="41">+D110/$I110</f>
        <v>1</v>
      </c>
      <c r="F110" s="20"/>
      <c r="G110" s="20"/>
      <c r="H110" s="21">
        <f t="shared" ref="H110:H118" si="42">+G110/$I110</f>
        <v>0</v>
      </c>
      <c r="I110" s="20">
        <f t="shared" ref="I110:I119" si="43">+D110+G110</f>
        <v>8160</v>
      </c>
      <c r="N110" s="17"/>
      <c r="O110" s="17"/>
      <c r="P110" s="17"/>
    </row>
    <row r="111" spans="2:16" x14ac:dyDescent="0.2">
      <c r="B111" s="192"/>
      <c r="C111" s="95" t="s">
        <v>150</v>
      </c>
      <c r="D111" s="20">
        <v>2016</v>
      </c>
      <c r="E111" s="21">
        <f t="shared" si="41"/>
        <v>0.63636363636363635</v>
      </c>
      <c r="F111" s="20"/>
      <c r="G111" s="20">
        <v>1152</v>
      </c>
      <c r="H111" s="21">
        <f t="shared" si="42"/>
        <v>0.36363636363636365</v>
      </c>
      <c r="I111" s="20">
        <f t="shared" si="43"/>
        <v>3168</v>
      </c>
      <c r="N111" s="17"/>
      <c r="P111" s="17"/>
    </row>
    <row r="112" spans="2:16" x14ac:dyDescent="0.2">
      <c r="B112" s="192"/>
      <c r="C112" s="11" t="s">
        <v>151</v>
      </c>
      <c r="D112" s="12">
        <v>5408</v>
      </c>
      <c r="E112" s="13">
        <f t="shared" si="41"/>
        <v>0.62361623616236161</v>
      </c>
      <c r="F112" s="12"/>
      <c r="G112" s="12">
        <v>3264</v>
      </c>
      <c r="H112" s="13">
        <f t="shared" si="42"/>
        <v>0.37638376383763839</v>
      </c>
      <c r="I112" s="12">
        <f t="shared" si="43"/>
        <v>8672</v>
      </c>
      <c r="N112" s="17"/>
      <c r="O112" s="17"/>
      <c r="P112" s="17"/>
    </row>
    <row r="113" spans="2:16" x14ac:dyDescent="0.2">
      <c r="B113" s="192"/>
      <c r="C113" s="11" t="s">
        <v>152</v>
      </c>
      <c r="D113" s="12">
        <v>4752</v>
      </c>
      <c r="E113" s="13">
        <f t="shared" si="41"/>
        <v>1</v>
      </c>
      <c r="F113" s="12"/>
      <c r="G113" s="12"/>
      <c r="H113" s="13">
        <f t="shared" si="42"/>
        <v>0</v>
      </c>
      <c r="I113" s="12">
        <f t="shared" si="43"/>
        <v>4752</v>
      </c>
      <c r="N113" s="17"/>
      <c r="O113" s="17"/>
      <c r="P113" s="17"/>
    </row>
    <row r="114" spans="2:16" x14ac:dyDescent="0.2">
      <c r="B114" s="192"/>
      <c r="C114" s="11" t="s">
        <v>153</v>
      </c>
      <c r="D114" s="12">
        <v>14016</v>
      </c>
      <c r="E114" s="13">
        <f t="shared" si="41"/>
        <v>0.54376163873370575</v>
      </c>
      <c r="F114" s="12"/>
      <c r="G114" s="12">
        <v>11760</v>
      </c>
      <c r="H114" s="13">
        <f t="shared" si="42"/>
        <v>0.45623836126629425</v>
      </c>
      <c r="I114" s="12">
        <f t="shared" si="43"/>
        <v>25776</v>
      </c>
      <c r="N114" s="17"/>
      <c r="O114" s="17"/>
      <c r="P114" s="17"/>
    </row>
    <row r="115" spans="2:16" x14ac:dyDescent="0.2">
      <c r="B115" s="192"/>
      <c r="C115" s="11" t="s">
        <v>154</v>
      </c>
      <c r="D115" s="12">
        <v>6528</v>
      </c>
      <c r="E115" s="13">
        <f t="shared" si="41"/>
        <v>0.47004608294930877</v>
      </c>
      <c r="F115" s="12"/>
      <c r="G115" s="12">
        <v>7360</v>
      </c>
      <c r="H115" s="13">
        <f t="shared" si="42"/>
        <v>0.52995391705069128</v>
      </c>
      <c r="I115" s="12">
        <f t="shared" si="43"/>
        <v>13888</v>
      </c>
      <c r="N115" s="17"/>
      <c r="O115" s="17"/>
      <c r="P115" s="17"/>
    </row>
    <row r="116" spans="2:16" x14ac:dyDescent="0.2">
      <c r="B116" s="192"/>
      <c r="C116" s="11" t="s">
        <v>155</v>
      </c>
      <c r="D116" s="12"/>
      <c r="E116" s="13" t="s">
        <v>252</v>
      </c>
      <c r="F116" s="12"/>
      <c r="G116" s="12"/>
      <c r="H116" s="13" t="s">
        <v>252</v>
      </c>
      <c r="I116" s="12">
        <f t="shared" si="43"/>
        <v>0</v>
      </c>
    </row>
    <row r="117" spans="2:16" x14ac:dyDescent="0.2">
      <c r="B117" s="192"/>
      <c r="C117" s="11" t="s">
        <v>156</v>
      </c>
      <c r="D117" s="12">
        <v>3216</v>
      </c>
      <c r="E117" s="13">
        <f t="shared" si="41"/>
        <v>1</v>
      </c>
      <c r="F117" s="12"/>
      <c r="G117" s="12"/>
      <c r="H117" s="13">
        <f t="shared" si="42"/>
        <v>0</v>
      </c>
      <c r="I117" s="12">
        <f t="shared" si="43"/>
        <v>3216</v>
      </c>
      <c r="N117" s="17"/>
      <c r="O117" s="17"/>
      <c r="P117" s="17"/>
    </row>
    <row r="118" spans="2:16" x14ac:dyDescent="0.2">
      <c r="B118" s="192"/>
      <c r="C118" s="66" t="s">
        <v>127</v>
      </c>
      <c r="D118" s="64">
        <f>SUM(D110:D117)</f>
        <v>44096</v>
      </c>
      <c r="E118" s="65">
        <f t="shared" si="41"/>
        <v>0.65199905370238942</v>
      </c>
      <c r="F118" s="64"/>
      <c r="G118" s="64">
        <f>SUM(G110:G117)</f>
        <v>23536</v>
      </c>
      <c r="H118" s="65">
        <f t="shared" si="42"/>
        <v>0.34800094629761058</v>
      </c>
      <c r="I118" s="64">
        <f t="shared" si="43"/>
        <v>67632</v>
      </c>
      <c r="N118" s="17"/>
      <c r="O118" s="17"/>
      <c r="P118" s="17"/>
    </row>
    <row r="119" spans="2:16" x14ac:dyDescent="0.2">
      <c r="B119" s="193"/>
      <c r="C119" s="118" t="s">
        <v>36</v>
      </c>
      <c r="D119" s="14">
        <f>SUM(D108,D118)</f>
        <v>97776</v>
      </c>
      <c r="E119" s="16">
        <f>D119/$I119</f>
        <v>0.74798041615667077</v>
      </c>
      <c r="F119" s="14"/>
      <c r="G119" s="14">
        <f>SUM(G108,G118)</f>
        <v>32944</v>
      </c>
      <c r="H119" s="16">
        <f>G119/$I119</f>
        <v>0.25201958384332923</v>
      </c>
      <c r="I119" s="14">
        <f t="shared" si="43"/>
        <v>130720</v>
      </c>
      <c r="N119" s="17"/>
      <c r="O119" s="17"/>
      <c r="P119" s="17"/>
    </row>
    <row r="120" spans="2:16" ht="12.75" customHeight="1" x14ac:dyDescent="0.2">
      <c r="B120" s="192" t="s">
        <v>196</v>
      </c>
      <c r="C120" s="144" t="s">
        <v>369</v>
      </c>
      <c r="D120" s="93"/>
      <c r="E120" s="94"/>
      <c r="F120" s="99"/>
      <c r="G120" s="93"/>
      <c r="H120" s="94"/>
      <c r="I120" s="93"/>
      <c r="N120" s="17"/>
      <c r="O120" s="17"/>
      <c r="P120" s="17"/>
    </row>
    <row r="121" spans="2:16" x14ac:dyDescent="0.2">
      <c r="B121" s="192"/>
      <c r="C121" s="95" t="s">
        <v>13</v>
      </c>
      <c r="D121" s="20">
        <v>4608</v>
      </c>
      <c r="E121" s="21">
        <f>+D121/$I121</f>
        <v>0.49230769230769234</v>
      </c>
      <c r="F121" s="98"/>
      <c r="G121" s="20">
        <v>4752</v>
      </c>
      <c r="H121" s="21">
        <f>+G121/$I121</f>
        <v>0.50769230769230766</v>
      </c>
      <c r="I121" s="20">
        <f>+D121+G121</f>
        <v>9360</v>
      </c>
      <c r="N121" s="17"/>
      <c r="O121" s="17"/>
      <c r="P121" s="17"/>
    </row>
    <row r="122" spans="2:16" ht="12.75" customHeight="1" x14ac:dyDescent="0.2">
      <c r="B122" s="192"/>
      <c r="C122" s="11" t="s">
        <v>352</v>
      </c>
      <c r="D122" s="12">
        <v>9504</v>
      </c>
      <c r="E122" s="13">
        <f t="shared" ref="E122:E123" si="44">+D122/$I122</f>
        <v>0.80161943319838058</v>
      </c>
      <c r="F122" s="15"/>
      <c r="G122" s="12">
        <v>2352</v>
      </c>
      <c r="H122" s="13">
        <f t="shared" ref="H122:H123" si="45">+G122/$I122</f>
        <v>0.19838056680161945</v>
      </c>
      <c r="I122" s="12">
        <f>+D122+G122</f>
        <v>11856</v>
      </c>
      <c r="N122" s="17"/>
      <c r="O122" s="17"/>
      <c r="P122" s="17"/>
    </row>
    <row r="123" spans="2:16" x14ac:dyDescent="0.2">
      <c r="B123" s="192"/>
      <c r="C123" s="11" t="s">
        <v>134</v>
      </c>
      <c r="D123" s="12">
        <v>12816</v>
      </c>
      <c r="E123" s="13">
        <f t="shared" si="44"/>
        <v>0.75494816211121585</v>
      </c>
      <c r="F123" s="15"/>
      <c r="G123" s="12">
        <v>4160</v>
      </c>
      <c r="H123" s="13">
        <f t="shared" si="45"/>
        <v>0.24505183788878418</v>
      </c>
      <c r="I123" s="12">
        <f>+D123+G123</f>
        <v>16976</v>
      </c>
      <c r="N123" s="17"/>
      <c r="O123" s="17"/>
      <c r="P123" s="17"/>
    </row>
    <row r="124" spans="2:16" x14ac:dyDescent="0.2">
      <c r="B124" s="192"/>
      <c r="C124" s="11" t="s">
        <v>17</v>
      </c>
      <c r="D124" s="12">
        <v>720</v>
      </c>
      <c r="E124" s="13" t="s">
        <v>252</v>
      </c>
      <c r="F124" s="12"/>
      <c r="G124" s="12"/>
      <c r="H124" s="13" t="s">
        <v>252</v>
      </c>
      <c r="I124" s="12">
        <f>+D124+G124</f>
        <v>720</v>
      </c>
    </row>
    <row r="125" spans="2:16" x14ac:dyDescent="0.2">
      <c r="B125" s="192"/>
      <c r="C125" s="11" t="s">
        <v>185</v>
      </c>
      <c r="D125" s="12"/>
      <c r="E125" s="13" t="s">
        <v>252</v>
      </c>
      <c r="F125" s="12"/>
      <c r="G125" s="12"/>
      <c r="H125" s="13" t="s">
        <v>252</v>
      </c>
      <c r="I125" s="12">
        <f>+D125+G125</f>
        <v>0</v>
      </c>
    </row>
    <row r="126" spans="2:16" x14ac:dyDescent="0.2">
      <c r="B126" s="192"/>
      <c r="C126" s="66" t="s">
        <v>127</v>
      </c>
      <c r="D126" s="69">
        <f>SUM(D121:D125)</f>
        <v>27648</v>
      </c>
      <c r="E126" s="65">
        <f t="shared" ref="E126" si="46">+D126/$I126</f>
        <v>0.71052631578947367</v>
      </c>
      <c r="F126" s="64"/>
      <c r="G126" s="69">
        <f>SUM(G121:G125)</f>
        <v>11264</v>
      </c>
      <c r="H126" s="65">
        <f t="shared" ref="H126" si="47">+G126/$I126</f>
        <v>0.28947368421052633</v>
      </c>
      <c r="I126" s="64">
        <f t="shared" ref="I126" si="48">+D126+G126</f>
        <v>38912</v>
      </c>
      <c r="N126" s="17"/>
      <c r="O126" s="17"/>
      <c r="P126" s="17"/>
    </row>
    <row r="127" spans="2:16" x14ac:dyDescent="0.2">
      <c r="B127" s="192"/>
      <c r="C127" s="145" t="s">
        <v>237</v>
      </c>
      <c r="D127" s="97"/>
      <c r="E127" s="94"/>
      <c r="F127" s="93"/>
      <c r="G127" s="97"/>
      <c r="H127" s="94"/>
      <c r="I127" s="93"/>
      <c r="N127" s="17"/>
      <c r="O127" s="17"/>
      <c r="P127" s="17"/>
    </row>
    <row r="128" spans="2:16" x14ac:dyDescent="0.2">
      <c r="B128" s="192"/>
      <c r="C128" s="95" t="s">
        <v>132</v>
      </c>
      <c r="D128" s="20">
        <v>672</v>
      </c>
      <c r="E128" s="21">
        <f t="shared" ref="E128:E132" si="49">+D128/$I128</f>
        <v>0.328125</v>
      </c>
      <c r="F128" s="20"/>
      <c r="G128" s="20">
        <v>1376</v>
      </c>
      <c r="H128" s="21">
        <f t="shared" ref="H128:H132" si="50">+G128/$I128</f>
        <v>0.671875</v>
      </c>
      <c r="I128" s="20">
        <f>+D128+G128</f>
        <v>2048</v>
      </c>
      <c r="N128" s="17"/>
      <c r="O128" s="17"/>
      <c r="P128" s="17"/>
    </row>
    <row r="129" spans="2:16" x14ac:dyDescent="0.2">
      <c r="B129" s="192"/>
      <c r="C129" s="11" t="s">
        <v>133</v>
      </c>
      <c r="D129" s="12">
        <v>1632</v>
      </c>
      <c r="E129" s="13" t="s">
        <v>252</v>
      </c>
      <c r="F129" s="12"/>
      <c r="G129" s="12"/>
      <c r="H129" s="13" t="s">
        <v>252</v>
      </c>
      <c r="I129" s="12">
        <f t="shared" ref="I129" si="51">+D129+G129</f>
        <v>1632</v>
      </c>
    </row>
    <row r="130" spans="2:16" x14ac:dyDescent="0.2">
      <c r="B130" s="192"/>
      <c r="C130" s="11" t="s">
        <v>15</v>
      </c>
      <c r="D130" s="12">
        <v>2304</v>
      </c>
      <c r="E130" s="13">
        <f t="shared" si="49"/>
        <v>1</v>
      </c>
      <c r="F130" s="15"/>
      <c r="G130" s="12"/>
      <c r="H130" s="13">
        <f t="shared" si="50"/>
        <v>0</v>
      </c>
      <c r="I130" s="12">
        <f>+D130+G130</f>
        <v>2304</v>
      </c>
      <c r="N130" s="17"/>
      <c r="P130" s="17"/>
    </row>
    <row r="131" spans="2:16" x14ac:dyDescent="0.2">
      <c r="B131" s="192"/>
      <c r="C131" s="11" t="s">
        <v>16</v>
      </c>
      <c r="D131" s="12">
        <v>2368</v>
      </c>
      <c r="E131" s="13">
        <f t="shared" si="49"/>
        <v>0.39257294429708223</v>
      </c>
      <c r="F131" s="15"/>
      <c r="G131" s="12">
        <v>3664</v>
      </c>
      <c r="H131" s="13">
        <f t="shared" si="50"/>
        <v>0.60742705570291777</v>
      </c>
      <c r="I131" s="12">
        <f>+D131+G131</f>
        <v>6032</v>
      </c>
      <c r="N131" s="17"/>
      <c r="O131" s="17"/>
      <c r="P131" s="17"/>
    </row>
    <row r="132" spans="2:16" x14ac:dyDescent="0.2">
      <c r="B132" s="192"/>
      <c r="C132" s="11" t="s">
        <v>135</v>
      </c>
      <c r="D132" s="18">
        <v>1248</v>
      </c>
      <c r="E132" s="13">
        <f t="shared" si="49"/>
        <v>0.11641791044776119</v>
      </c>
      <c r="F132" s="12"/>
      <c r="G132" s="18">
        <v>9472</v>
      </c>
      <c r="H132" s="13">
        <f t="shared" si="50"/>
        <v>0.88358208955223883</v>
      </c>
      <c r="I132" s="12">
        <f>+D132+G132</f>
        <v>10720</v>
      </c>
      <c r="N132" s="17"/>
      <c r="O132" s="17"/>
      <c r="P132" s="17"/>
    </row>
    <row r="133" spans="2:16" x14ac:dyDescent="0.2">
      <c r="B133" s="192"/>
      <c r="C133" s="66" t="s">
        <v>127</v>
      </c>
      <c r="D133" s="68">
        <f>SUM(D128:D132)</f>
        <v>8224</v>
      </c>
      <c r="E133" s="65">
        <f>+D133/$I133</f>
        <v>0.36171710063335677</v>
      </c>
      <c r="F133" s="64"/>
      <c r="G133" s="68">
        <f>SUM(G128:G132)</f>
        <v>14512</v>
      </c>
      <c r="H133" s="65">
        <f>+G133/$I133</f>
        <v>0.63828289936664317</v>
      </c>
      <c r="I133" s="64">
        <f t="shared" ref="I133" si="52">+D133+G133</f>
        <v>22736</v>
      </c>
      <c r="N133" s="17"/>
      <c r="O133" s="17"/>
      <c r="P133" s="17"/>
    </row>
    <row r="134" spans="2:16" x14ac:dyDescent="0.2">
      <c r="B134" s="193"/>
      <c r="C134" s="118" t="s">
        <v>36</v>
      </c>
      <c r="D134" s="14">
        <f>SUM(D126,D133)</f>
        <v>35872</v>
      </c>
      <c r="E134" s="16">
        <f>D134/$I134</f>
        <v>0.58188424604204514</v>
      </c>
      <c r="F134" s="14"/>
      <c r="G134" s="14">
        <f>SUM(G126,G133)</f>
        <v>25776</v>
      </c>
      <c r="H134" s="16">
        <f>G134/$I134</f>
        <v>0.41811575395795486</v>
      </c>
      <c r="I134" s="14">
        <f>+D134+G134</f>
        <v>61648</v>
      </c>
      <c r="N134" s="17"/>
      <c r="O134" s="17"/>
      <c r="P134" s="17"/>
    </row>
    <row r="135" spans="2:16" ht="12.75" customHeight="1" x14ac:dyDescent="0.2">
      <c r="B135" s="192" t="s">
        <v>197</v>
      </c>
      <c r="C135" s="144" t="s">
        <v>181</v>
      </c>
      <c r="D135" s="93"/>
      <c r="E135" s="94"/>
      <c r="F135" s="93"/>
      <c r="G135" s="93"/>
      <c r="H135" s="94"/>
      <c r="I135" s="93"/>
    </row>
    <row r="136" spans="2:16" x14ac:dyDescent="0.2">
      <c r="B136" s="192"/>
      <c r="C136" s="95" t="s">
        <v>6</v>
      </c>
      <c r="D136" s="20">
        <v>40160</v>
      </c>
      <c r="E136" s="21">
        <f>+D136/$I136</f>
        <v>0.93586875466070096</v>
      </c>
      <c r="F136" s="20"/>
      <c r="G136" s="20">
        <v>2752</v>
      </c>
      <c r="H136" s="21">
        <f>+G136/$I136</f>
        <v>6.4131245339299037E-2</v>
      </c>
      <c r="I136" s="20">
        <f>+D136+G136</f>
        <v>42912</v>
      </c>
    </row>
    <row r="137" spans="2:16" x14ac:dyDescent="0.2">
      <c r="B137" s="192"/>
      <c r="C137" s="11" t="s">
        <v>9</v>
      </c>
      <c r="D137" s="12">
        <v>1152</v>
      </c>
      <c r="E137" s="13" t="s">
        <v>252</v>
      </c>
      <c r="F137" s="15"/>
      <c r="G137" s="12"/>
      <c r="H137" s="13" t="s">
        <v>252</v>
      </c>
      <c r="I137" s="12">
        <f t="shared" ref="I137:I138" si="53">+D137+G137</f>
        <v>1152</v>
      </c>
    </row>
    <row r="138" spans="2:16" x14ac:dyDescent="0.2">
      <c r="B138" s="192"/>
      <c r="C138" s="66" t="s">
        <v>127</v>
      </c>
      <c r="D138" s="68">
        <f>SUM(D136:D137)</f>
        <v>41312</v>
      </c>
      <c r="E138" s="65">
        <f>+D138/$I138</f>
        <v>0.93754538852578073</v>
      </c>
      <c r="F138" s="64"/>
      <c r="G138" s="68">
        <f>SUM(G136:G137)</f>
        <v>2752</v>
      </c>
      <c r="H138" s="65">
        <f>+G138/$I138</f>
        <v>6.2454611474219317E-2</v>
      </c>
      <c r="I138" s="64">
        <f t="shared" si="53"/>
        <v>44064</v>
      </c>
      <c r="N138" s="17"/>
      <c r="P138" s="17"/>
    </row>
    <row r="139" spans="2:16" x14ac:dyDescent="0.2">
      <c r="B139" s="192"/>
      <c r="C139" s="144" t="s">
        <v>359</v>
      </c>
      <c r="D139" s="93"/>
      <c r="E139" s="94"/>
      <c r="F139" s="93"/>
      <c r="G139" s="93"/>
      <c r="H139" s="94"/>
      <c r="I139" s="93"/>
    </row>
    <row r="140" spans="2:16" x14ac:dyDescent="0.2">
      <c r="B140" s="192"/>
      <c r="C140" s="95" t="s">
        <v>343</v>
      </c>
      <c r="D140" s="20"/>
      <c r="E140" s="21">
        <f t="shared" ref="E140" si="54">+D140/$I140</f>
        <v>0</v>
      </c>
      <c r="F140" s="20"/>
      <c r="G140" s="20">
        <v>1152</v>
      </c>
      <c r="H140" s="21">
        <f t="shared" ref="H140" si="55">+G140/$I140</f>
        <v>1</v>
      </c>
      <c r="I140" s="20">
        <f t="shared" ref="I140" si="56">+D140+G140</f>
        <v>1152</v>
      </c>
      <c r="N140" s="17"/>
      <c r="O140" s="17"/>
      <c r="P140" s="17"/>
    </row>
    <row r="141" spans="2:16" x14ac:dyDescent="0.2">
      <c r="B141" s="192"/>
      <c r="C141" s="11" t="s">
        <v>49</v>
      </c>
      <c r="D141" s="12">
        <v>10576</v>
      </c>
      <c r="E141" s="13">
        <f>+D141/$I141</f>
        <v>0.97564575645756457</v>
      </c>
      <c r="F141" s="12"/>
      <c r="G141" s="12">
        <v>264</v>
      </c>
      <c r="H141" s="13">
        <f>+G141/$I141</f>
        <v>2.4354243542435424E-2</v>
      </c>
      <c r="I141" s="12">
        <f>+D141+G141</f>
        <v>10840</v>
      </c>
    </row>
    <row r="142" spans="2:16" x14ac:dyDescent="0.2">
      <c r="B142" s="192"/>
      <c r="C142" s="19" t="s">
        <v>137</v>
      </c>
      <c r="D142" s="12"/>
      <c r="E142" s="13" t="s">
        <v>252</v>
      </c>
      <c r="F142" s="12"/>
      <c r="G142" s="12"/>
      <c r="H142" s="13" t="s">
        <v>252</v>
      </c>
      <c r="I142" s="12">
        <f>+D142+G142</f>
        <v>0</v>
      </c>
    </row>
    <row r="143" spans="2:16" x14ac:dyDescent="0.2">
      <c r="B143" s="192"/>
      <c r="C143" s="19" t="s">
        <v>78</v>
      </c>
      <c r="D143" s="12">
        <v>912</v>
      </c>
      <c r="E143" s="13" t="s">
        <v>252</v>
      </c>
      <c r="F143" s="12"/>
      <c r="G143" s="12"/>
      <c r="H143" s="13" t="s">
        <v>252</v>
      </c>
      <c r="I143" s="12">
        <f t="shared" ref="I143:I144" si="57">+D143+G143</f>
        <v>912</v>
      </c>
      <c r="N143" s="17"/>
      <c r="P143" s="17"/>
    </row>
    <row r="144" spans="2:16" x14ac:dyDescent="0.2">
      <c r="B144" s="192"/>
      <c r="C144" s="66" t="s">
        <v>127</v>
      </c>
      <c r="D144" s="69">
        <f>SUM(D140:D143)</f>
        <v>11488</v>
      </c>
      <c r="E144" s="65">
        <f>+D144/$I144</f>
        <v>0.89026658400495973</v>
      </c>
      <c r="F144" s="64"/>
      <c r="G144" s="69">
        <f>SUM(G140:G143)</f>
        <v>1416</v>
      </c>
      <c r="H144" s="65">
        <f>+G144/$I144</f>
        <v>0.1097334159950403</v>
      </c>
      <c r="I144" s="64">
        <f t="shared" si="57"/>
        <v>12904</v>
      </c>
      <c r="N144" s="17"/>
      <c r="P144" s="17"/>
    </row>
    <row r="145" spans="2:16" x14ac:dyDescent="0.2">
      <c r="B145" s="192"/>
      <c r="C145" s="144" t="s">
        <v>234</v>
      </c>
      <c r="D145" s="93"/>
      <c r="E145" s="94"/>
      <c r="F145" s="93"/>
      <c r="G145" s="93"/>
      <c r="H145" s="94"/>
      <c r="I145" s="93"/>
    </row>
    <row r="146" spans="2:16" x14ac:dyDescent="0.2">
      <c r="B146" s="192"/>
      <c r="C146" s="95" t="s">
        <v>58</v>
      </c>
      <c r="D146" s="17">
        <v>9280</v>
      </c>
      <c r="E146" s="21">
        <f>+D146/$I146</f>
        <v>0.8529411764705882</v>
      </c>
      <c r="F146" s="20"/>
      <c r="G146" s="17">
        <v>1600</v>
      </c>
      <c r="H146" s="21">
        <f>+G146/$I146</f>
        <v>0.14705882352941177</v>
      </c>
      <c r="I146" s="20">
        <f t="shared" ref="I146" si="58">+D146+G146</f>
        <v>10880</v>
      </c>
      <c r="N146" s="17"/>
      <c r="O146" s="17"/>
      <c r="P146" s="17"/>
    </row>
    <row r="147" spans="2:16" x14ac:dyDescent="0.2">
      <c r="B147" s="192"/>
      <c r="C147" s="11" t="s">
        <v>0</v>
      </c>
      <c r="D147" s="12">
        <v>5712</v>
      </c>
      <c r="E147" s="13">
        <f>+D147/$I147</f>
        <v>0.82638888888888884</v>
      </c>
      <c r="F147" s="12"/>
      <c r="G147" s="12">
        <v>1200</v>
      </c>
      <c r="H147" s="13">
        <f>+G147/$I147</f>
        <v>0.1736111111111111</v>
      </c>
      <c r="I147" s="12">
        <f>+D147+G147</f>
        <v>6912</v>
      </c>
      <c r="N147" s="17"/>
      <c r="O147" s="17"/>
      <c r="P147" s="17"/>
    </row>
    <row r="148" spans="2:16" x14ac:dyDescent="0.2">
      <c r="B148" s="192"/>
      <c r="C148" s="11" t="s">
        <v>59</v>
      </c>
      <c r="D148" s="18">
        <v>13056</v>
      </c>
      <c r="E148" s="13">
        <f t="shared" ref="E148:E149" si="59">+D148/$I148</f>
        <v>0.61538461538461542</v>
      </c>
      <c r="F148" s="12"/>
      <c r="G148" s="17">
        <v>8160</v>
      </c>
      <c r="H148" s="13">
        <f t="shared" ref="H148:H149" si="60">+G148/$I148</f>
        <v>0.38461538461538464</v>
      </c>
      <c r="I148" s="12">
        <f t="shared" ref="I148:I149" si="61">+D148+G148</f>
        <v>21216</v>
      </c>
      <c r="N148" s="17"/>
      <c r="O148" s="17"/>
      <c r="P148" s="17"/>
    </row>
    <row r="149" spans="2:16" x14ac:dyDescent="0.2">
      <c r="B149" s="192"/>
      <c r="C149" s="11" t="s">
        <v>7</v>
      </c>
      <c r="D149" s="8">
        <v>21120</v>
      </c>
      <c r="E149" s="13">
        <f t="shared" si="59"/>
        <v>1</v>
      </c>
      <c r="F149" s="15"/>
      <c r="G149" s="12"/>
      <c r="H149" s="13">
        <f t="shared" si="60"/>
        <v>0</v>
      </c>
      <c r="I149" s="12">
        <f t="shared" si="61"/>
        <v>21120</v>
      </c>
      <c r="N149" s="17"/>
      <c r="P149" s="17"/>
    </row>
    <row r="150" spans="2:16" x14ac:dyDescent="0.2">
      <c r="B150" s="192"/>
      <c r="C150" s="11" t="s">
        <v>8</v>
      </c>
      <c r="D150" s="12">
        <v>4368</v>
      </c>
      <c r="E150" s="13">
        <f>+D150/$I150</f>
        <v>0.78448275862068961</v>
      </c>
      <c r="F150" s="12"/>
      <c r="G150" s="12">
        <v>1200</v>
      </c>
      <c r="H150" s="13">
        <f>+G150/$I150</f>
        <v>0.21551724137931033</v>
      </c>
      <c r="I150" s="12">
        <f>+D150+G150</f>
        <v>5568</v>
      </c>
      <c r="N150" s="17"/>
      <c r="O150" s="17"/>
      <c r="P150" s="17"/>
    </row>
    <row r="151" spans="2:16" x14ac:dyDescent="0.2">
      <c r="B151" s="192"/>
      <c r="C151" s="7" t="s">
        <v>10</v>
      </c>
      <c r="D151" s="12">
        <v>9168</v>
      </c>
      <c r="E151" s="13">
        <f>+D151/$I151</f>
        <v>0.79583333333333328</v>
      </c>
      <c r="F151" s="12"/>
      <c r="G151" s="12">
        <v>2352</v>
      </c>
      <c r="H151" s="13">
        <f>+G151/$I151</f>
        <v>0.20416666666666666</v>
      </c>
      <c r="I151" s="12">
        <f>+D151+G151</f>
        <v>11520</v>
      </c>
      <c r="N151" s="17"/>
      <c r="O151" s="17"/>
      <c r="P151" s="17"/>
    </row>
    <row r="152" spans="2:16" x14ac:dyDescent="0.2">
      <c r="B152" s="192"/>
      <c r="C152" s="66" t="s">
        <v>127</v>
      </c>
      <c r="D152" s="69">
        <f>SUM(D146:D151)</f>
        <v>62704</v>
      </c>
      <c r="E152" s="65">
        <f>+D152/$I152</f>
        <v>0.81205967675093249</v>
      </c>
      <c r="F152" s="64"/>
      <c r="G152" s="69">
        <f>SUM(G146:G151)</f>
        <v>14512</v>
      </c>
      <c r="H152" s="65">
        <f>+G152/$I152</f>
        <v>0.18794032324906756</v>
      </c>
      <c r="I152" s="64">
        <f t="shared" ref="I152:I174" si="62">+D152+G152</f>
        <v>77216</v>
      </c>
      <c r="N152" s="17"/>
      <c r="O152" s="17"/>
      <c r="P152" s="17"/>
    </row>
    <row r="153" spans="2:16" x14ac:dyDescent="0.2">
      <c r="B153" s="193"/>
      <c r="C153" s="118" t="s">
        <v>36</v>
      </c>
      <c r="D153" s="14">
        <f>SUM(D138,D144,D152)</f>
        <v>115504</v>
      </c>
      <c r="E153" s="16">
        <f>D153/$I153</f>
        <v>0.86078817146604658</v>
      </c>
      <c r="F153" s="14"/>
      <c r="G153" s="14">
        <f>SUM(G138,G144,G152)</f>
        <v>18680</v>
      </c>
      <c r="H153" s="16">
        <f>G153/$I153</f>
        <v>0.13921182853395339</v>
      </c>
      <c r="I153" s="14">
        <f t="shared" si="62"/>
        <v>134184</v>
      </c>
    </row>
    <row r="154" spans="2:16" ht="12.75" customHeight="1" x14ac:dyDescent="0.2">
      <c r="B154" s="192" t="s">
        <v>198</v>
      </c>
      <c r="C154" s="144" t="s">
        <v>235</v>
      </c>
      <c r="D154" s="93"/>
      <c r="E154" s="94"/>
      <c r="F154" s="93"/>
      <c r="G154" s="93"/>
      <c r="H154" s="94"/>
      <c r="I154" s="93"/>
    </row>
    <row r="155" spans="2:16" x14ac:dyDescent="0.2">
      <c r="B155" s="192"/>
      <c r="C155" s="95" t="s">
        <v>29</v>
      </c>
      <c r="D155" s="20">
        <v>2064</v>
      </c>
      <c r="E155" s="21">
        <f>+D155/$I155</f>
        <v>1</v>
      </c>
      <c r="F155" s="98"/>
      <c r="G155" s="20"/>
      <c r="H155" s="21">
        <f>+G155/$I155</f>
        <v>0</v>
      </c>
      <c r="I155" s="20">
        <f>+D155+G155</f>
        <v>2064</v>
      </c>
      <c r="N155" s="17"/>
      <c r="O155" s="17"/>
      <c r="P155" s="17"/>
    </row>
    <row r="156" spans="2:16" x14ac:dyDescent="0.2">
      <c r="B156" s="192"/>
      <c r="C156" s="11" t="s">
        <v>24</v>
      </c>
      <c r="D156" s="12">
        <v>17408</v>
      </c>
      <c r="E156" s="13">
        <f t="shared" ref="E156:E159" si="63">+D156/$I156</f>
        <v>1</v>
      </c>
      <c r="F156" s="12"/>
      <c r="G156" s="12"/>
      <c r="H156" s="13">
        <f t="shared" ref="H156:H159" si="64">+G156/$I156</f>
        <v>0</v>
      </c>
      <c r="I156" s="12">
        <f t="shared" ref="I156:I157" si="65">+D156+G156</f>
        <v>17408</v>
      </c>
    </row>
    <row r="157" spans="2:16" x14ac:dyDescent="0.2">
      <c r="B157" s="192"/>
      <c r="C157" s="95" t="s">
        <v>25</v>
      </c>
      <c r="D157" s="20"/>
      <c r="E157" s="13" t="s">
        <v>252</v>
      </c>
      <c r="F157" s="20"/>
      <c r="G157" s="20"/>
      <c r="H157" s="13" t="s">
        <v>252</v>
      </c>
      <c r="I157" s="20">
        <f t="shared" si="65"/>
        <v>0</v>
      </c>
    </row>
    <row r="158" spans="2:16" x14ac:dyDescent="0.2">
      <c r="B158" s="192"/>
      <c r="C158" s="11" t="s">
        <v>31</v>
      </c>
      <c r="D158" s="12"/>
      <c r="E158" s="13" t="s">
        <v>252</v>
      </c>
      <c r="F158" s="12"/>
      <c r="G158" s="12"/>
      <c r="H158" s="13" t="s">
        <v>252</v>
      </c>
      <c r="I158" s="12">
        <f>+D158+G158</f>
        <v>0</v>
      </c>
    </row>
    <row r="159" spans="2:16" x14ac:dyDescent="0.2">
      <c r="B159" s="192"/>
      <c r="C159" s="11" t="s">
        <v>205</v>
      </c>
      <c r="D159" s="18">
        <v>4608</v>
      </c>
      <c r="E159" s="13">
        <f t="shared" si="63"/>
        <v>1</v>
      </c>
      <c r="F159" s="12"/>
      <c r="G159" s="18"/>
      <c r="H159" s="13">
        <f t="shared" si="64"/>
        <v>0</v>
      </c>
      <c r="I159" s="12">
        <f t="shared" ref="I159" si="66">+D159+G159</f>
        <v>4608</v>
      </c>
      <c r="N159" s="17"/>
      <c r="O159" s="17"/>
      <c r="P159" s="17"/>
    </row>
    <row r="160" spans="2:16" x14ac:dyDescent="0.2">
      <c r="B160" s="192"/>
      <c r="C160" s="11" t="s">
        <v>35</v>
      </c>
      <c r="D160" s="12">
        <v>11424</v>
      </c>
      <c r="E160" s="13">
        <f>+D160/$I160</f>
        <v>1</v>
      </c>
      <c r="F160" s="12"/>
      <c r="G160" s="12"/>
      <c r="H160" s="13">
        <f>+G160/$I160</f>
        <v>0</v>
      </c>
      <c r="I160" s="12">
        <f>+D160+G160</f>
        <v>11424</v>
      </c>
      <c r="N160" s="17"/>
      <c r="O160" s="17"/>
      <c r="P160" s="17"/>
    </row>
    <row r="161" spans="2:16" x14ac:dyDescent="0.2">
      <c r="B161" s="192"/>
      <c r="C161" s="66" t="s">
        <v>127</v>
      </c>
      <c r="D161" s="69">
        <f>SUM(D155:D160)</f>
        <v>35504</v>
      </c>
      <c r="E161" s="65">
        <f>+D161/$I161</f>
        <v>1</v>
      </c>
      <c r="F161" s="64"/>
      <c r="G161" s="69">
        <f>SUM(G155:G160)</f>
        <v>0</v>
      </c>
      <c r="H161" s="65">
        <f>+G161/$I161</f>
        <v>0</v>
      </c>
      <c r="I161" s="64">
        <f t="shared" ref="I161" si="67">+D161+G161</f>
        <v>35504</v>
      </c>
      <c r="N161" s="17"/>
      <c r="O161" s="17"/>
      <c r="P161" s="17"/>
    </row>
    <row r="162" spans="2:16" x14ac:dyDescent="0.2">
      <c r="B162" s="192"/>
      <c r="C162" s="144" t="s">
        <v>371</v>
      </c>
      <c r="D162" s="93"/>
      <c r="E162" s="94"/>
      <c r="F162" s="93"/>
      <c r="G162" s="93"/>
      <c r="H162" s="94"/>
      <c r="I162" s="93"/>
    </row>
    <row r="163" spans="2:16" x14ac:dyDescent="0.2">
      <c r="B163" s="192"/>
      <c r="C163" s="95" t="s">
        <v>26</v>
      </c>
      <c r="D163" s="20"/>
      <c r="E163" s="21">
        <f t="shared" ref="E163:E166" si="68">+D163/$I163</f>
        <v>0</v>
      </c>
      <c r="F163" s="20"/>
      <c r="G163" s="20">
        <v>1104</v>
      </c>
      <c r="H163" s="21">
        <f t="shared" ref="H163:H166" si="69">+G163/$I163</f>
        <v>1</v>
      </c>
      <c r="I163" s="20">
        <f t="shared" ref="I163:I167" si="70">+D163+G163</f>
        <v>1104</v>
      </c>
      <c r="O163" s="17"/>
      <c r="P163" s="17"/>
    </row>
    <row r="164" spans="2:16" x14ac:dyDescent="0.2">
      <c r="B164" s="192"/>
      <c r="C164" s="11" t="s">
        <v>27</v>
      </c>
      <c r="D164" s="12"/>
      <c r="E164" s="13" t="s">
        <v>252</v>
      </c>
      <c r="F164" s="12"/>
      <c r="G164" s="12"/>
      <c r="H164" s="13" t="s">
        <v>252</v>
      </c>
      <c r="I164" s="12">
        <f t="shared" si="70"/>
        <v>0</v>
      </c>
    </row>
    <row r="165" spans="2:16" x14ac:dyDescent="0.2">
      <c r="B165" s="192"/>
      <c r="C165" s="11" t="s">
        <v>11</v>
      </c>
      <c r="D165" s="12">
        <v>32880</v>
      </c>
      <c r="E165" s="13">
        <f t="shared" si="68"/>
        <v>0.94656840165822198</v>
      </c>
      <c r="F165" s="12"/>
      <c r="G165" s="12">
        <v>1856</v>
      </c>
      <c r="H165" s="13">
        <f t="shared" si="69"/>
        <v>5.3431598341777985E-2</v>
      </c>
      <c r="I165" s="12">
        <f t="shared" si="70"/>
        <v>34736</v>
      </c>
    </row>
    <row r="166" spans="2:16" x14ac:dyDescent="0.2">
      <c r="B166" s="192"/>
      <c r="C166" s="11" t="s">
        <v>28</v>
      </c>
      <c r="D166" s="12">
        <v>7296</v>
      </c>
      <c r="E166" s="13">
        <f t="shared" si="68"/>
        <v>1</v>
      </c>
      <c r="F166" s="12"/>
      <c r="G166" s="12"/>
      <c r="H166" s="13">
        <f t="shared" si="69"/>
        <v>0</v>
      </c>
      <c r="I166" s="12">
        <f t="shared" si="70"/>
        <v>7296</v>
      </c>
      <c r="N166" s="17"/>
      <c r="O166" s="17"/>
      <c r="P166" s="17"/>
    </row>
    <row r="167" spans="2:16" x14ac:dyDescent="0.2">
      <c r="B167" s="192"/>
      <c r="C167" s="66" t="s">
        <v>127</v>
      </c>
      <c r="D167" s="69">
        <f>SUM(D163:D166)</f>
        <v>40176</v>
      </c>
      <c r="E167" s="65">
        <f>+D167/$I167</f>
        <v>0.93137982195845692</v>
      </c>
      <c r="F167" s="64"/>
      <c r="G167" s="69">
        <f>SUM(G163:G166)</f>
        <v>2960</v>
      </c>
      <c r="H167" s="65">
        <f>+G167/$I167</f>
        <v>6.8620178041543023E-2</v>
      </c>
      <c r="I167" s="64">
        <f t="shared" si="70"/>
        <v>43136</v>
      </c>
      <c r="N167" s="17"/>
      <c r="P167" s="17"/>
    </row>
    <row r="168" spans="2:16" x14ac:dyDescent="0.2">
      <c r="B168" s="192"/>
      <c r="C168" s="144" t="s">
        <v>236</v>
      </c>
      <c r="D168" s="93"/>
      <c r="E168" s="94"/>
      <c r="F168" s="93"/>
      <c r="G168" s="93"/>
      <c r="H168" s="94"/>
      <c r="I168" s="93"/>
    </row>
    <row r="169" spans="2:16" x14ac:dyDescent="0.2">
      <c r="B169" s="192"/>
      <c r="C169" s="95" t="s">
        <v>32</v>
      </c>
      <c r="D169" s="20">
        <v>20976</v>
      </c>
      <c r="E169" s="21">
        <f>+D169/$I169</f>
        <v>0.92781316348195331</v>
      </c>
      <c r="F169" s="20"/>
      <c r="G169" s="20">
        <v>1632</v>
      </c>
      <c r="H169" s="21">
        <f>+G169/$I169</f>
        <v>7.2186836518046707E-2</v>
      </c>
      <c r="I169" s="20">
        <f>+D169+G169</f>
        <v>22608</v>
      </c>
      <c r="N169" s="17"/>
      <c r="O169" s="17"/>
      <c r="P169" s="17"/>
    </row>
    <row r="170" spans="2:16" x14ac:dyDescent="0.2">
      <c r="B170" s="192"/>
      <c r="C170" s="11" t="s">
        <v>33</v>
      </c>
      <c r="D170" s="12">
        <v>19296</v>
      </c>
      <c r="E170" s="13">
        <f>+D170/$I170</f>
        <v>0.80239520958083832</v>
      </c>
      <c r="F170" s="12"/>
      <c r="G170" s="12">
        <v>4752</v>
      </c>
      <c r="H170" s="13">
        <f>+G170/$I170</f>
        <v>0.19760479041916168</v>
      </c>
      <c r="I170" s="12">
        <f>+D170+G170</f>
        <v>24048</v>
      </c>
      <c r="N170" s="17"/>
      <c r="O170" s="17"/>
      <c r="P170" s="17"/>
    </row>
    <row r="171" spans="2:16" x14ac:dyDescent="0.2">
      <c r="B171" s="192"/>
      <c r="C171" s="11" t="s">
        <v>353</v>
      </c>
      <c r="D171" s="12">
        <v>4656</v>
      </c>
      <c r="E171" s="13">
        <f t="shared" ref="E171" si="71">+D171/$I171</f>
        <v>0.53988868274582558</v>
      </c>
      <c r="F171" s="12"/>
      <c r="G171" s="12">
        <v>3968</v>
      </c>
      <c r="H171" s="13">
        <f t="shared" ref="H171" si="72">+G171/$I171</f>
        <v>0.46011131725417442</v>
      </c>
      <c r="I171" s="12">
        <f t="shared" ref="I171" si="73">+D171+G171</f>
        <v>8624</v>
      </c>
      <c r="N171" s="17"/>
      <c r="O171" s="17"/>
      <c r="P171" s="17"/>
    </row>
    <row r="172" spans="2:16" x14ac:dyDescent="0.2">
      <c r="B172" s="192"/>
      <c r="C172" s="11" t="s">
        <v>34</v>
      </c>
      <c r="D172" s="12">
        <v>6240</v>
      </c>
      <c r="E172" s="13">
        <f>+D172/$I172</f>
        <v>1</v>
      </c>
      <c r="F172" s="12"/>
      <c r="G172" s="12"/>
      <c r="H172" s="13">
        <f>+G172/$I172</f>
        <v>0</v>
      </c>
      <c r="I172" s="12">
        <f>+D172+G172</f>
        <v>6240</v>
      </c>
    </row>
    <row r="173" spans="2:16" x14ac:dyDescent="0.2">
      <c r="B173" s="192"/>
      <c r="C173" s="66" t="s">
        <v>127</v>
      </c>
      <c r="D173" s="69">
        <f>SUM(D169:D172)</f>
        <v>51168</v>
      </c>
      <c r="E173" s="65">
        <f>+D173/$I173</f>
        <v>0.83172951885565671</v>
      </c>
      <c r="F173" s="64"/>
      <c r="G173" s="69">
        <f>SUM(G169:G172)</f>
        <v>10352</v>
      </c>
      <c r="H173" s="65">
        <f>+G173/$I173</f>
        <v>0.16827048114434331</v>
      </c>
      <c r="I173" s="64">
        <f t="shared" ref="I173" si="74">+D173+G173</f>
        <v>61520</v>
      </c>
    </row>
    <row r="174" spans="2:16" x14ac:dyDescent="0.2">
      <c r="B174" s="193"/>
      <c r="C174" s="118" t="s">
        <v>36</v>
      </c>
      <c r="D174" s="14">
        <f>SUM(D161,D167,D173)</f>
        <v>126848</v>
      </c>
      <c r="E174" s="16">
        <f>D174/$I174</f>
        <v>0.90502283105022829</v>
      </c>
      <c r="F174" s="14"/>
      <c r="G174" s="14">
        <f>SUM(G161,G167,G173)</f>
        <v>13312</v>
      </c>
      <c r="H174" s="16">
        <f>G174/$I174</f>
        <v>9.4977168949771693E-2</v>
      </c>
      <c r="I174" s="14">
        <f t="shared" si="62"/>
        <v>140160</v>
      </c>
    </row>
  </sheetData>
  <mergeCells count="11">
    <mergeCell ref="B135:B153"/>
    <mergeCell ref="B154:B174"/>
    <mergeCell ref="B22:B57"/>
    <mergeCell ref="B58:B97"/>
    <mergeCell ref="B98:B119"/>
    <mergeCell ref="B120:B134"/>
    <mergeCell ref="D6:E6"/>
    <mergeCell ref="G6:H6"/>
    <mergeCell ref="B8:C8"/>
    <mergeCell ref="B9:B19"/>
    <mergeCell ref="B20:B21"/>
  </mergeCells>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4" manualBreakCount="4">
    <brk id="21" min="1" max="8" man="1"/>
    <brk id="57" min="1" max="8" man="1"/>
    <brk id="97" min="1" max="8" man="1"/>
    <brk id="134" min="1"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4"/>
  <sheetViews>
    <sheetView workbookViewId="0">
      <pane ySplit="7" topLeftCell="A105" activePane="bottomLeft" state="frozen"/>
      <selection activeCell="A7" sqref="A7"/>
      <selection pane="bottomLeft" activeCell="A7" sqref="A7"/>
    </sheetView>
  </sheetViews>
  <sheetFormatPr defaultColWidth="8.88671875" defaultRowHeight="12.75" x14ac:dyDescent="0.2"/>
  <cols>
    <col min="1" max="1" width="1.77734375" style="10" customWidth="1"/>
    <col min="2" max="2" width="10.77734375" style="10" customWidth="1"/>
    <col min="3" max="3" width="25.77734375" style="10" customWidth="1"/>
    <col min="4" max="6" width="12.77734375" style="10" customWidth="1"/>
    <col min="7" max="7" width="8.88671875" style="10"/>
    <col min="8" max="8" width="25.88671875" style="10" bestFit="1" customWidth="1"/>
    <col min="9" max="16384" width="8.88671875" style="10"/>
  </cols>
  <sheetData>
    <row r="1" spans="2:10" ht="12.75" customHeight="1" x14ac:dyDescent="0.2">
      <c r="B1" s="30" t="s">
        <v>405</v>
      </c>
      <c r="C1" s="30"/>
      <c r="D1" s="30"/>
      <c r="E1" s="30"/>
      <c r="F1" s="30"/>
    </row>
    <row r="2" spans="2:10" ht="12.75" customHeight="1" x14ac:dyDescent="0.2">
      <c r="B2" s="30" t="s">
        <v>48</v>
      </c>
      <c r="C2" s="30"/>
      <c r="D2" s="30"/>
      <c r="E2" s="30"/>
      <c r="F2" s="30"/>
    </row>
    <row r="3" spans="2:10" ht="12.75" customHeight="1" x14ac:dyDescent="0.2">
      <c r="B3" s="30" t="s">
        <v>66</v>
      </c>
      <c r="C3" s="30"/>
      <c r="D3" s="30"/>
      <c r="E3" s="30"/>
      <c r="F3" s="30"/>
    </row>
    <row r="4" spans="2:10" ht="12.75" customHeight="1" x14ac:dyDescent="0.2">
      <c r="B4" s="30" t="s">
        <v>346</v>
      </c>
      <c r="C4" s="30"/>
      <c r="D4" s="30"/>
      <c r="E4" s="30"/>
      <c r="F4" s="30"/>
    </row>
    <row r="5" spans="2:10" ht="12.75" customHeight="1" x14ac:dyDescent="0.2">
      <c r="B5" s="162"/>
      <c r="C5" s="24"/>
      <c r="D5" s="24"/>
      <c r="E5" s="24"/>
      <c r="F5" s="24"/>
    </row>
    <row r="6" spans="2:10" ht="12.75" customHeight="1" x14ac:dyDescent="0.2"/>
    <row r="7" spans="2:10" ht="38.25" x14ac:dyDescent="0.2">
      <c r="B7" s="4" t="s">
        <v>38</v>
      </c>
      <c r="C7" s="4" t="s">
        <v>39</v>
      </c>
      <c r="D7" s="22" t="s">
        <v>63</v>
      </c>
      <c r="E7" s="22" t="s">
        <v>64</v>
      </c>
      <c r="F7" s="22" t="s">
        <v>77</v>
      </c>
    </row>
    <row r="8" spans="2:10" ht="12.75" customHeight="1" x14ac:dyDescent="0.2">
      <c r="B8" s="195" t="str">
        <f>+'DistrictxDiv-Dept'!B8</f>
        <v>Institutional Total</v>
      </c>
      <c r="C8" s="195"/>
      <c r="D8" s="14">
        <f>SUM(D19,D21,D57,D97,D119,D134,D153,D174)</f>
        <v>493024</v>
      </c>
      <c r="E8" s="16">
        <f t="shared" ref="E8:E21" si="0">+D8/$F8</f>
        <v>0.15691406747294717</v>
      </c>
      <c r="F8" s="14">
        <f>SUM(F19,F21,F57,F97,F119,F134,F153,F174)</f>
        <v>3142000</v>
      </c>
      <c r="H8" s="17"/>
      <c r="I8" s="17"/>
    </row>
    <row r="9" spans="2:10" ht="12.75" customHeight="1" x14ac:dyDescent="0.2">
      <c r="B9" s="192" t="s">
        <v>162</v>
      </c>
      <c r="C9" s="11" t="s">
        <v>157</v>
      </c>
      <c r="D9" s="12">
        <v>480</v>
      </c>
      <c r="E9" s="13">
        <f t="shared" si="0"/>
        <v>8.5959885386819479E-2</v>
      </c>
      <c r="F9" s="12">
        <f>+'DistrictxDiv-Dept'!D9</f>
        <v>5584</v>
      </c>
      <c r="H9" s="17"/>
    </row>
    <row r="10" spans="2:10" ht="12.75" customHeight="1" x14ac:dyDescent="0.2">
      <c r="B10" s="192"/>
      <c r="C10" s="11" t="s">
        <v>345</v>
      </c>
      <c r="D10" s="12"/>
      <c r="E10" s="13" t="s">
        <v>252</v>
      </c>
      <c r="F10" s="12">
        <f>+'DistrictxDiv-Dept'!D10</f>
        <v>0</v>
      </c>
      <c r="I10" s="17"/>
    </row>
    <row r="11" spans="2:10" ht="12.75" customHeight="1" x14ac:dyDescent="0.2">
      <c r="B11" s="192"/>
      <c r="C11" s="11" t="s">
        <v>158</v>
      </c>
      <c r="D11" s="12"/>
      <c r="E11" s="13">
        <f t="shared" si="0"/>
        <v>0</v>
      </c>
      <c r="F11" s="12">
        <f>+'DistrictxDiv-Dept'!D11</f>
        <v>5344</v>
      </c>
      <c r="H11" s="17"/>
      <c r="I11" s="17"/>
    </row>
    <row r="12" spans="2:10" ht="12.75" customHeight="1" x14ac:dyDescent="0.2">
      <c r="B12" s="192"/>
      <c r="C12" s="11" t="s">
        <v>159</v>
      </c>
      <c r="D12" s="12"/>
      <c r="E12" s="13" t="s">
        <v>252</v>
      </c>
      <c r="F12" s="12">
        <f>+'DistrictxDiv-Dept'!D12</f>
        <v>0</v>
      </c>
      <c r="J12" s="17"/>
    </row>
    <row r="13" spans="2:10" ht="12.75" customHeight="1" x14ac:dyDescent="0.2">
      <c r="B13" s="192"/>
      <c r="C13" s="11" t="s">
        <v>163</v>
      </c>
      <c r="D13" s="12">
        <v>800</v>
      </c>
      <c r="E13" s="13">
        <f t="shared" si="0"/>
        <v>4.1911148365465216E-2</v>
      </c>
      <c r="F13" s="12">
        <f>+'DistrictxDiv-Dept'!D13</f>
        <v>19088</v>
      </c>
      <c r="H13" s="17"/>
      <c r="I13" s="17"/>
      <c r="J13" s="17"/>
    </row>
    <row r="14" spans="2:10" ht="12.75" customHeight="1" x14ac:dyDescent="0.2">
      <c r="B14" s="192"/>
      <c r="C14" s="11" t="s">
        <v>173</v>
      </c>
      <c r="D14" s="12"/>
      <c r="E14" s="13">
        <f t="shared" si="0"/>
        <v>0</v>
      </c>
      <c r="F14" s="12">
        <f>+'DistrictxDiv-Dept'!D14</f>
        <v>17312</v>
      </c>
    </row>
    <row r="15" spans="2:10" ht="12.75" customHeight="1" x14ac:dyDescent="0.2">
      <c r="B15" s="192"/>
      <c r="C15" s="11" t="s">
        <v>164</v>
      </c>
      <c r="D15" s="17"/>
      <c r="E15" s="13">
        <f t="shared" si="0"/>
        <v>0</v>
      </c>
      <c r="F15" s="12">
        <f>+'DistrictxDiv-Dept'!D15</f>
        <v>3840</v>
      </c>
    </row>
    <row r="16" spans="2:10" ht="12.75" customHeight="1" x14ac:dyDescent="0.2">
      <c r="B16" s="192"/>
      <c r="C16" s="11" t="s">
        <v>160</v>
      </c>
      <c r="D16" s="12">
        <v>1568</v>
      </c>
      <c r="E16" s="13">
        <f t="shared" si="0"/>
        <v>0.17753623188405798</v>
      </c>
      <c r="F16" s="12">
        <f>+'DistrictxDiv-Dept'!D16</f>
        <v>8832</v>
      </c>
      <c r="I16" s="17"/>
      <c r="J16" s="17"/>
    </row>
    <row r="17" spans="2:10" ht="12.75" customHeight="1" x14ac:dyDescent="0.2">
      <c r="B17" s="192"/>
      <c r="C17" s="11" t="s">
        <v>389</v>
      </c>
      <c r="D17" s="12">
        <v>672</v>
      </c>
      <c r="E17" s="13">
        <f t="shared" ref="E17" si="1">+D17/$F17</f>
        <v>0.63636363636363635</v>
      </c>
      <c r="F17" s="12">
        <f>+'DistrictxDiv-Dept'!D17</f>
        <v>1056</v>
      </c>
      <c r="I17" s="17"/>
      <c r="J17" s="17"/>
    </row>
    <row r="18" spans="2:10" ht="12.75" customHeight="1" x14ac:dyDescent="0.2">
      <c r="B18" s="192"/>
      <c r="C18" s="11" t="s">
        <v>161</v>
      </c>
      <c r="D18" s="12">
        <v>864</v>
      </c>
      <c r="E18" s="13">
        <f t="shared" si="0"/>
        <v>0.13043478260869565</v>
      </c>
      <c r="F18" s="12">
        <f>+'DistrictxDiv-Dept'!D18</f>
        <v>6624</v>
      </c>
      <c r="J18" s="17"/>
    </row>
    <row r="19" spans="2:10" ht="12.75" customHeight="1" x14ac:dyDescent="0.2">
      <c r="B19" s="193"/>
      <c r="C19" s="118" t="s">
        <v>36</v>
      </c>
      <c r="D19" s="14">
        <f>SUM(D9:D18)</f>
        <v>4384</v>
      </c>
      <c r="E19" s="16">
        <f t="shared" si="0"/>
        <v>6.4775413711583921E-2</v>
      </c>
      <c r="F19" s="14">
        <f>+'DistrictxDiv-Dept'!D19</f>
        <v>67680</v>
      </c>
      <c r="J19" s="17"/>
    </row>
    <row r="20" spans="2:10" ht="12.75" customHeight="1" x14ac:dyDescent="0.2">
      <c r="B20" s="194" t="s">
        <v>22</v>
      </c>
      <c r="C20" s="11" t="s">
        <v>130</v>
      </c>
      <c r="D20" s="12">
        <v>2944</v>
      </c>
      <c r="E20" s="13">
        <f t="shared" si="0"/>
        <v>4.8767558971640604E-2</v>
      </c>
      <c r="F20" s="12">
        <f>+'DistrictxDiv-Dept'!D20</f>
        <v>60368</v>
      </c>
      <c r="H20" s="17"/>
      <c r="I20" s="17"/>
    </row>
    <row r="21" spans="2:10" ht="12.75" customHeight="1" x14ac:dyDescent="0.2">
      <c r="B21" s="193"/>
      <c r="C21" s="118" t="s">
        <v>36</v>
      </c>
      <c r="D21" s="14">
        <f>+D20</f>
        <v>2944</v>
      </c>
      <c r="E21" s="16">
        <f t="shared" si="0"/>
        <v>4.8767558971640604E-2</v>
      </c>
      <c r="F21" s="14">
        <f>+'DistrictxDiv-Dept'!D21</f>
        <v>60368</v>
      </c>
    </row>
    <row r="22" spans="2:10" ht="12.75" customHeight="1" x14ac:dyDescent="0.2">
      <c r="B22" s="194" t="s">
        <v>193</v>
      </c>
      <c r="C22" s="142" t="s">
        <v>128</v>
      </c>
      <c r="D22" s="93"/>
      <c r="E22" s="94"/>
      <c r="F22" s="93"/>
      <c r="H22" s="17"/>
      <c r="I22" s="17"/>
    </row>
    <row r="23" spans="2:10" ht="12.75" customHeight="1" x14ac:dyDescent="0.2">
      <c r="B23" s="188"/>
      <c r="C23" s="95" t="s">
        <v>24</v>
      </c>
      <c r="D23" s="20">
        <v>7616</v>
      </c>
      <c r="E23" s="21">
        <f t="shared" ref="E23:E31" si="2">+D23/$F23</f>
        <v>0.11395738568350491</v>
      </c>
      <c r="F23" s="20">
        <f>+'DistrictxDiv-Dept'!D23</f>
        <v>66832</v>
      </c>
      <c r="I23" s="17"/>
    </row>
    <row r="24" spans="2:10" ht="12.75" customHeight="1" x14ac:dyDescent="0.2">
      <c r="B24" s="188"/>
      <c r="C24" s="11" t="s">
        <v>25</v>
      </c>
      <c r="D24" s="12">
        <v>432</v>
      </c>
      <c r="E24" s="13">
        <f t="shared" si="2"/>
        <v>3.0998851894374284E-2</v>
      </c>
      <c r="F24" s="12">
        <f>+'DistrictxDiv-Dept'!D24</f>
        <v>13936</v>
      </c>
      <c r="I24" s="17"/>
    </row>
    <row r="25" spans="2:10" ht="12.75" customHeight="1" x14ac:dyDescent="0.2">
      <c r="B25" s="188"/>
      <c r="C25" s="11" t="s">
        <v>26</v>
      </c>
      <c r="D25" s="12">
        <v>1056</v>
      </c>
      <c r="E25" s="13">
        <f t="shared" si="2"/>
        <v>0.13836477987421383</v>
      </c>
      <c r="F25" s="12">
        <f>+'DistrictxDiv-Dept'!D25</f>
        <v>7632</v>
      </c>
      <c r="H25" s="17"/>
      <c r="I25" s="17"/>
    </row>
    <row r="26" spans="2:10" ht="12.75" customHeight="1" x14ac:dyDescent="0.2">
      <c r="B26" s="188"/>
      <c r="C26" s="11" t="s">
        <v>31</v>
      </c>
      <c r="D26" s="12"/>
      <c r="E26" s="13" t="s">
        <v>252</v>
      </c>
      <c r="F26" s="12">
        <f>+'DistrictxDiv-Dept'!D26</f>
        <v>0</v>
      </c>
    </row>
    <row r="27" spans="2:10" ht="12.75" customHeight="1" x14ac:dyDescent="0.2">
      <c r="B27" s="188"/>
      <c r="C27" s="11" t="s">
        <v>27</v>
      </c>
      <c r="D27" s="12"/>
      <c r="E27" s="13">
        <f t="shared" si="2"/>
        <v>0</v>
      </c>
      <c r="F27" s="12">
        <f>+'DistrictxDiv-Dept'!D27</f>
        <v>5712</v>
      </c>
    </row>
    <row r="28" spans="2:10" ht="12.75" customHeight="1" x14ac:dyDescent="0.2">
      <c r="B28" s="188"/>
      <c r="C28" s="11" t="s">
        <v>205</v>
      </c>
      <c r="D28" s="18">
        <v>3072</v>
      </c>
      <c r="E28" s="13">
        <f t="shared" si="2"/>
        <v>0.22094361334867663</v>
      </c>
      <c r="F28" s="12">
        <f>+'DistrictxDiv-Dept'!D28</f>
        <v>13904</v>
      </c>
      <c r="I28" s="17"/>
    </row>
    <row r="29" spans="2:10" ht="12.75" customHeight="1" x14ac:dyDescent="0.2">
      <c r="B29" s="188"/>
      <c r="C29" s="11" t="s">
        <v>28</v>
      </c>
      <c r="D29" s="18"/>
      <c r="E29" s="13">
        <f t="shared" si="2"/>
        <v>0</v>
      </c>
      <c r="F29" s="12">
        <f>+'DistrictxDiv-Dept'!D29</f>
        <v>5328</v>
      </c>
    </row>
    <row r="30" spans="2:10" ht="12.75" customHeight="1" x14ac:dyDescent="0.2">
      <c r="B30" s="188"/>
      <c r="C30" s="11" t="s">
        <v>33</v>
      </c>
      <c r="D30" s="12">
        <v>14304</v>
      </c>
      <c r="E30" s="13">
        <f t="shared" si="2"/>
        <v>0.29388560157790927</v>
      </c>
      <c r="F30" s="12">
        <f>+'DistrictxDiv-Dept'!D30</f>
        <v>48672</v>
      </c>
      <c r="H30" s="17"/>
      <c r="I30" s="17"/>
    </row>
    <row r="31" spans="2:10" ht="12.75" customHeight="1" x14ac:dyDescent="0.2">
      <c r="B31" s="188"/>
      <c r="C31" s="70" t="s">
        <v>127</v>
      </c>
      <c r="D31" s="69">
        <f>SUM(D23:D30)</f>
        <v>26480</v>
      </c>
      <c r="E31" s="65">
        <f t="shared" si="2"/>
        <v>0.16344064783725065</v>
      </c>
      <c r="F31" s="69">
        <f>+'DistrictxDiv-Dept'!D31</f>
        <v>162016</v>
      </c>
      <c r="H31" s="17"/>
      <c r="I31" s="17"/>
    </row>
    <row r="32" spans="2:10" ht="12.75" customHeight="1" x14ac:dyDescent="0.2">
      <c r="B32" s="188"/>
      <c r="C32" s="143" t="s">
        <v>360</v>
      </c>
      <c r="D32" s="92"/>
      <c r="E32" s="92"/>
      <c r="F32" s="92"/>
    </row>
    <row r="33" spans="2:9" ht="12.75" customHeight="1" x14ac:dyDescent="0.2">
      <c r="B33" s="188"/>
      <c r="C33" s="95" t="s">
        <v>29</v>
      </c>
      <c r="D33" s="20"/>
      <c r="E33" s="21" t="s">
        <v>252</v>
      </c>
      <c r="F33" s="20">
        <f>+'DistrictxDiv-Dept'!D33</f>
        <v>0</v>
      </c>
    </row>
    <row r="34" spans="2:9" ht="12.75" customHeight="1" x14ac:dyDescent="0.2">
      <c r="B34" s="188"/>
      <c r="C34" s="11" t="s">
        <v>211</v>
      </c>
      <c r="D34" s="12"/>
      <c r="E34" s="13" t="s">
        <v>252</v>
      </c>
      <c r="F34" s="12">
        <f>+'DistrictxDiv-Dept'!D34</f>
        <v>0</v>
      </c>
    </row>
    <row r="35" spans="2:9" ht="12.75" customHeight="1" x14ac:dyDescent="0.2">
      <c r="B35" s="188"/>
      <c r="C35" s="11" t="s">
        <v>6</v>
      </c>
      <c r="D35" s="12">
        <v>6912</v>
      </c>
      <c r="E35" s="13">
        <f t="shared" ref="E35:E42" si="3">+D35/$F35</f>
        <v>8.7591240875912413E-2</v>
      </c>
      <c r="F35" s="12">
        <f>+'DistrictxDiv-Dept'!D35</f>
        <v>78912</v>
      </c>
      <c r="I35" s="17"/>
    </row>
    <row r="36" spans="2:9" ht="12.75" customHeight="1" x14ac:dyDescent="0.2">
      <c r="B36" s="188"/>
      <c r="C36" s="11" t="s">
        <v>7</v>
      </c>
      <c r="D36" s="15"/>
      <c r="E36" s="13" t="s">
        <v>252</v>
      </c>
      <c r="F36" s="12">
        <f>+'DistrictxDiv-Dept'!D36</f>
        <v>0</v>
      </c>
    </row>
    <row r="37" spans="2:9" ht="12.75" customHeight="1" x14ac:dyDescent="0.2">
      <c r="B37" s="188"/>
      <c r="C37" s="11" t="s">
        <v>32</v>
      </c>
      <c r="D37" s="12">
        <v>3840</v>
      </c>
      <c r="E37" s="13">
        <f t="shared" si="3"/>
        <v>0.12288786482334869</v>
      </c>
      <c r="F37" s="12">
        <f>+'DistrictxDiv-Dept'!D37</f>
        <v>31248</v>
      </c>
      <c r="I37" s="17"/>
    </row>
    <row r="38" spans="2:9" ht="12.75" customHeight="1" x14ac:dyDescent="0.2">
      <c r="B38" s="188"/>
      <c r="C38" s="11" t="s">
        <v>8</v>
      </c>
      <c r="D38" s="12">
        <v>1488</v>
      </c>
      <c r="E38" s="13">
        <f t="shared" si="3"/>
        <v>0.10689655172413794</v>
      </c>
      <c r="F38" s="12">
        <f>+'DistrictxDiv-Dept'!D38</f>
        <v>13920</v>
      </c>
      <c r="H38" s="17"/>
      <c r="I38" s="17"/>
    </row>
    <row r="39" spans="2:9" ht="12.75" customHeight="1" x14ac:dyDescent="0.2">
      <c r="B39" s="188"/>
      <c r="C39" s="11" t="s">
        <v>9</v>
      </c>
      <c r="D39" s="12"/>
      <c r="E39" s="13">
        <f t="shared" si="3"/>
        <v>0</v>
      </c>
      <c r="F39" s="12">
        <f>+'DistrictxDiv-Dept'!D39</f>
        <v>6240</v>
      </c>
    </row>
    <row r="40" spans="2:9" ht="12.75" customHeight="1" x14ac:dyDescent="0.2">
      <c r="B40" s="188"/>
      <c r="C40" s="19" t="s">
        <v>78</v>
      </c>
      <c r="D40" s="12">
        <v>2064</v>
      </c>
      <c r="E40" s="13">
        <f t="shared" si="3"/>
        <v>0.41747572815533979</v>
      </c>
      <c r="F40" s="12">
        <f>+'DistrictxDiv-Dept'!D40</f>
        <v>4944</v>
      </c>
    </row>
    <row r="41" spans="2:9" ht="12.75" customHeight="1" x14ac:dyDescent="0.2">
      <c r="B41" s="188"/>
      <c r="C41" s="11" t="s">
        <v>10</v>
      </c>
      <c r="D41" s="12">
        <v>4656</v>
      </c>
      <c r="E41" s="13">
        <f t="shared" si="3"/>
        <v>0.26869806094182824</v>
      </c>
      <c r="F41" s="12">
        <f>+'DistrictxDiv-Dept'!D41</f>
        <v>17328</v>
      </c>
      <c r="I41" s="17"/>
    </row>
    <row r="42" spans="2:9" ht="12.75" customHeight="1" x14ac:dyDescent="0.2">
      <c r="B42" s="188"/>
      <c r="C42" s="70" t="s">
        <v>127</v>
      </c>
      <c r="D42" s="69">
        <f>SUM(D33:D41)</f>
        <v>18960</v>
      </c>
      <c r="E42" s="65">
        <f t="shared" si="3"/>
        <v>0.12425290972003775</v>
      </c>
      <c r="F42" s="69">
        <f>+'DistrictxDiv-Dept'!D42</f>
        <v>152592</v>
      </c>
      <c r="I42" s="17"/>
    </row>
    <row r="43" spans="2:9" ht="12.75" customHeight="1" x14ac:dyDescent="0.2">
      <c r="B43" s="188"/>
      <c r="C43" s="143" t="s">
        <v>225</v>
      </c>
      <c r="D43" s="92"/>
      <c r="E43" s="92"/>
      <c r="F43" s="92"/>
      <c r="I43" s="17"/>
    </row>
    <row r="44" spans="2:9" ht="12.75" customHeight="1" x14ac:dyDescent="0.2">
      <c r="B44" s="188"/>
      <c r="C44" s="95" t="s">
        <v>58</v>
      </c>
      <c r="D44" s="96"/>
      <c r="E44" s="21">
        <f t="shared" ref="E44:E57" si="4">+D44/$F44</f>
        <v>0</v>
      </c>
      <c r="F44" s="20">
        <f>+'DistrictxDiv-Dept'!D44</f>
        <v>5568</v>
      </c>
    </row>
    <row r="45" spans="2:9" ht="12.75" customHeight="1" x14ac:dyDescent="0.2">
      <c r="B45" s="188"/>
      <c r="C45" s="11" t="s">
        <v>13</v>
      </c>
      <c r="D45" s="12">
        <v>1536</v>
      </c>
      <c r="E45" s="13">
        <f t="shared" si="4"/>
        <v>0.11808118081180811</v>
      </c>
      <c r="F45" s="12">
        <f>+'DistrictxDiv-Dept'!D45</f>
        <v>13008</v>
      </c>
      <c r="I45" s="17"/>
    </row>
    <row r="46" spans="2:9" ht="12.75" customHeight="1" x14ac:dyDescent="0.2">
      <c r="B46" s="188"/>
      <c r="C46" s="11" t="s">
        <v>0</v>
      </c>
      <c r="D46" s="12"/>
      <c r="E46" s="13" t="s">
        <v>252</v>
      </c>
      <c r="F46" s="12">
        <f>+'DistrictxDiv-Dept'!D46</f>
        <v>0</v>
      </c>
    </row>
    <row r="47" spans="2:9" ht="12.75" customHeight="1" x14ac:dyDescent="0.2">
      <c r="B47" s="188"/>
      <c r="C47" s="11" t="s">
        <v>15</v>
      </c>
      <c r="D47" s="12"/>
      <c r="E47" s="13" t="s">
        <v>252</v>
      </c>
      <c r="F47" s="12">
        <f>+'DistrictxDiv-Dept'!D47</f>
        <v>0</v>
      </c>
    </row>
    <row r="48" spans="2:9" ht="12.75" customHeight="1" x14ac:dyDescent="0.2">
      <c r="B48" s="188"/>
      <c r="C48" s="11" t="s">
        <v>49</v>
      </c>
      <c r="D48" s="12">
        <v>1152</v>
      </c>
      <c r="E48" s="13">
        <f t="shared" si="4"/>
        <v>7.7586206896551727E-2</v>
      </c>
      <c r="F48" s="12">
        <f>+'DistrictxDiv-Dept'!D48</f>
        <v>14848</v>
      </c>
      <c r="I48" s="17"/>
    </row>
    <row r="49" spans="2:9" ht="12.75" customHeight="1" x14ac:dyDescent="0.2">
      <c r="B49" s="188"/>
      <c r="C49" s="11" t="s">
        <v>59</v>
      </c>
      <c r="D49" s="18"/>
      <c r="E49" s="13" t="s">
        <v>252</v>
      </c>
      <c r="F49" s="12">
        <f>+'DistrictxDiv-Dept'!D49</f>
        <v>5568</v>
      </c>
    </row>
    <row r="50" spans="2:9" ht="12.75" customHeight="1" x14ac:dyDescent="0.2">
      <c r="B50" s="188"/>
      <c r="C50" s="11" t="s">
        <v>11</v>
      </c>
      <c r="D50" s="12">
        <v>19744</v>
      </c>
      <c r="E50" s="13">
        <f t="shared" si="4"/>
        <v>0.25606972400913053</v>
      </c>
      <c r="F50" s="12">
        <f>+'DistrictxDiv-Dept'!D50</f>
        <v>77104</v>
      </c>
      <c r="I50" s="17"/>
    </row>
    <row r="51" spans="2:9" ht="12.75" customHeight="1" x14ac:dyDescent="0.2">
      <c r="B51" s="188"/>
      <c r="C51" s="11" t="s">
        <v>16</v>
      </c>
      <c r="D51" s="12">
        <v>1440</v>
      </c>
      <c r="E51" s="13">
        <f t="shared" si="4"/>
        <v>0.2</v>
      </c>
      <c r="F51" s="12">
        <f>+'DistrictxDiv-Dept'!D51</f>
        <v>7200</v>
      </c>
      <c r="H51" s="17"/>
      <c r="I51" s="17"/>
    </row>
    <row r="52" spans="2:9" ht="12.75" customHeight="1" x14ac:dyDescent="0.2">
      <c r="B52" s="188"/>
      <c r="C52" s="11" t="s">
        <v>17</v>
      </c>
      <c r="D52" s="12"/>
      <c r="E52" s="13" t="s">
        <v>252</v>
      </c>
      <c r="F52" s="12">
        <f>+'DistrictxDiv-Dept'!D52</f>
        <v>0</v>
      </c>
    </row>
    <row r="53" spans="2:9" ht="12.75" customHeight="1" x14ac:dyDescent="0.2">
      <c r="B53" s="188"/>
      <c r="C53" s="11" t="s">
        <v>353</v>
      </c>
      <c r="D53" s="12"/>
      <c r="E53" s="13">
        <f t="shared" si="4"/>
        <v>0</v>
      </c>
      <c r="F53" s="12">
        <f>+'DistrictxDiv-Dept'!D53</f>
        <v>3792</v>
      </c>
    </row>
    <row r="54" spans="2:9" ht="12.75" customHeight="1" x14ac:dyDescent="0.2">
      <c r="B54" s="188"/>
      <c r="C54" s="11" t="s">
        <v>34</v>
      </c>
      <c r="D54" s="12">
        <v>3840</v>
      </c>
      <c r="E54" s="13">
        <f t="shared" si="4"/>
        <v>0.19801980198019803</v>
      </c>
      <c r="F54" s="12">
        <f>+'DistrictxDiv-Dept'!D54</f>
        <v>19392</v>
      </c>
      <c r="I54" s="17"/>
    </row>
    <row r="55" spans="2:9" ht="12.75" customHeight="1" x14ac:dyDescent="0.2">
      <c r="B55" s="188"/>
      <c r="C55" s="11" t="s">
        <v>35</v>
      </c>
      <c r="D55" s="12">
        <v>192</v>
      </c>
      <c r="E55" s="13">
        <f t="shared" si="4"/>
        <v>2.5477707006369428E-2</v>
      </c>
      <c r="F55" s="12">
        <f>+'DistrictxDiv-Dept'!D55</f>
        <v>7536</v>
      </c>
      <c r="I55" s="17"/>
    </row>
    <row r="56" spans="2:9" ht="12.75" customHeight="1" x14ac:dyDescent="0.2">
      <c r="B56" s="188"/>
      <c r="C56" s="72" t="s">
        <v>127</v>
      </c>
      <c r="D56" s="68">
        <f>SUM(D44:D55)</f>
        <v>27904</v>
      </c>
      <c r="E56" s="146">
        <f t="shared" si="4"/>
        <v>0.18117598171618532</v>
      </c>
      <c r="F56" s="69">
        <f>+'DistrictxDiv-Dept'!D56</f>
        <v>154016</v>
      </c>
      <c r="I56" s="17"/>
    </row>
    <row r="57" spans="2:9" ht="12.75" customHeight="1" x14ac:dyDescent="0.2">
      <c r="B57" s="201"/>
      <c r="C57" s="118" t="s">
        <v>36</v>
      </c>
      <c r="D57" s="14">
        <f>SUM(D31,D42,D56)</f>
        <v>73344</v>
      </c>
      <c r="E57" s="16">
        <f t="shared" si="4"/>
        <v>0.15650926969169313</v>
      </c>
      <c r="F57" s="14">
        <f>+'DistrictxDiv-Dept'!D57</f>
        <v>468624</v>
      </c>
      <c r="I57" s="17"/>
    </row>
    <row r="58" spans="2:9" ht="12.75" customHeight="1" x14ac:dyDescent="0.2">
      <c r="B58" s="194" t="s">
        <v>194</v>
      </c>
      <c r="C58" s="144" t="s">
        <v>121</v>
      </c>
      <c r="D58" s="93"/>
      <c r="E58" s="94"/>
      <c r="F58" s="93"/>
      <c r="H58" s="17"/>
      <c r="I58" s="17"/>
    </row>
    <row r="59" spans="2:9" ht="12.75" customHeight="1" x14ac:dyDescent="0.2">
      <c r="B59" s="192"/>
      <c r="C59" s="95" t="s">
        <v>29</v>
      </c>
      <c r="D59" s="20"/>
      <c r="E59" s="21" t="s">
        <v>252</v>
      </c>
      <c r="F59" s="20">
        <f>+'DistrictxDiv-Dept'!D59</f>
        <v>0</v>
      </c>
      <c r="H59" s="17"/>
      <c r="I59" s="17"/>
    </row>
    <row r="60" spans="2:9" ht="12.75" customHeight="1" x14ac:dyDescent="0.2">
      <c r="B60" s="192"/>
      <c r="C60" s="95" t="s">
        <v>13</v>
      </c>
      <c r="D60" s="20">
        <v>3600</v>
      </c>
      <c r="E60" s="13">
        <f t="shared" ref="E60:E67" si="5">+D60/$F60</f>
        <v>0.16556291390728478</v>
      </c>
      <c r="F60" s="12">
        <f>+'DistrictxDiv-Dept'!D60</f>
        <v>21744</v>
      </c>
      <c r="H60" s="17"/>
      <c r="I60" s="17"/>
    </row>
    <row r="61" spans="2:9" ht="12.75" customHeight="1" x14ac:dyDescent="0.2">
      <c r="B61" s="192"/>
      <c r="C61" s="11" t="s">
        <v>31</v>
      </c>
      <c r="D61" s="12"/>
      <c r="E61" s="13" t="s">
        <v>252</v>
      </c>
      <c r="F61" s="12">
        <f>+'DistrictxDiv-Dept'!D61</f>
        <v>0</v>
      </c>
    </row>
    <row r="62" spans="2:9" ht="12.75" customHeight="1" x14ac:dyDescent="0.2">
      <c r="B62" s="192"/>
      <c r="C62" s="11" t="s">
        <v>32</v>
      </c>
      <c r="D62" s="12">
        <v>18672</v>
      </c>
      <c r="E62" s="13">
        <f t="shared" si="5"/>
        <v>0.2458912768647282</v>
      </c>
      <c r="F62" s="12">
        <f>+'DistrictxDiv-Dept'!D62</f>
        <v>75936</v>
      </c>
      <c r="I62" s="17"/>
    </row>
    <row r="63" spans="2:9" ht="12.75" customHeight="1" x14ac:dyDescent="0.2">
      <c r="B63" s="192"/>
      <c r="C63" s="11" t="s">
        <v>33</v>
      </c>
      <c r="D63" s="17">
        <v>8832</v>
      </c>
      <c r="E63" s="13">
        <f t="shared" si="5"/>
        <v>0.13855421686746988</v>
      </c>
      <c r="F63" s="12">
        <f>+'DistrictxDiv-Dept'!D63</f>
        <v>63744</v>
      </c>
      <c r="I63" s="17"/>
    </row>
    <row r="64" spans="2:9" ht="12.75" customHeight="1" x14ac:dyDescent="0.2">
      <c r="B64" s="192"/>
      <c r="C64" s="11" t="s">
        <v>353</v>
      </c>
      <c r="D64" s="12">
        <v>3600</v>
      </c>
      <c r="E64" s="13">
        <f t="shared" si="5"/>
        <v>0.27272727272727271</v>
      </c>
      <c r="F64" s="12">
        <f>+'DistrictxDiv-Dept'!D64</f>
        <v>13200</v>
      </c>
      <c r="H64" s="17"/>
      <c r="I64" s="17"/>
    </row>
    <row r="65" spans="2:9" ht="12.75" customHeight="1" x14ac:dyDescent="0.2">
      <c r="B65" s="192"/>
      <c r="C65" s="11" t="s">
        <v>34</v>
      </c>
      <c r="D65" s="12">
        <v>1728</v>
      </c>
      <c r="E65" s="13">
        <f t="shared" si="5"/>
        <v>9.4240837696335081E-2</v>
      </c>
      <c r="F65" s="12">
        <f>+'DistrictxDiv-Dept'!D65</f>
        <v>18336</v>
      </c>
      <c r="H65" s="17"/>
      <c r="I65" s="17"/>
    </row>
    <row r="66" spans="2:9" ht="12.75" customHeight="1" x14ac:dyDescent="0.2">
      <c r="B66" s="192"/>
      <c r="C66" s="11" t="s">
        <v>35</v>
      </c>
      <c r="D66" s="12">
        <v>4320</v>
      </c>
      <c r="E66" s="13">
        <f t="shared" si="5"/>
        <v>0.26315789473684209</v>
      </c>
      <c r="F66" s="12">
        <f>+'DistrictxDiv-Dept'!D66</f>
        <v>16416</v>
      </c>
      <c r="H66" s="17"/>
      <c r="I66" s="17"/>
    </row>
    <row r="67" spans="2:9" ht="12.75" customHeight="1" x14ac:dyDescent="0.2">
      <c r="B67" s="192"/>
      <c r="C67" s="66" t="s">
        <v>127</v>
      </c>
      <c r="D67" s="64">
        <f>SUM(D59:D66)</f>
        <v>40752</v>
      </c>
      <c r="E67" s="65">
        <f t="shared" si="5"/>
        <v>0.19463548830811556</v>
      </c>
      <c r="F67" s="69">
        <f>+'DistrictxDiv-Dept'!D67</f>
        <v>209376</v>
      </c>
      <c r="H67" s="17"/>
      <c r="I67" s="17"/>
    </row>
    <row r="68" spans="2:9" ht="12.75" customHeight="1" x14ac:dyDescent="0.2">
      <c r="B68" s="192"/>
      <c r="C68" s="144" t="s">
        <v>182</v>
      </c>
      <c r="D68" s="93"/>
      <c r="E68" s="94"/>
      <c r="F68" s="93"/>
    </row>
    <row r="69" spans="2:9" ht="12.75" customHeight="1" x14ac:dyDescent="0.2">
      <c r="B69" s="192"/>
      <c r="C69" s="95" t="s">
        <v>15</v>
      </c>
      <c r="D69" s="20"/>
      <c r="E69" s="21" t="s">
        <v>252</v>
      </c>
      <c r="F69" s="20">
        <f>+'DistrictxDiv-Dept'!D69</f>
        <v>0</v>
      </c>
    </row>
    <row r="70" spans="2:9" ht="12.75" customHeight="1" x14ac:dyDescent="0.2">
      <c r="B70" s="192"/>
      <c r="C70" s="11" t="s">
        <v>6</v>
      </c>
      <c r="D70" s="12">
        <v>21024</v>
      </c>
      <c r="E70" s="13">
        <f t="shared" ref="E70:E78" si="6">+D70/$F70</f>
        <v>0.13828667648916018</v>
      </c>
      <c r="F70" s="12">
        <f>+'DistrictxDiv-Dept'!D70</f>
        <v>152032</v>
      </c>
      <c r="H70" s="17"/>
      <c r="I70" s="17"/>
    </row>
    <row r="71" spans="2:9" ht="12.75" customHeight="1" x14ac:dyDescent="0.2">
      <c r="B71" s="192"/>
      <c r="C71" s="11" t="s">
        <v>7</v>
      </c>
      <c r="D71" s="12"/>
      <c r="E71" s="13">
        <f t="shared" si="6"/>
        <v>0</v>
      </c>
      <c r="F71" s="12">
        <f>+'DistrictxDiv-Dept'!D71</f>
        <v>7360</v>
      </c>
    </row>
    <row r="72" spans="2:9" ht="12.75" customHeight="1" x14ac:dyDescent="0.2">
      <c r="B72" s="192"/>
      <c r="C72" s="11" t="s">
        <v>8</v>
      </c>
      <c r="D72" s="12">
        <v>1152</v>
      </c>
      <c r="E72" s="13">
        <f t="shared" si="6"/>
        <v>7.7419354838709681E-2</v>
      </c>
      <c r="F72" s="12">
        <f>+'DistrictxDiv-Dept'!D72</f>
        <v>14880</v>
      </c>
    </row>
    <row r="73" spans="2:9" ht="12.75" customHeight="1" x14ac:dyDescent="0.2">
      <c r="B73" s="192"/>
      <c r="C73" s="11" t="s">
        <v>16</v>
      </c>
      <c r="D73" s="12"/>
      <c r="E73" s="13">
        <f t="shared" si="6"/>
        <v>0</v>
      </c>
      <c r="F73" s="12">
        <f>+'DistrictxDiv-Dept'!D73</f>
        <v>13824</v>
      </c>
    </row>
    <row r="74" spans="2:9" ht="12.75" customHeight="1" x14ac:dyDescent="0.2">
      <c r="B74" s="192"/>
      <c r="C74" s="11" t="s">
        <v>9</v>
      </c>
      <c r="D74" s="12">
        <v>1200</v>
      </c>
      <c r="E74" s="13">
        <f t="shared" si="6"/>
        <v>0.14619883040935672</v>
      </c>
      <c r="F74" s="12">
        <f>+'DistrictxDiv-Dept'!D74</f>
        <v>8208</v>
      </c>
      <c r="H74" s="17"/>
      <c r="I74" s="17"/>
    </row>
    <row r="75" spans="2:9" ht="12.75" customHeight="1" x14ac:dyDescent="0.2">
      <c r="B75" s="192"/>
      <c r="C75" s="11" t="s">
        <v>17</v>
      </c>
      <c r="D75" s="12"/>
      <c r="E75" s="13" t="s">
        <v>252</v>
      </c>
      <c r="F75" s="12">
        <f>+'DistrictxDiv-Dept'!D75</f>
        <v>0</v>
      </c>
    </row>
    <row r="76" spans="2:9" ht="12.75" customHeight="1" x14ac:dyDescent="0.2">
      <c r="B76" s="192"/>
      <c r="C76" s="19" t="s">
        <v>78</v>
      </c>
      <c r="D76" s="12">
        <v>5232</v>
      </c>
      <c r="E76" s="13">
        <f t="shared" si="6"/>
        <v>0.30646672914714151</v>
      </c>
      <c r="F76" s="12">
        <f>+'DistrictxDiv-Dept'!D76</f>
        <v>17072</v>
      </c>
      <c r="H76" s="17"/>
      <c r="I76" s="17"/>
    </row>
    <row r="77" spans="2:9" ht="12.75" customHeight="1" x14ac:dyDescent="0.2">
      <c r="B77" s="192"/>
      <c r="C77" s="11" t="s">
        <v>10</v>
      </c>
      <c r="D77" s="12">
        <v>4368</v>
      </c>
      <c r="E77" s="13">
        <f t="shared" si="6"/>
        <v>0.19527896995708155</v>
      </c>
      <c r="F77" s="12">
        <f>+'DistrictxDiv-Dept'!D77</f>
        <v>22368</v>
      </c>
      <c r="H77" s="17"/>
      <c r="I77" s="17"/>
    </row>
    <row r="78" spans="2:9" ht="12.75" customHeight="1" x14ac:dyDescent="0.2">
      <c r="B78" s="192"/>
      <c r="C78" s="66" t="s">
        <v>127</v>
      </c>
      <c r="D78" s="68">
        <f>SUM(D69:D77)</f>
        <v>32976</v>
      </c>
      <c r="E78" s="65">
        <f t="shared" si="6"/>
        <v>0.13988054839147551</v>
      </c>
      <c r="F78" s="69">
        <f>+'DistrictxDiv-Dept'!D78</f>
        <v>235744</v>
      </c>
      <c r="H78" s="17"/>
      <c r="I78" s="17"/>
    </row>
    <row r="79" spans="2:9" ht="12.75" customHeight="1" x14ac:dyDescent="0.2">
      <c r="B79" s="192"/>
      <c r="C79" s="145" t="s">
        <v>122</v>
      </c>
      <c r="D79" s="93"/>
      <c r="E79" s="94"/>
      <c r="F79" s="93"/>
    </row>
    <row r="80" spans="2:9" ht="12.75" customHeight="1" x14ac:dyDescent="0.2">
      <c r="B80" s="192"/>
      <c r="C80" s="95" t="s">
        <v>58</v>
      </c>
      <c r="D80" s="20">
        <v>3136</v>
      </c>
      <c r="E80" s="21">
        <f t="shared" ref="E80:E85" si="7">+D80/$F80</f>
        <v>0.28488372093023256</v>
      </c>
      <c r="F80" s="20">
        <f>+'DistrictxDiv-Dept'!D80</f>
        <v>11008</v>
      </c>
      <c r="H80" s="17"/>
      <c r="I80" s="17"/>
    </row>
    <row r="81" spans="2:9" ht="12.75" customHeight="1" x14ac:dyDescent="0.2">
      <c r="B81" s="192"/>
      <c r="C81" s="11" t="s">
        <v>0</v>
      </c>
      <c r="D81" s="12">
        <v>864</v>
      </c>
      <c r="E81" s="13">
        <f t="shared" si="7"/>
        <v>8.6956521739130432E-2</v>
      </c>
      <c r="F81" s="12">
        <f>+'DistrictxDiv-Dept'!D81</f>
        <v>9936</v>
      </c>
      <c r="H81" s="17"/>
      <c r="I81" s="17"/>
    </row>
    <row r="82" spans="2:9" ht="12.75" customHeight="1" x14ac:dyDescent="0.2">
      <c r="B82" s="192"/>
      <c r="C82" s="11" t="s">
        <v>49</v>
      </c>
      <c r="D82" s="12">
        <v>2544</v>
      </c>
      <c r="E82" s="13">
        <f t="shared" si="7"/>
        <v>0.11332858161083392</v>
      </c>
      <c r="F82" s="12">
        <f>+'DistrictxDiv-Dept'!D82</f>
        <v>22448</v>
      </c>
      <c r="I82" s="17"/>
    </row>
    <row r="83" spans="2:9" ht="12.75" customHeight="1" x14ac:dyDescent="0.2">
      <c r="B83" s="192"/>
      <c r="C83" s="11" t="s">
        <v>59</v>
      </c>
      <c r="D83" s="12">
        <v>15120</v>
      </c>
      <c r="E83" s="13">
        <f t="shared" si="7"/>
        <v>0.27108433734939757</v>
      </c>
      <c r="F83" s="12">
        <f>+'DistrictxDiv-Dept'!D83</f>
        <v>55776</v>
      </c>
      <c r="H83" s="17"/>
      <c r="I83" s="17"/>
    </row>
    <row r="84" spans="2:9" ht="12.75" customHeight="1" x14ac:dyDescent="0.2">
      <c r="B84" s="192"/>
      <c r="C84" s="11" t="s">
        <v>11</v>
      </c>
      <c r="D84" s="12">
        <v>26832</v>
      </c>
      <c r="E84" s="13">
        <f t="shared" si="7"/>
        <v>0.215</v>
      </c>
      <c r="F84" s="12">
        <f>+'DistrictxDiv-Dept'!D84</f>
        <v>124800</v>
      </c>
      <c r="I84" s="17"/>
    </row>
    <row r="85" spans="2:9" ht="12.75" customHeight="1" x14ac:dyDescent="0.2">
      <c r="B85" s="192"/>
      <c r="C85" s="66" t="s">
        <v>127</v>
      </c>
      <c r="D85" s="68">
        <f>SUM(D80:D84)</f>
        <v>48496</v>
      </c>
      <c r="E85" s="65">
        <f t="shared" si="7"/>
        <v>0.21653093299042719</v>
      </c>
      <c r="F85" s="69">
        <f>+'DistrictxDiv-Dept'!D85</f>
        <v>223968</v>
      </c>
      <c r="H85" s="17"/>
      <c r="I85" s="17"/>
    </row>
    <row r="86" spans="2:9" ht="12.75" customHeight="1" x14ac:dyDescent="0.2">
      <c r="B86" s="192"/>
      <c r="C86" s="145" t="s">
        <v>233</v>
      </c>
      <c r="D86" s="93"/>
      <c r="E86" s="94"/>
      <c r="F86" s="93"/>
    </row>
    <row r="87" spans="2:9" ht="12.75" customHeight="1" x14ac:dyDescent="0.2">
      <c r="B87" s="192"/>
      <c r="C87" s="95" t="s">
        <v>210</v>
      </c>
      <c r="D87" s="20">
        <v>5248</v>
      </c>
      <c r="E87" s="21">
        <f t="shared" ref="E87:E97" si="8">+D87/$F87</f>
        <v>0.15559772296015181</v>
      </c>
      <c r="F87" s="20">
        <f>+'DistrictxDiv-Dept'!D87</f>
        <v>33728</v>
      </c>
    </row>
    <row r="88" spans="2:9" ht="12.75" customHeight="1" x14ac:dyDescent="0.2">
      <c r="B88" s="192"/>
      <c r="C88" s="11" t="s">
        <v>209</v>
      </c>
      <c r="D88" s="20">
        <v>1104</v>
      </c>
      <c r="E88" s="13">
        <f t="shared" si="8"/>
        <v>0.27380952380952384</v>
      </c>
      <c r="F88" s="12">
        <f>+'DistrictxDiv-Dept'!D88</f>
        <v>4032</v>
      </c>
      <c r="H88" s="17"/>
      <c r="I88" s="17"/>
    </row>
    <row r="89" spans="2:9" ht="12.75" customHeight="1" x14ac:dyDescent="0.2">
      <c r="B89" s="192"/>
      <c r="C89" s="11" t="s">
        <v>24</v>
      </c>
      <c r="D89" s="12">
        <v>4224</v>
      </c>
      <c r="E89" s="13">
        <f t="shared" si="8"/>
        <v>7.7170418006430874E-2</v>
      </c>
      <c r="F89" s="12">
        <f>+'DistrictxDiv-Dept'!D89</f>
        <v>54736</v>
      </c>
      <c r="I89" s="17"/>
    </row>
    <row r="90" spans="2:9" ht="12.75" customHeight="1" x14ac:dyDescent="0.2">
      <c r="B90" s="192"/>
      <c r="C90" s="11" t="s">
        <v>25</v>
      </c>
      <c r="D90" s="12">
        <v>4640</v>
      </c>
      <c r="E90" s="13">
        <f t="shared" si="8"/>
        <v>0.17058823529411765</v>
      </c>
      <c r="F90" s="12">
        <f>+'DistrictxDiv-Dept'!D90</f>
        <v>27200</v>
      </c>
      <c r="H90" s="17"/>
      <c r="I90" s="17"/>
    </row>
    <row r="91" spans="2:9" ht="12.75" customHeight="1" x14ac:dyDescent="0.2">
      <c r="B91" s="192"/>
      <c r="C91" s="11" t="s">
        <v>26</v>
      </c>
      <c r="D91" s="12">
        <v>2208</v>
      </c>
      <c r="E91" s="13">
        <f t="shared" si="8"/>
        <v>0.1373134328358209</v>
      </c>
      <c r="F91" s="12">
        <f>+'DistrictxDiv-Dept'!D91</f>
        <v>16080</v>
      </c>
      <c r="H91" s="17"/>
      <c r="I91" s="17"/>
    </row>
    <row r="92" spans="2:9" ht="12.75" customHeight="1" x14ac:dyDescent="0.2">
      <c r="B92" s="192"/>
      <c r="C92" s="11" t="s">
        <v>27</v>
      </c>
      <c r="D92" s="12">
        <v>2544</v>
      </c>
      <c r="E92" s="13">
        <f t="shared" si="8"/>
        <v>0.17152103559870549</v>
      </c>
      <c r="F92" s="12">
        <f>+'DistrictxDiv-Dept'!D92</f>
        <v>14832</v>
      </c>
      <c r="I92" s="17"/>
    </row>
    <row r="93" spans="2:9" ht="12.75" customHeight="1" x14ac:dyDescent="0.2">
      <c r="B93" s="192"/>
      <c r="C93" s="95" t="s">
        <v>205</v>
      </c>
      <c r="D93" s="12">
        <v>2816</v>
      </c>
      <c r="E93" s="13">
        <f t="shared" si="8"/>
        <v>0.33781190019193857</v>
      </c>
      <c r="F93" s="12">
        <f>+'DistrictxDiv-Dept'!D93</f>
        <v>8336</v>
      </c>
      <c r="I93" s="17"/>
    </row>
    <row r="94" spans="2:9" ht="12.75" customHeight="1" x14ac:dyDescent="0.2">
      <c r="B94" s="192"/>
      <c r="C94" s="11" t="s">
        <v>208</v>
      </c>
      <c r="D94" s="12">
        <v>3552</v>
      </c>
      <c r="E94" s="13">
        <f t="shared" si="8"/>
        <v>0.34579439252336447</v>
      </c>
      <c r="F94" s="12">
        <f>+'DistrictxDiv-Dept'!D94</f>
        <v>10272</v>
      </c>
      <c r="H94" s="17"/>
      <c r="I94" s="17"/>
    </row>
    <row r="95" spans="2:9" ht="12.75" customHeight="1" x14ac:dyDescent="0.2">
      <c r="B95" s="200"/>
      <c r="C95" s="11" t="s">
        <v>28</v>
      </c>
      <c r="D95" s="12">
        <v>2256</v>
      </c>
      <c r="E95" s="13">
        <f t="shared" si="8"/>
        <v>0.20982142857142858</v>
      </c>
      <c r="F95" s="12">
        <f>+'DistrictxDiv-Dept'!D95</f>
        <v>10752</v>
      </c>
      <c r="I95" s="17"/>
    </row>
    <row r="96" spans="2:9" ht="12.75" customHeight="1" x14ac:dyDescent="0.2">
      <c r="B96" s="200"/>
      <c r="C96" s="66" t="s">
        <v>127</v>
      </c>
      <c r="D96" s="68">
        <f>SUM(D87:D95)</f>
        <v>28592</v>
      </c>
      <c r="E96" s="65">
        <f t="shared" si="8"/>
        <v>0.15887268847795163</v>
      </c>
      <c r="F96" s="69">
        <f>+'DistrictxDiv-Dept'!D96</f>
        <v>179968</v>
      </c>
      <c r="I96" s="17"/>
    </row>
    <row r="97" spans="2:9" ht="12.75" customHeight="1" x14ac:dyDescent="0.2">
      <c r="B97" s="193"/>
      <c r="C97" s="118" t="s">
        <v>36</v>
      </c>
      <c r="D97" s="14">
        <f>SUM(D67,D78,D85,D96)</f>
        <v>150816</v>
      </c>
      <c r="E97" s="16">
        <f t="shared" si="8"/>
        <v>0.17762785964647798</v>
      </c>
      <c r="F97" s="14">
        <f>+'DistrictxDiv-Dept'!D97</f>
        <v>849056</v>
      </c>
    </row>
    <row r="98" spans="2:9" ht="12.75" customHeight="1" x14ac:dyDescent="0.2">
      <c r="B98" s="194" t="s">
        <v>195</v>
      </c>
      <c r="C98" s="144" t="s">
        <v>358</v>
      </c>
      <c r="D98" s="93"/>
      <c r="E98" s="94"/>
      <c r="F98" s="93"/>
      <c r="I98" s="17"/>
    </row>
    <row r="99" spans="2:9" ht="12.75" customHeight="1" x14ac:dyDescent="0.2">
      <c r="B99" s="192"/>
      <c r="C99" s="95" t="s">
        <v>143</v>
      </c>
      <c r="D99" s="20">
        <v>880</v>
      </c>
      <c r="E99" s="21">
        <f t="shared" ref="E99:E108" si="9">+D99/$F99</f>
        <v>0.1388888888888889</v>
      </c>
      <c r="F99" s="20">
        <f>+'DistrictxDiv-Dept'!D99</f>
        <v>6336</v>
      </c>
      <c r="H99" s="17"/>
      <c r="I99" s="17"/>
    </row>
    <row r="100" spans="2:9" ht="12.75" customHeight="1" x14ac:dyDescent="0.2">
      <c r="B100" s="192"/>
      <c r="C100" s="11" t="s">
        <v>144</v>
      </c>
      <c r="D100" s="12">
        <v>8496</v>
      </c>
      <c r="E100" s="13">
        <f t="shared" si="9"/>
        <v>0.10651955867602808</v>
      </c>
      <c r="F100" s="12">
        <f>+'DistrictxDiv-Dept'!D100</f>
        <v>79760</v>
      </c>
      <c r="H100" s="17"/>
      <c r="I100" s="17"/>
    </row>
    <row r="101" spans="2:9" ht="12.75" customHeight="1" x14ac:dyDescent="0.2">
      <c r="B101" s="192"/>
      <c r="C101" s="11" t="s">
        <v>391</v>
      </c>
      <c r="D101" s="12"/>
      <c r="E101" s="13" t="s">
        <v>252</v>
      </c>
      <c r="F101" s="12">
        <f>+'DistrictxDiv-Dept'!D101</f>
        <v>0</v>
      </c>
    </row>
    <row r="102" spans="2:9" ht="12.75" customHeight="1" x14ac:dyDescent="0.2">
      <c r="B102" s="192"/>
      <c r="C102" s="11" t="s">
        <v>145</v>
      </c>
      <c r="D102" s="18"/>
      <c r="E102" s="13" t="s">
        <v>252</v>
      </c>
      <c r="F102" s="12">
        <f>+'DistrictxDiv-Dept'!D102</f>
        <v>0</v>
      </c>
    </row>
    <row r="103" spans="2:9" ht="12.75" customHeight="1" x14ac:dyDescent="0.2">
      <c r="B103" s="192"/>
      <c r="C103" s="95" t="s">
        <v>146</v>
      </c>
      <c r="D103" s="17">
        <v>640</v>
      </c>
      <c r="E103" s="13">
        <f t="shared" si="9"/>
        <v>0.14652014652014653</v>
      </c>
      <c r="F103" s="12">
        <f>+'DistrictxDiv-Dept'!D103</f>
        <v>4368</v>
      </c>
      <c r="I103" s="17"/>
    </row>
    <row r="104" spans="2:9" ht="12.75" customHeight="1" x14ac:dyDescent="0.2">
      <c r="B104" s="192"/>
      <c r="C104" s="11" t="s">
        <v>147</v>
      </c>
      <c r="D104" s="12"/>
      <c r="E104" s="13">
        <f t="shared" si="9"/>
        <v>0</v>
      </c>
      <c r="F104" s="12">
        <f>+'DistrictxDiv-Dept'!D104</f>
        <v>9664</v>
      </c>
    </row>
    <row r="105" spans="2:9" ht="12.75" customHeight="1" x14ac:dyDescent="0.2">
      <c r="B105" s="192"/>
      <c r="C105" s="11" t="s">
        <v>186</v>
      </c>
      <c r="D105" s="12">
        <v>720</v>
      </c>
      <c r="E105" s="13">
        <f t="shared" si="9"/>
        <v>0.189873417721519</v>
      </c>
      <c r="F105" s="12">
        <f>+'DistrictxDiv-Dept'!D105</f>
        <v>3792</v>
      </c>
    </row>
    <row r="106" spans="2:9" ht="12.75" customHeight="1" x14ac:dyDescent="0.2">
      <c r="B106" s="192"/>
      <c r="C106" s="11" t="s">
        <v>148</v>
      </c>
      <c r="D106" s="12">
        <v>1056</v>
      </c>
      <c r="E106" s="13">
        <f t="shared" si="9"/>
        <v>0.18282548476454294</v>
      </c>
      <c r="F106" s="12">
        <f>+'DistrictxDiv-Dept'!D106</f>
        <v>5776</v>
      </c>
      <c r="I106" s="17"/>
    </row>
    <row r="107" spans="2:9" ht="12.75" customHeight="1" x14ac:dyDescent="0.2">
      <c r="B107" s="192"/>
      <c r="C107" s="11" t="s">
        <v>149</v>
      </c>
      <c r="D107" s="12"/>
      <c r="E107" s="13">
        <f t="shared" si="9"/>
        <v>0</v>
      </c>
      <c r="F107" s="12">
        <f>+'DistrictxDiv-Dept'!D107</f>
        <v>26448</v>
      </c>
    </row>
    <row r="108" spans="2:9" ht="12.75" customHeight="1" x14ac:dyDescent="0.2">
      <c r="B108" s="192"/>
      <c r="C108" s="66" t="s">
        <v>127</v>
      </c>
      <c r="D108" s="64">
        <f>SUM(D99:D107)</f>
        <v>11792</v>
      </c>
      <c r="E108" s="65">
        <f t="shared" si="9"/>
        <v>8.6614173228346455E-2</v>
      </c>
      <c r="F108" s="69">
        <f>+'DistrictxDiv-Dept'!D108</f>
        <v>136144</v>
      </c>
      <c r="H108" s="17"/>
      <c r="I108" s="17"/>
    </row>
    <row r="109" spans="2:9" ht="12.75" customHeight="1" x14ac:dyDescent="0.2">
      <c r="B109" s="192"/>
      <c r="C109" s="144" t="s">
        <v>413</v>
      </c>
      <c r="D109" s="93"/>
      <c r="E109" s="94"/>
      <c r="F109" s="93"/>
    </row>
    <row r="110" spans="2:9" ht="12.75" customHeight="1" x14ac:dyDescent="0.2">
      <c r="B110" s="192"/>
      <c r="C110" s="95" t="s">
        <v>131</v>
      </c>
      <c r="D110" s="20">
        <v>5616</v>
      </c>
      <c r="E110" s="21">
        <f t="shared" ref="E110:E119" si="10">+D110/$F110</f>
        <v>0.21586715867158671</v>
      </c>
      <c r="F110" s="20">
        <f>+'DistrictxDiv-Dept'!D110</f>
        <v>26016</v>
      </c>
    </row>
    <row r="111" spans="2:9" ht="12.75" customHeight="1" x14ac:dyDescent="0.2">
      <c r="B111" s="192"/>
      <c r="C111" s="95" t="s">
        <v>150</v>
      </c>
      <c r="D111" s="20">
        <v>560</v>
      </c>
      <c r="E111" s="13">
        <f t="shared" si="10"/>
        <v>9.7765363128491614E-2</v>
      </c>
      <c r="F111" s="12">
        <f>+'DistrictxDiv-Dept'!D111</f>
        <v>5728</v>
      </c>
      <c r="H111" s="17"/>
    </row>
    <row r="112" spans="2:9" ht="12.75" customHeight="1" x14ac:dyDescent="0.2">
      <c r="B112" s="192"/>
      <c r="C112" s="11" t="s">
        <v>151</v>
      </c>
      <c r="D112" s="12">
        <v>1152</v>
      </c>
      <c r="E112" s="13">
        <f t="shared" si="10"/>
        <v>0.15517241379310345</v>
      </c>
      <c r="F112" s="12">
        <f>+'DistrictxDiv-Dept'!D112</f>
        <v>7424</v>
      </c>
      <c r="H112" s="17"/>
    </row>
    <row r="113" spans="2:9" ht="12.75" customHeight="1" x14ac:dyDescent="0.2">
      <c r="B113" s="192"/>
      <c r="C113" s="11" t="s">
        <v>152</v>
      </c>
      <c r="D113" s="12">
        <v>1200</v>
      </c>
      <c r="E113" s="13">
        <f t="shared" si="10"/>
        <v>0.1201923076923077</v>
      </c>
      <c r="F113" s="12">
        <f>+'DistrictxDiv-Dept'!D113</f>
        <v>9984</v>
      </c>
      <c r="H113" s="17"/>
      <c r="I113" s="17"/>
    </row>
    <row r="114" spans="2:9" ht="12.75" customHeight="1" x14ac:dyDescent="0.2">
      <c r="B114" s="192"/>
      <c r="C114" s="11" t="s">
        <v>153</v>
      </c>
      <c r="D114" s="12">
        <v>3648</v>
      </c>
      <c r="E114" s="13">
        <f t="shared" si="10"/>
        <v>0.11046511627906977</v>
      </c>
      <c r="F114" s="12">
        <f>+'DistrictxDiv-Dept'!D114</f>
        <v>33024</v>
      </c>
      <c r="I114" s="17"/>
    </row>
    <row r="115" spans="2:9" ht="12.75" customHeight="1" x14ac:dyDescent="0.2">
      <c r="B115" s="192"/>
      <c r="C115" s="11" t="s">
        <v>154</v>
      </c>
      <c r="D115" s="12">
        <v>1344</v>
      </c>
      <c r="E115" s="13">
        <f t="shared" si="10"/>
        <v>0.17647058823529413</v>
      </c>
      <c r="F115" s="12">
        <f>+'DistrictxDiv-Dept'!D115</f>
        <v>7616</v>
      </c>
      <c r="I115" s="17"/>
    </row>
    <row r="116" spans="2:9" ht="12.75" customHeight="1" x14ac:dyDescent="0.2">
      <c r="B116" s="192"/>
      <c r="C116" s="11" t="s">
        <v>155</v>
      </c>
      <c r="D116" s="12"/>
      <c r="E116" s="13">
        <f t="shared" si="10"/>
        <v>0</v>
      </c>
      <c r="F116" s="12">
        <f>+'DistrictxDiv-Dept'!D116</f>
        <v>3120</v>
      </c>
    </row>
    <row r="117" spans="2:9" ht="12.75" customHeight="1" x14ac:dyDescent="0.2">
      <c r="B117" s="192"/>
      <c r="C117" s="11" t="s">
        <v>156</v>
      </c>
      <c r="D117" s="12"/>
      <c r="E117" s="13">
        <f t="shared" si="10"/>
        <v>0</v>
      </c>
      <c r="F117" s="12">
        <f>+'DistrictxDiv-Dept'!D117</f>
        <v>4752</v>
      </c>
      <c r="H117" s="17"/>
      <c r="I117" s="17"/>
    </row>
    <row r="118" spans="2:9" ht="12.75" customHeight="1" x14ac:dyDescent="0.2">
      <c r="B118" s="192"/>
      <c r="C118" s="66" t="s">
        <v>127</v>
      </c>
      <c r="D118" s="64">
        <f>SUM(D110:D117)</f>
        <v>13520</v>
      </c>
      <c r="E118" s="65">
        <f t="shared" si="10"/>
        <v>0.13843381389252948</v>
      </c>
      <c r="F118" s="69">
        <f>+'DistrictxDiv-Dept'!D118</f>
        <v>97664</v>
      </c>
      <c r="H118" s="17"/>
      <c r="I118" s="17"/>
    </row>
    <row r="119" spans="2:9" ht="12.75" customHeight="1" x14ac:dyDescent="0.2">
      <c r="B119" s="193"/>
      <c r="C119" s="118" t="s">
        <v>36</v>
      </c>
      <c r="D119" s="14">
        <f>SUM(D108,D118)</f>
        <v>25312</v>
      </c>
      <c r="E119" s="16">
        <f t="shared" si="10"/>
        <v>0.10825976869910353</v>
      </c>
      <c r="F119" s="14">
        <f>+'DistrictxDiv-Dept'!D119</f>
        <v>233808</v>
      </c>
      <c r="H119" s="17"/>
      <c r="I119" s="17"/>
    </row>
    <row r="120" spans="2:9" ht="12.75" customHeight="1" x14ac:dyDescent="0.2">
      <c r="B120" s="192" t="s">
        <v>196</v>
      </c>
      <c r="C120" s="144" t="s">
        <v>369</v>
      </c>
      <c r="D120" s="93"/>
      <c r="E120" s="94"/>
      <c r="F120" s="99"/>
      <c r="I120" s="17"/>
    </row>
    <row r="121" spans="2:9" ht="12.75" customHeight="1" x14ac:dyDescent="0.2">
      <c r="B121" s="192"/>
      <c r="C121" s="95" t="s">
        <v>13</v>
      </c>
      <c r="D121" s="20">
        <v>7440</v>
      </c>
      <c r="E121" s="21">
        <f t="shared" ref="E121:E126" si="11">+D121/$F121</f>
        <v>0.16028955532574973</v>
      </c>
      <c r="F121" s="20">
        <f>+'DistrictxDiv-Dept'!D121</f>
        <v>46416</v>
      </c>
      <c r="H121" s="17"/>
      <c r="I121" s="17"/>
    </row>
    <row r="122" spans="2:9" ht="12.75" customHeight="1" x14ac:dyDescent="0.2">
      <c r="B122" s="192"/>
      <c r="C122" s="11" t="s">
        <v>352</v>
      </c>
      <c r="D122" s="12">
        <v>3504</v>
      </c>
      <c r="E122" s="13">
        <f t="shared" si="11"/>
        <v>0.13585607940446651</v>
      </c>
      <c r="F122" s="20">
        <f>+'DistrictxDiv-Dept'!D122</f>
        <v>25792</v>
      </c>
    </row>
    <row r="123" spans="2:9" ht="12.75" customHeight="1" x14ac:dyDescent="0.2">
      <c r="B123" s="192"/>
      <c r="C123" s="11" t="s">
        <v>134</v>
      </c>
      <c r="D123" s="12">
        <v>3136</v>
      </c>
      <c r="E123" s="13">
        <f t="shared" si="11"/>
        <v>0.15857605177993528</v>
      </c>
      <c r="F123" s="12">
        <f>+'DistrictxDiv-Dept'!D123</f>
        <v>19776</v>
      </c>
      <c r="H123" s="17"/>
      <c r="I123" s="17"/>
    </row>
    <row r="124" spans="2:9" ht="12.75" customHeight="1" x14ac:dyDescent="0.2">
      <c r="B124" s="192"/>
      <c r="C124" s="11" t="s">
        <v>17</v>
      </c>
      <c r="D124" s="12">
        <v>2688</v>
      </c>
      <c r="E124" s="13">
        <f t="shared" si="11"/>
        <v>0.1951219512195122</v>
      </c>
      <c r="F124" s="12">
        <f>+'DistrictxDiv-Dept'!D124</f>
        <v>13776</v>
      </c>
      <c r="I124" s="17"/>
    </row>
    <row r="125" spans="2:9" ht="12.75" customHeight="1" x14ac:dyDescent="0.2">
      <c r="B125" s="192"/>
      <c r="C125" s="11" t="s">
        <v>185</v>
      </c>
      <c r="D125" s="12"/>
      <c r="E125" s="13" t="s">
        <v>252</v>
      </c>
      <c r="F125" s="12">
        <f>+'DistrictxDiv-Dept'!D125</f>
        <v>0</v>
      </c>
    </row>
    <row r="126" spans="2:9" ht="12.75" customHeight="1" x14ac:dyDescent="0.2">
      <c r="B126" s="192"/>
      <c r="C126" s="66" t="s">
        <v>127</v>
      </c>
      <c r="D126" s="69">
        <f>SUM(D121:D125)</f>
        <v>16768</v>
      </c>
      <c r="E126" s="65">
        <f t="shared" si="11"/>
        <v>0.15854765506807866</v>
      </c>
      <c r="F126" s="69">
        <f>+'DistrictxDiv-Dept'!D126</f>
        <v>105760</v>
      </c>
    </row>
    <row r="127" spans="2:9" ht="12.75" customHeight="1" x14ac:dyDescent="0.2">
      <c r="B127" s="192"/>
      <c r="C127" s="145" t="s">
        <v>237</v>
      </c>
      <c r="D127" s="97"/>
      <c r="E127" s="94"/>
      <c r="F127" s="93"/>
      <c r="I127" s="17"/>
    </row>
    <row r="128" spans="2:9" ht="12.75" customHeight="1" x14ac:dyDescent="0.2">
      <c r="B128" s="192"/>
      <c r="C128" s="95" t="s">
        <v>132</v>
      </c>
      <c r="D128" s="20">
        <v>1648</v>
      </c>
      <c r="E128" s="21">
        <f t="shared" ref="E128:E134" si="12">+D128/$F128</f>
        <v>0.10564102564102563</v>
      </c>
      <c r="F128" s="20">
        <f>+'DistrictxDiv-Dept'!D128</f>
        <v>15600</v>
      </c>
      <c r="I128" s="17"/>
    </row>
    <row r="129" spans="2:9" ht="12.75" customHeight="1" x14ac:dyDescent="0.2">
      <c r="B129" s="192"/>
      <c r="C129" s="11" t="s">
        <v>133</v>
      </c>
      <c r="D129" s="12">
        <v>14880</v>
      </c>
      <c r="E129" s="13">
        <f t="shared" si="12"/>
        <v>0.30214424951267055</v>
      </c>
      <c r="F129" s="12">
        <f>+'DistrictxDiv-Dept'!D129</f>
        <v>49248</v>
      </c>
      <c r="H129" s="17"/>
      <c r="I129" s="17"/>
    </row>
    <row r="130" spans="2:9" ht="12.75" customHeight="1" x14ac:dyDescent="0.2">
      <c r="B130" s="192"/>
      <c r="C130" s="11" t="s">
        <v>15</v>
      </c>
      <c r="D130" s="12">
        <v>336</v>
      </c>
      <c r="E130" s="13">
        <f t="shared" si="12"/>
        <v>3.255813953488372E-2</v>
      </c>
      <c r="F130" s="12">
        <f>+'DistrictxDiv-Dept'!D130</f>
        <v>10320</v>
      </c>
    </row>
    <row r="131" spans="2:9" ht="12.75" customHeight="1" x14ac:dyDescent="0.2">
      <c r="B131" s="192"/>
      <c r="C131" s="11" t="s">
        <v>16</v>
      </c>
      <c r="D131" s="12">
        <v>2896</v>
      </c>
      <c r="E131" s="13">
        <f t="shared" si="12"/>
        <v>0.13318616629874908</v>
      </c>
      <c r="F131" s="12">
        <f>+'DistrictxDiv-Dept'!D131</f>
        <v>21744</v>
      </c>
      <c r="I131" s="17"/>
    </row>
    <row r="132" spans="2:9" ht="12.75" customHeight="1" x14ac:dyDescent="0.2">
      <c r="B132" s="192"/>
      <c r="C132" s="11" t="s">
        <v>135</v>
      </c>
      <c r="D132" s="18">
        <v>560</v>
      </c>
      <c r="E132" s="13">
        <f t="shared" si="12"/>
        <v>2.8571428571428571E-2</v>
      </c>
      <c r="F132" s="12">
        <f>+'DistrictxDiv-Dept'!D132</f>
        <v>19600</v>
      </c>
      <c r="H132" s="17"/>
      <c r="I132" s="17"/>
    </row>
    <row r="133" spans="2:9" ht="12.75" customHeight="1" x14ac:dyDescent="0.2">
      <c r="B133" s="192"/>
      <c r="C133" s="66" t="s">
        <v>127</v>
      </c>
      <c r="D133" s="68">
        <f>SUM(D128:D132)</f>
        <v>20320</v>
      </c>
      <c r="E133" s="65">
        <f t="shared" si="12"/>
        <v>0.17440263663828617</v>
      </c>
      <c r="F133" s="69">
        <f>+'DistrictxDiv-Dept'!D133</f>
        <v>116512</v>
      </c>
      <c r="I133" s="17"/>
    </row>
    <row r="134" spans="2:9" ht="12.75" customHeight="1" x14ac:dyDescent="0.2">
      <c r="B134" s="193"/>
      <c r="C134" s="118" t="s">
        <v>36</v>
      </c>
      <c r="D134" s="14">
        <f>SUM(D126,D133)</f>
        <v>37088</v>
      </c>
      <c r="E134" s="16">
        <f t="shared" si="12"/>
        <v>0.16685862366829829</v>
      </c>
      <c r="F134" s="14">
        <f>+'DistrictxDiv-Dept'!D134</f>
        <v>222272</v>
      </c>
    </row>
    <row r="135" spans="2:9" ht="12.75" customHeight="1" x14ac:dyDescent="0.2">
      <c r="B135" s="192" t="s">
        <v>197</v>
      </c>
      <c r="C135" s="144" t="s">
        <v>181</v>
      </c>
      <c r="D135" s="93"/>
      <c r="E135" s="94"/>
      <c r="F135" s="93"/>
      <c r="H135" s="17"/>
      <c r="I135" s="17"/>
    </row>
    <row r="136" spans="2:9" ht="12.75" customHeight="1" x14ac:dyDescent="0.2">
      <c r="B136" s="192"/>
      <c r="C136" s="95" t="s">
        <v>6</v>
      </c>
      <c r="D136" s="20">
        <v>32064</v>
      </c>
      <c r="E136" s="21">
        <f t="shared" ref="E136:E138" si="13">+D136/$F136</f>
        <v>0.12788768347160179</v>
      </c>
      <c r="F136" s="20">
        <f>+'DistrictxDiv-Dept'!D136</f>
        <v>250720</v>
      </c>
      <c r="H136" s="17"/>
      <c r="I136" s="17"/>
    </row>
    <row r="137" spans="2:9" ht="12.75" customHeight="1" x14ac:dyDescent="0.2">
      <c r="B137" s="192"/>
      <c r="C137" s="11" t="s">
        <v>9</v>
      </c>
      <c r="D137" s="12">
        <v>2448</v>
      </c>
      <c r="E137" s="13">
        <f t="shared" si="13"/>
        <v>0.13456464379947231</v>
      </c>
      <c r="F137" s="12">
        <f>+'DistrictxDiv-Dept'!D137</f>
        <v>18192</v>
      </c>
      <c r="H137" s="17"/>
      <c r="I137" s="17"/>
    </row>
    <row r="138" spans="2:9" ht="12.75" customHeight="1" x14ac:dyDescent="0.2">
      <c r="B138" s="192"/>
      <c r="C138" s="66" t="s">
        <v>127</v>
      </c>
      <c r="D138" s="68">
        <f>SUM(D136:D137)</f>
        <v>34512</v>
      </c>
      <c r="E138" s="65">
        <f t="shared" si="13"/>
        <v>0.12833938240019041</v>
      </c>
      <c r="F138" s="69">
        <f>+'DistrictxDiv-Dept'!D138</f>
        <v>268912</v>
      </c>
      <c r="H138" s="17"/>
      <c r="I138" s="17"/>
    </row>
    <row r="139" spans="2:9" x14ac:dyDescent="0.2">
      <c r="B139" s="192"/>
      <c r="C139" s="144" t="s">
        <v>359</v>
      </c>
      <c r="D139" s="93"/>
      <c r="E139" s="94"/>
      <c r="F139" s="93"/>
      <c r="H139" s="17"/>
      <c r="I139" s="17"/>
    </row>
    <row r="140" spans="2:9" x14ac:dyDescent="0.2">
      <c r="B140" s="192"/>
      <c r="C140" s="95" t="s">
        <v>343</v>
      </c>
      <c r="D140" s="20">
        <v>560</v>
      </c>
      <c r="E140" s="21">
        <f t="shared" ref="E140:E144" si="14">+D140/$F140</f>
        <v>5.3272450532724502E-2</v>
      </c>
      <c r="F140" s="20">
        <f>+'DistrictxDiv-Dept'!D140</f>
        <v>10512</v>
      </c>
    </row>
    <row r="141" spans="2:9" x14ac:dyDescent="0.2">
      <c r="B141" s="192"/>
      <c r="C141" s="11" t="s">
        <v>49</v>
      </c>
      <c r="D141" s="12">
        <v>14304</v>
      </c>
      <c r="E141" s="13">
        <f t="shared" si="14"/>
        <v>0.35462118207060689</v>
      </c>
      <c r="F141" s="12">
        <f>+'DistrictxDiv-Dept'!D141</f>
        <v>40336</v>
      </c>
      <c r="I141" s="17"/>
    </row>
    <row r="142" spans="2:9" x14ac:dyDescent="0.2">
      <c r="B142" s="192"/>
      <c r="C142" s="19" t="s">
        <v>137</v>
      </c>
      <c r="D142" s="12"/>
      <c r="E142" s="13">
        <f t="shared" si="14"/>
        <v>0</v>
      </c>
      <c r="F142" s="12">
        <f>+'DistrictxDiv-Dept'!D142</f>
        <v>14784</v>
      </c>
    </row>
    <row r="143" spans="2:9" x14ac:dyDescent="0.2">
      <c r="B143" s="192"/>
      <c r="C143" s="19" t="s">
        <v>78</v>
      </c>
      <c r="D143" s="12">
        <v>5664</v>
      </c>
      <c r="E143" s="13">
        <f t="shared" si="14"/>
        <v>0.24447513812154695</v>
      </c>
      <c r="F143" s="12">
        <f>+'DistrictxDiv-Dept'!D143</f>
        <v>23168</v>
      </c>
      <c r="H143" s="17"/>
      <c r="I143" s="17"/>
    </row>
    <row r="144" spans="2:9" x14ac:dyDescent="0.2">
      <c r="B144" s="192"/>
      <c r="C144" s="66" t="s">
        <v>127</v>
      </c>
      <c r="D144" s="69">
        <f>SUM(D140:D143)</f>
        <v>20528</v>
      </c>
      <c r="E144" s="65">
        <f t="shared" si="14"/>
        <v>0.23117117117117117</v>
      </c>
      <c r="F144" s="69">
        <f>+'DistrictxDiv-Dept'!D144</f>
        <v>88800</v>
      </c>
      <c r="I144" s="17"/>
    </row>
    <row r="145" spans="2:9" x14ac:dyDescent="0.2">
      <c r="B145" s="192"/>
      <c r="C145" s="144" t="s">
        <v>234</v>
      </c>
      <c r="D145" s="93"/>
      <c r="E145" s="94"/>
      <c r="F145" s="93"/>
      <c r="H145" s="17"/>
      <c r="I145" s="17"/>
    </row>
    <row r="146" spans="2:9" x14ac:dyDescent="0.2">
      <c r="B146" s="192"/>
      <c r="C146" s="95" t="s">
        <v>58</v>
      </c>
      <c r="D146" s="17">
        <v>2944</v>
      </c>
      <c r="E146" s="21">
        <f t="shared" ref="E146:E153" si="15">+D146/$F146</f>
        <v>0.17898832684824903</v>
      </c>
      <c r="F146" s="20">
        <f>+'DistrictxDiv-Dept'!D146</f>
        <v>16448</v>
      </c>
      <c r="H146" s="17"/>
      <c r="I146" s="17"/>
    </row>
    <row r="147" spans="2:9" x14ac:dyDescent="0.2">
      <c r="B147" s="192"/>
      <c r="C147" s="11" t="s">
        <v>0</v>
      </c>
      <c r="D147" s="12"/>
      <c r="E147" s="13">
        <f t="shared" si="15"/>
        <v>0</v>
      </c>
      <c r="F147" s="12">
        <f>+'DistrictxDiv-Dept'!D147</f>
        <v>5712</v>
      </c>
    </row>
    <row r="148" spans="2:9" x14ac:dyDescent="0.2">
      <c r="B148" s="192"/>
      <c r="C148" s="11" t="s">
        <v>59</v>
      </c>
      <c r="D148" s="18">
        <v>14304</v>
      </c>
      <c r="E148" s="13">
        <f t="shared" si="15"/>
        <v>0.23390894819466249</v>
      </c>
      <c r="F148" s="12">
        <f>+'DistrictxDiv-Dept'!D148</f>
        <v>61152</v>
      </c>
      <c r="H148" s="17"/>
      <c r="I148" s="17"/>
    </row>
    <row r="149" spans="2:9" x14ac:dyDescent="0.2">
      <c r="B149" s="192"/>
      <c r="C149" s="11" t="s">
        <v>7</v>
      </c>
      <c r="D149" s="8">
        <v>8160</v>
      </c>
      <c r="E149" s="13">
        <f t="shared" si="15"/>
        <v>0.25147928994082841</v>
      </c>
      <c r="F149" s="12">
        <f>+'DistrictxDiv-Dept'!D149</f>
        <v>32448</v>
      </c>
      <c r="H149" s="17"/>
      <c r="I149" s="17"/>
    </row>
    <row r="150" spans="2:9" x14ac:dyDescent="0.2">
      <c r="B150" s="192"/>
      <c r="C150" s="11" t="s">
        <v>8</v>
      </c>
      <c r="D150" s="12"/>
      <c r="E150" s="13">
        <f t="shared" si="15"/>
        <v>0</v>
      </c>
      <c r="F150" s="12">
        <f>+'DistrictxDiv-Dept'!D150</f>
        <v>24240</v>
      </c>
    </row>
    <row r="151" spans="2:9" ht="12.75" customHeight="1" x14ac:dyDescent="0.2">
      <c r="B151" s="192"/>
      <c r="C151" s="7" t="s">
        <v>10</v>
      </c>
      <c r="D151" s="12">
        <v>6864</v>
      </c>
      <c r="E151" s="13">
        <f t="shared" si="15"/>
        <v>0.20226308345120225</v>
      </c>
      <c r="F151" s="12">
        <f>+'DistrictxDiv-Dept'!D151</f>
        <v>33936</v>
      </c>
      <c r="H151" s="17"/>
      <c r="I151" s="17"/>
    </row>
    <row r="152" spans="2:9" x14ac:dyDescent="0.2">
      <c r="B152" s="192"/>
      <c r="C152" s="66" t="s">
        <v>127</v>
      </c>
      <c r="D152" s="69">
        <f>SUM(D146:D151)</f>
        <v>32272</v>
      </c>
      <c r="E152" s="65">
        <f t="shared" si="15"/>
        <v>0.18553950878484041</v>
      </c>
      <c r="F152" s="69">
        <f>+'DistrictxDiv-Dept'!D152</f>
        <v>173936</v>
      </c>
      <c r="H152" s="17"/>
      <c r="I152" s="17"/>
    </row>
    <row r="153" spans="2:9" x14ac:dyDescent="0.2">
      <c r="B153" s="193"/>
      <c r="C153" s="118" t="s">
        <v>36</v>
      </c>
      <c r="D153" s="14">
        <f>SUM(D138,D144,D152)</f>
        <v>87312</v>
      </c>
      <c r="E153" s="16">
        <f t="shared" si="15"/>
        <v>0.16422896352473818</v>
      </c>
      <c r="F153" s="14">
        <f>+'DistrictxDiv-Dept'!D153</f>
        <v>531648</v>
      </c>
    </row>
    <row r="154" spans="2:9" ht="12.75" customHeight="1" x14ac:dyDescent="0.2">
      <c r="B154" s="192" t="s">
        <v>198</v>
      </c>
      <c r="C154" s="144" t="s">
        <v>235</v>
      </c>
      <c r="D154" s="93"/>
      <c r="E154" s="94"/>
      <c r="F154" s="93"/>
    </row>
    <row r="155" spans="2:9" x14ac:dyDescent="0.2">
      <c r="B155" s="192"/>
      <c r="C155" s="95" t="s">
        <v>29</v>
      </c>
      <c r="D155" s="20"/>
      <c r="E155" s="21">
        <f t="shared" ref="E155:E161" si="16">+D155/$F155</f>
        <v>0</v>
      </c>
      <c r="F155" s="20">
        <f>+'DistrictxDiv-Dept'!D155</f>
        <v>5136</v>
      </c>
    </row>
    <row r="156" spans="2:9" x14ac:dyDescent="0.2">
      <c r="B156" s="192"/>
      <c r="C156" s="11" t="s">
        <v>24</v>
      </c>
      <c r="D156" s="12">
        <v>21520</v>
      </c>
      <c r="E156" s="13">
        <f t="shared" si="16"/>
        <v>0.19467361412650167</v>
      </c>
      <c r="F156" s="12">
        <f>+'DistrictxDiv-Dept'!D156</f>
        <v>110544</v>
      </c>
    </row>
    <row r="157" spans="2:9" x14ac:dyDescent="0.2">
      <c r="B157" s="192"/>
      <c r="C157" s="95" t="s">
        <v>25</v>
      </c>
      <c r="D157" s="20">
        <v>5760</v>
      </c>
      <c r="E157" s="13">
        <f t="shared" si="16"/>
        <v>0.18604651162790697</v>
      </c>
      <c r="F157" s="12">
        <f>+'DistrictxDiv-Dept'!D157</f>
        <v>30960</v>
      </c>
    </row>
    <row r="158" spans="2:9" x14ac:dyDescent="0.2">
      <c r="B158" s="192"/>
      <c r="C158" s="11" t="s">
        <v>31</v>
      </c>
      <c r="D158" s="12"/>
      <c r="E158" s="13" t="s">
        <v>252</v>
      </c>
      <c r="F158" s="12">
        <f>+'DistrictxDiv-Dept'!D158</f>
        <v>0</v>
      </c>
    </row>
    <row r="159" spans="2:9" x14ac:dyDescent="0.2">
      <c r="B159" s="192"/>
      <c r="C159" s="11" t="s">
        <v>205</v>
      </c>
      <c r="D159" s="18">
        <v>2128</v>
      </c>
      <c r="E159" s="13">
        <f t="shared" si="16"/>
        <v>8.449809402795426E-2</v>
      </c>
      <c r="F159" s="12">
        <f>+'DistrictxDiv-Dept'!D159</f>
        <v>25184</v>
      </c>
    </row>
    <row r="160" spans="2:9" x14ac:dyDescent="0.2">
      <c r="B160" s="192"/>
      <c r="C160" s="11" t="s">
        <v>35</v>
      </c>
      <c r="D160" s="12">
        <v>6384</v>
      </c>
      <c r="E160" s="13">
        <f t="shared" si="16"/>
        <v>0.28663793103448276</v>
      </c>
      <c r="F160" s="12">
        <f>+'DistrictxDiv-Dept'!D160</f>
        <v>22272</v>
      </c>
    </row>
    <row r="161" spans="2:9" x14ac:dyDescent="0.2">
      <c r="B161" s="192"/>
      <c r="C161" s="66" t="s">
        <v>127</v>
      </c>
      <c r="D161" s="69">
        <f>SUM(D155:D160)</f>
        <v>35792</v>
      </c>
      <c r="E161" s="65">
        <f t="shared" si="16"/>
        <v>0.18440359409776605</v>
      </c>
      <c r="F161" s="69">
        <f>+'DistrictxDiv-Dept'!D161</f>
        <v>194096</v>
      </c>
    </row>
    <row r="162" spans="2:9" x14ac:dyDescent="0.2">
      <c r="B162" s="192"/>
      <c r="C162" s="144" t="s">
        <v>371</v>
      </c>
      <c r="D162" s="93"/>
      <c r="E162" s="94"/>
      <c r="F162" s="93"/>
      <c r="I162" s="17"/>
    </row>
    <row r="163" spans="2:9" x14ac:dyDescent="0.2">
      <c r="B163" s="192"/>
      <c r="C163" s="95" t="s">
        <v>26</v>
      </c>
      <c r="D163" s="20"/>
      <c r="E163" s="21">
        <f t="shared" ref="E163:E167" si="17">+D163/$F163</f>
        <v>0</v>
      </c>
      <c r="F163" s="20">
        <f>+'DistrictxDiv-Dept'!D163</f>
        <v>15696</v>
      </c>
      <c r="H163" s="17"/>
      <c r="I163" s="17"/>
    </row>
    <row r="164" spans="2:9" x14ac:dyDescent="0.2">
      <c r="B164" s="192"/>
      <c r="C164" s="11" t="s">
        <v>27</v>
      </c>
      <c r="D164" s="12">
        <v>1008</v>
      </c>
      <c r="E164" s="13">
        <f t="shared" si="17"/>
        <v>5.9829059829059832E-2</v>
      </c>
      <c r="F164" s="12">
        <f>+'DistrictxDiv-Dept'!D164</f>
        <v>16848</v>
      </c>
      <c r="H164" s="17"/>
      <c r="I164" s="17"/>
    </row>
    <row r="165" spans="2:9" x14ac:dyDescent="0.2">
      <c r="B165" s="192"/>
      <c r="C165" s="11" t="s">
        <v>11</v>
      </c>
      <c r="D165" s="12">
        <v>37200</v>
      </c>
      <c r="E165" s="13">
        <f t="shared" si="17"/>
        <v>0.17113204769615781</v>
      </c>
      <c r="F165" s="12">
        <f>+'DistrictxDiv-Dept'!D165</f>
        <v>217376</v>
      </c>
      <c r="H165" s="17"/>
      <c r="I165" s="17"/>
    </row>
    <row r="166" spans="2:9" x14ac:dyDescent="0.2">
      <c r="B166" s="192"/>
      <c r="C166" s="11" t="s">
        <v>28</v>
      </c>
      <c r="D166" s="12">
        <v>3552</v>
      </c>
      <c r="E166" s="13">
        <f t="shared" si="17"/>
        <v>0.1367837338262477</v>
      </c>
      <c r="F166" s="12">
        <f>+'DistrictxDiv-Dept'!D166</f>
        <v>25968</v>
      </c>
      <c r="H166" s="17"/>
      <c r="I166" s="17"/>
    </row>
    <row r="167" spans="2:9" x14ac:dyDescent="0.2">
      <c r="B167" s="192"/>
      <c r="C167" s="66" t="s">
        <v>127</v>
      </c>
      <c r="D167" s="69">
        <f>SUM(D163:D166)</f>
        <v>41760</v>
      </c>
      <c r="E167" s="65">
        <f t="shared" si="17"/>
        <v>0.15136577161746795</v>
      </c>
      <c r="F167" s="69">
        <f>+'DistrictxDiv-Dept'!D167</f>
        <v>275888</v>
      </c>
    </row>
    <row r="168" spans="2:9" x14ac:dyDescent="0.2">
      <c r="B168" s="192"/>
      <c r="C168" s="144" t="s">
        <v>236</v>
      </c>
      <c r="D168" s="93"/>
      <c r="E168" s="94"/>
      <c r="F168" s="93"/>
    </row>
    <row r="169" spans="2:9" x14ac:dyDescent="0.2">
      <c r="B169" s="192"/>
      <c r="C169" s="95" t="s">
        <v>32</v>
      </c>
      <c r="D169" s="20">
        <v>12048</v>
      </c>
      <c r="E169" s="21">
        <f t="shared" ref="E169:E174" si="18">+D169/$F169</f>
        <v>0.11795112781954888</v>
      </c>
      <c r="F169" s="20">
        <f>+'DistrictxDiv-Dept'!D169</f>
        <v>102144</v>
      </c>
    </row>
    <row r="170" spans="2:9" x14ac:dyDescent="0.2">
      <c r="B170" s="192"/>
      <c r="C170" s="11" t="s">
        <v>33</v>
      </c>
      <c r="D170" s="12">
        <v>9312</v>
      </c>
      <c r="E170" s="13">
        <f t="shared" si="18"/>
        <v>0.10543478260869565</v>
      </c>
      <c r="F170" s="12">
        <f>+'DistrictxDiv-Dept'!D170</f>
        <v>88320</v>
      </c>
    </row>
    <row r="171" spans="2:9" x14ac:dyDescent="0.2">
      <c r="B171" s="192"/>
      <c r="C171" s="11" t="s">
        <v>353</v>
      </c>
      <c r="D171" s="12"/>
      <c r="E171" s="13">
        <f t="shared" si="18"/>
        <v>0</v>
      </c>
      <c r="F171" s="12">
        <f>+'DistrictxDiv-Dept'!D171</f>
        <v>4656</v>
      </c>
    </row>
    <row r="172" spans="2:9" x14ac:dyDescent="0.2">
      <c r="B172" s="192"/>
      <c r="C172" s="11" t="s">
        <v>34</v>
      </c>
      <c r="D172" s="12">
        <v>12912</v>
      </c>
      <c r="E172" s="13">
        <f t="shared" si="18"/>
        <v>0.29723756906077348</v>
      </c>
      <c r="F172" s="12">
        <f>+'DistrictxDiv-Dept'!D172</f>
        <v>43440</v>
      </c>
    </row>
    <row r="173" spans="2:9" x14ac:dyDescent="0.2">
      <c r="B173" s="192"/>
      <c r="C173" s="66" t="s">
        <v>127</v>
      </c>
      <c r="D173" s="69">
        <f>SUM(D169:D172)</f>
        <v>34272</v>
      </c>
      <c r="E173" s="65">
        <f t="shared" si="18"/>
        <v>0.14366197183098592</v>
      </c>
      <c r="F173" s="69">
        <f>+'DistrictxDiv-Dept'!D173</f>
        <v>238560</v>
      </c>
    </row>
    <row r="174" spans="2:9" x14ac:dyDescent="0.2">
      <c r="B174" s="193"/>
      <c r="C174" s="118" t="s">
        <v>36</v>
      </c>
      <c r="D174" s="14">
        <f>SUM(D161,D167,D173)</f>
        <v>111824</v>
      </c>
      <c r="E174" s="16">
        <f t="shared" si="18"/>
        <v>0.15782223828019148</v>
      </c>
      <c r="F174" s="14">
        <f>+'DistrictxDiv-Dept'!D174</f>
        <v>708544</v>
      </c>
    </row>
  </sheetData>
  <mergeCells count="9">
    <mergeCell ref="B154:B174"/>
    <mergeCell ref="B8:C8"/>
    <mergeCell ref="B9:B19"/>
    <mergeCell ref="B20:B21"/>
    <mergeCell ref="B22:B57"/>
    <mergeCell ref="B58:B97"/>
    <mergeCell ref="B98:B119"/>
    <mergeCell ref="B120:B134"/>
    <mergeCell ref="B135:B153"/>
  </mergeCells>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4" manualBreakCount="4">
    <brk id="21" min="1" max="5" man="1"/>
    <brk id="57" min="1" max="5" man="1"/>
    <brk id="97" min="1" max="5" man="1"/>
    <brk id="134" min="1"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7"/>
  <sheetViews>
    <sheetView zoomScaleNormal="100" workbookViewId="0">
      <pane ySplit="7" topLeftCell="A8" activePane="bottomLeft" state="frozen"/>
      <selection activeCell="A7" sqref="A7"/>
      <selection pane="bottomLeft" activeCell="A8" sqref="A8"/>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9" width="8.77734375" style="10" customWidth="1"/>
    <col min="20" max="16384" width="8.88671875" style="10"/>
  </cols>
  <sheetData>
    <row r="1" spans="2:11" ht="12.75" customHeight="1" x14ac:dyDescent="0.2">
      <c r="B1" s="29" t="s">
        <v>406</v>
      </c>
      <c r="C1" s="29"/>
      <c r="D1" s="29"/>
      <c r="E1" s="29"/>
      <c r="F1" s="29"/>
      <c r="G1" s="29"/>
      <c r="H1" s="29"/>
      <c r="I1" s="29"/>
      <c r="J1" s="25"/>
      <c r="K1" s="25"/>
    </row>
    <row r="2" spans="2:11" ht="12.75" customHeight="1" x14ac:dyDescent="0.2">
      <c r="B2" s="29" t="s">
        <v>48</v>
      </c>
      <c r="C2" s="29"/>
      <c r="D2" s="29"/>
      <c r="E2" s="29"/>
      <c r="F2" s="29"/>
      <c r="G2" s="29"/>
      <c r="H2" s="29"/>
      <c r="I2" s="29"/>
      <c r="J2" s="25"/>
      <c r="K2" s="25"/>
    </row>
    <row r="3" spans="2:11" ht="12.75" customHeight="1" x14ac:dyDescent="0.2">
      <c r="B3" s="29" t="s">
        <v>66</v>
      </c>
      <c r="C3" s="29"/>
      <c r="D3" s="29"/>
      <c r="E3" s="29"/>
      <c r="F3" s="29"/>
      <c r="G3" s="29"/>
      <c r="H3" s="29"/>
      <c r="I3" s="29"/>
      <c r="J3" s="25"/>
      <c r="K3" s="25"/>
    </row>
    <row r="4" spans="2:11" ht="12.75" customHeight="1" x14ac:dyDescent="0.2">
      <c r="B4" s="29" t="s">
        <v>346</v>
      </c>
      <c r="C4" s="29"/>
      <c r="D4" s="29"/>
      <c r="E4" s="29"/>
      <c r="F4" s="29"/>
      <c r="G4" s="29"/>
      <c r="H4" s="29"/>
      <c r="I4" s="29"/>
    </row>
    <row r="5" spans="2:11" ht="12.75" customHeight="1" x14ac:dyDescent="0.2">
      <c r="B5" s="161"/>
    </row>
    <row r="6" spans="2:11" ht="12.75" customHeight="1" x14ac:dyDescent="0.2">
      <c r="D6" s="189" t="s">
        <v>76</v>
      </c>
      <c r="E6" s="189"/>
      <c r="F6" s="3"/>
      <c r="G6" s="189" t="s">
        <v>37</v>
      </c>
      <c r="H6" s="189"/>
      <c r="I6" s="3"/>
    </row>
    <row r="7" spans="2:11" ht="12.75" customHeight="1" x14ac:dyDescent="0.2">
      <c r="B7" s="4" t="s">
        <v>38</v>
      </c>
      <c r="C7" s="4" t="s">
        <v>39</v>
      </c>
      <c r="D7" s="5" t="s">
        <v>40</v>
      </c>
      <c r="E7" s="117" t="s">
        <v>41</v>
      </c>
      <c r="F7" s="5"/>
      <c r="G7" s="5" t="s">
        <v>40</v>
      </c>
      <c r="H7" s="117" t="s">
        <v>41</v>
      </c>
      <c r="I7" s="5" t="s">
        <v>42</v>
      </c>
    </row>
    <row r="8" spans="2:11" ht="12.75" customHeight="1" x14ac:dyDescent="0.2">
      <c r="B8" s="195" t="s">
        <v>71</v>
      </c>
      <c r="C8" s="195"/>
      <c r="D8" s="14">
        <f>SUM(D19,D21,D57,D97,D119,D134,D153,D174)</f>
        <v>461</v>
      </c>
      <c r="E8" s="16">
        <f>D8/$I8</f>
        <v>0.30529801324503314</v>
      </c>
      <c r="F8" s="6"/>
      <c r="G8" s="14">
        <f>SUM(G19,G21,G57,G97,G119,G134,G153,G174)</f>
        <v>1049</v>
      </c>
      <c r="H8" s="16">
        <f>G8/$I8</f>
        <v>0.69470198675496686</v>
      </c>
      <c r="I8" s="14">
        <f t="shared" ref="I8:I10" si="0">+D8+G8</f>
        <v>1510</v>
      </c>
    </row>
    <row r="9" spans="2:11" ht="12.75" customHeight="1" x14ac:dyDescent="0.2">
      <c r="B9" s="192" t="s">
        <v>162</v>
      </c>
      <c r="C9" s="11" t="s">
        <v>157</v>
      </c>
      <c r="D9" s="12">
        <v>3</v>
      </c>
      <c r="E9" s="13">
        <f t="shared" ref="E9:E18" si="1">+D9/$I9</f>
        <v>0.2</v>
      </c>
      <c r="F9" s="15"/>
      <c r="G9" s="12">
        <v>12</v>
      </c>
      <c r="H9" s="13">
        <f t="shared" ref="H9:H18" si="2">+G9/$I9</f>
        <v>0.8</v>
      </c>
      <c r="I9" s="12">
        <f t="shared" si="0"/>
        <v>15</v>
      </c>
    </row>
    <row r="10" spans="2:11" ht="12.75" customHeight="1" x14ac:dyDescent="0.2">
      <c r="B10" s="192"/>
      <c r="C10" s="11" t="s">
        <v>345</v>
      </c>
      <c r="D10" s="12"/>
      <c r="E10" s="13">
        <f t="shared" si="1"/>
        <v>0</v>
      </c>
      <c r="F10" s="15"/>
      <c r="G10" s="12">
        <v>4</v>
      </c>
      <c r="H10" s="13">
        <f t="shared" si="2"/>
        <v>1</v>
      </c>
      <c r="I10" s="12">
        <f t="shared" si="0"/>
        <v>4</v>
      </c>
    </row>
    <row r="11" spans="2:11" ht="12.75" customHeight="1" x14ac:dyDescent="0.2">
      <c r="B11" s="192"/>
      <c r="C11" s="11" t="s">
        <v>158</v>
      </c>
      <c r="D11" s="12">
        <v>4</v>
      </c>
      <c r="E11" s="13">
        <f t="shared" si="1"/>
        <v>0.23529411764705882</v>
      </c>
      <c r="F11" s="12"/>
      <c r="G11" s="12">
        <v>13</v>
      </c>
      <c r="H11" s="13">
        <f t="shared" si="2"/>
        <v>0.76470588235294112</v>
      </c>
      <c r="I11" s="12">
        <f t="shared" ref="I11:I19" si="3">+D11+G11</f>
        <v>17</v>
      </c>
    </row>
    <row r="12" spans="2:11" ht="12.75" customHeight="1" x14ac:dyDescent="0.2">
      <c r="B12" s="192"/>
      <c r="C12" s="11" t="s">
        <v>159</v>
      </c>
      <c r="D12" s="12"/>
      <c r="E12" s="13">
        <f t="shared" si="1"/>
        <v>0</v>
      </c>
      <c r="F12" s="15"/>
      <c r="G12" s="12">
        <v>10</v>
      </c>
      <c r="H12" s="13">
        <f t="shared" si="2"/>
        <v>1</v>
      </c>
      <c r="I12" s="12">
        <f t="shared" si="3"/>
        <v>10</v>
      </c>
    </row>
    <row r="13" spans="2:11" ht="12.75" customHeight="1" x14ac:dyDescent="0.2">
      <c r="B13" s="192"/>
      <c r="C13" s="11" t="s">
        <v>163</v>
      </c>
      <c r="D13" s="12">
        <v>3</v>
      </c>
      <c r="E13" s="13">
        <f t="shared" si="1"/>
        <v>0.23076923076923078</v>
      </c>
      <c r="F13" s="15"/>
      <c r="G13" s="12">
        <v>10</v>
      </c>
      <c r="H13" s="13">
        <f t="shared" si="2"/>
        <v>0.76923076923076927</v>
      </c>
      <c r="I13" s="12">
        <f t="shared" si="3"/>
        <v>13</v>
      </c>
    </row>
    <row r="14" spans="2:11" ht="12.75" customHeight="1" x14ac:dyDescent="0.2">
      <c r="B14" s="192"/>
      <c r="C14" s="11" t="s">
        <v>173</v>
      </c>
      <c r="D14" s="12">
        <v>6</v>
      </c>
      <c r="E14" s="13">
        <f t="shared" si="1"/>
        <v>0.22222222222222221</v>
      </c>
      <c r="F14" s="15"/>
      <c r="G14" s="12">
        <v>21</v>
      </c>
      <c r="H14" s="13">
        <f t="shared" si="2"/>
        <v>0.77777777777777779</v>
      </c>
      <c r="I14" s="12">
        <f t="shared" si="3"/>
        <v>27</v>
      </c>
    </row>
    <row r="15" spans="2:11" ht="12.75" customHeight="1" x14ac:dyDescent="0.2">
      <c r="B15" s="192"/>
      <c r="C15" s="11" t="s">
        <v>164</v>
      </c>
      <c r="D15" s="17">
        <v>1</v>
      </c>
      <c r="E15" s="21">
        <f t="shared" si="1"/>
        <v>0.16666666666666666</v>
      </c>
      <c r="F15" s="20"/>
      <c r="G15" s="17">
        <v>5</v>
      </c>
      <c r="H15" s="21">
        <f t="shared" si="2"/>
        <v>0.83333333333333337</v>
      </c>
      <c r="I15" s="20">
        <f t="shared" si="3"/>
        <v>6</v>
      </c>
    </row>
    <row r="16" spans="2:11" ht="12.75" customHeight="1" x14ac:dyDescent="0.2">
      <c r="B16" s="192"/>
      <c r="C16" s="11" t="s">
        <v>160</v>
      </c>
      <c r="D16" s="12">
        <v>3</v>
      </c>
      <c r="E16" s="13">
        <f t="shared" si="1"/>
        <v>0.1875</v>
      </c>
      <c r="F16" s="12"/>
      <c r="G16" s="12">
        <v>13</v>
      </c>
      <c r="H16" s="13">
        <f t="shared" si="2"/>
        <v>0.8125</v>
      </c>
      <c r="I16" s="12">
        <f t="shared" si="3"/>
        <v>16</v>
      </c>
    </row>
    <row r="17" spans="2:9" ht="12.75" customHeight="1" x14ac:dyDescent="0.2">
      <c r="B17" s="192"/>
      <c r="C17" s="11" t="s">
        <v>389</v>
      </c>
      <c r="D17" s="12">
        <v>1</v>
      </c>
      <c r="E17" s="13">
        <f t="shared" ref="E17" si="4">+D17/$I17</f>
        <v>1</v>
      </c>
      <c r="F17" s="12"/>
      <c r="G17" s="12"/>
      <c r="H17" s="13">
        <f t="shared" ref="H17" si="5">+G17/$I17</f>
        <v>0</v>
      </c>
      <c r="I17" s="12">
        <f t="shared" si="3"/>
        <v>1</v>
      </c>
    </row>
    <row r="18" spans="2:9" ht="12.75" customHeight="1" x14ac:dyDescent="0.2">
      <c r="B18" s="192"/>
      <c r="C18" s="11" t="s">
        <v>161</v>
      </c>
      <c r="D18" s="12">
        <v>2</v>
      </c>
      <c r="E18" s="13">
        <f t="shared" si="1"/>
        <v>0.4</v>
      </c>
      <c r="F18" s="12"/>
      <c r="G18" s="12">
        <v>3</v>
      </c>
      <c r="H18" s="13">
        <f t="shared" si="2"/>
        <v>0.6</v>
      </c>
      <c r="I18" s="12">
        <f t="shared" si="3"/>
        <v>5</v>
      </c>
    </row>
    <row r="19" spans="2:9" ht="12.75" customHeight="1" x14ac:dyDescent="0.2">
      <c r="B19" s="193"/>
      <c r="C19" s="118" t="s">
        <v>36</v>
      </c>
      <c r="D19" s="14">
        <f>SUM(D9:D18)</f>
        <v>23</v>
      </c>
      <c r="E19" s="16">
        <f>D19/$I19</f>
        <v>0.20175438596491227</v>
      </c>
      <c r="F19" s="14"/>
      <c r="G19" s="14">
        <f>SUM(G9:G18)</f>
        <v>91</v>
      </c>
      <c r="H19" s="16">
        <f>G19/$I19</f>
        <v>0.79824561403508776</v>
      </c>
      <c r="I19" s="14">
        <f t="shared" si="3"/>
        <v>114</v>
      </c>
    </row>
    <row r="20" spans="2:9" ht="12.75" customHeight="1" x14ac:dyDescent="0.2">
      <c r="B20" s="194" t="s">
        <v>22</v>
      </c>
      <c r="C20" s="11" t="s">
        <v>130</v>
      </c>
      <c r="D20" s="12">
        <v>21</v>
      </c>
      <c r="E20" s="13">
        <f>+D20/$I20</f>
        <v>0.40384615384615385</v>
      </c>
      <c r="F20" s="12"/>
      <c r="G20" s="12">
        <v>31</v>
      </c>
      <c r="H20" s="13">
        <f>+G20/$I20</f>
        <v>0.59615384615384615</v>
      </c>
      <c r="I20" s="12">
        <f t="shared" ref="I20" si="6">+D20+G20</f>
        <v>52</v>
      </c>
    </row>
    <row r="21" spans="2:9" ht="12.75" customHeight="1" x14ac:dyDescent="0.2">
      <c r="B21" s="193"/>
      <c r="C21" s="118" t="s">
        <v>36</v>
      </c>
      <c r="D21" s="14">
        <f>+D20</f>
        <v>21</v>
      </c>
      <c r="E21" s="16">
        <f>D21/$I21</f>
        <v>0.40384615384615385</v>
      </c>
      <c r="F21" s="14"/>
      <c r="G21" s="14">
        <f>+G20</f>
        <v>31</v>
      </c>
      <c r="H21" s="16">
        <f>G21/$I21</f>
        <v>0.59615384615384615</v>
      </c>
      <c r="I21" s="14">
        <f>+D21+G21</f>
        <v>52</v>
      </c>
    </row>
    <row r="22" spans="2:9" ht="12.75" customHeight="1" x14ac:dyDescent="0.2">
      <c r="B22" s="194" t="s">
        <v>193</v>
      </c>
      <c r="C22" s="142" t="s">
        <v>128</v>
      </c>
      <c r="D22" s="93"/>
      <c r="E22" s="94"/>
      <c r="F22" s="93"/>
      <c r="G22" s="93"/>
      <c r="H22" s="94"/>
      <c r="I22" s="93"/>
    </row>
    <row r="23" spans="2:9" ht="12.75" customHeight="1" x14ac:dyDescent="0.2">
      <c r="B23" s="188"/>
      <c r="C23" s="95" t="s">
        <v>24</v>
      </c>
      <c r="D23" s="20">
        <v>10</v>
      </c>
      <c r="E23" s="21">
        <f t="shared" ref="E23:E28" si="7">+D23/$I23</f>
        <v>0.21739130434782608</v>
      </c>
      <c r="F23" s="20"/>
      <c r="G23" s="20">
        <v>36</v>
      </c>
      <c r="H23" s="21">
        <f t="shared" ref="H23:H28" si="8">+G23/$I23</f>
        <v>0.78260869565217395</v>
      </c>
      <c r="I23" s="20">
        <f>+D23+G23</f>
        <v>46</v>
      </c>
    </row>
    <row r="24" spans="2:9" ht="12.75" customHeight="1" x14ac:dyDescent="0.2">
      <c r="B24" s="188"/>
      <c r="C24" s="11" t="s">
        <v>25</v>
      </c>
      <c r="D24" s="12">
        <v>3</v>
      </c>
      <c r="E24" s="13">
        <f t="shared" si="7"/>
        <v>0.27272727272727271</v>
      </c>
      <c r="F24" s="12"/>
      <c r="G24" s="12">
        <v>8</v>
      </c>
      <c r="H24" s="13">
        <f t="shared" si="8"/>
        <v>0.72727272727272729</v>
      </c>
      <c r="I24" s="12">
        <f>+D24+G24</f>
        <v>11</v>
      </c>
    </row>
    <row r="25" spans="2:9" ht="12.75" customHeight="1" x14ac:dyDescent="0.2">
      <c r="B25" s="188"/>
      <c r="C25" s="11" t="s">
        <v>26</v>
      </c>
      <c r="D25" s="12">
        <v>1</v>
      </c>
      <c r="E25" s="13">
        <f t="shared" si="7"/>
        <v>0.2</v>
      </c>
      <c r="F25" s="12"/>
      <c r="G25" s="12">
        <v>4</v>
      </c>
      <c r="H25" s="13">
        <f t="shared" si="8"/>
        <v>0.8</v>
      </c>
      <c r="I25" s="12">
        <f t="shared" ref="I25" si="9">+D25+G25</f>
        <v>5</v>
      </c>
    </row>
    <row r="26" spans="2:9" ht="12.75" customHeight="1" x14ac:dyDescent="0.2">
      <c r="B26" s="188"/>
      <c r="C26" s="11" t="s">
        <v>31</v>
      </c>
      <c r="D26" s="12"/>
      <c r="E26" s="13" t="s">
        <v>252</v>
      </c>
      <c r="F26" s="12"/>
      <c r="G26" s="12"/>
      <c r="H26" s="13" t="s">
        <v>252</v>
      </c>
      <c r="I26" s="12">
        <f>+D26+G26</f>
        <v>0</v>
      </c>
    </row>
    <row r="27" spans="2:9" ht="12.75" customHeight="1" x14ac:dyDescent="0.2">
      <c r="B27" s="188"/>
      <c r="C27" s="11" t="s">
        <v>27</v>
      </c>
      <c r="D27" s="12">
        <v>1</v>
      </c>
      <c r="E27" s="13">
        <f t="shared" si="7"/>
        <v>0.25</v>
      </c>
      <c r="F27" s="15"/>
      <c r="G27" s="12">
        <v>3</v>
      </c>
      <c r="H27" s="13">
        <f t="shared" si="8"/>
        <v>0.75</v>
      </c>
      <c r="I27" s="12">
        <f t="shared" ref="I27:I31" si="10">+D27+G27</f>
        <v>4</v>
      </c>
    </row>
    <row r="28" spans="2:9" ht="12.75" customHeight="1" x14ac:dyDescent="0.2">
      <c r="B28" s="188"/>
      <c r="C28" s="11" t="s">
        <v>205</v>
      </c>
      <c r="D28" s="18">
        <v>2</v>
      </c>
      <c r="E28" s="13">
        <f t="shared" si="7"/>
        <v>0.66666666666666663</v>
      </c>
      <c r="F28" s="12"/>
      <c r="G28" s="18">
        <v>1</v>
      </c>
      <c r="H28" s="13">
        <f t="shared" si="8"/>
        <v>0.33333333333333331</v>
      </c>
      <c r="I28" s="12">
        <f t="shared" si="10"/>
        <v>3</v>
      </c>
    </row>
    <row r="29" spans="2:9" ht="12.75" customHeight="1" x14ac:dyDescent="0.2">
      <c r="B29" s="188"/>
      <c r="C29" s="11" t="s">
        <v>28</v>
      </c>
      <c r="D29" s="18">
        <v>1</v>
      </c>
      <c r="E29" s="13">
        <f>+D29/$I29</f>
        <v>0.125</v>
      </c>
      <c r="F29" s="12"/>
      <c r="G29" s="18">
        <v>7</v>
      </c>
      <c r="H29" s="13">
        <f>+G29/$I29</f>
        <v>0.875</v>
      </c>
      <c r="I29" s="12">
        <f t="shared" si="10"/>
        <v>8</v>
      </c>
    </row>
    <row r="30" spans="2:9" ht="12.75" customHeight="1" x14ac:dyDescent="0.2">
      <c r="B30" s="188"/>
      <c r="C30" s="11" t="s">
        <v>33</v>
      </c>
      <c r="D30" s="12">
        <v>5</v>
      </c>
      <c r="E30" s="13">
        <f t="shared" ref="E30:E31" si="11">+D30/$I30</f>
        <v>0.35714285714285715</v>
      </c>
      <c r="F30" s="12"/>
      <c r="G30" s="12">
        <v>9</v>
      </c>
      <c r="H30" s="13">
        <f t="shared" ref="H30:H31" si="12">+G30/$I30</f>
        <v>0.6428571428571429</v>
      </c>
      <c r="I30" s="12">
        <f t="shared" si="10"/>
        <v>14</v>
      </c>
    </row>
    <row r="31" spans="2:9" ht="12.75" customHeight="1" x14ac:dyDescent="0.2">
      <c r="B31" s="188"/>
      <c r="C31" s="70" t="s">
        <v>127</v>
      </c>
      <c r="D31" s="69">
        <f>SUM(D23:D30)</f>
        <v>23</v>
      </c>
      <c r="E31" s="65">
        <f t="shared" si="11"/>
        <v>0.25274725274725274</v>
      </c>
      <c r="F31" s="71"/>
      <c r="G31" s="69">
        <f>SUM(G23:G30)</f>
        <v>68</v>
      </c>
      <c r="H31" s="65">
        <f t="shared" si="12"/>
        <v>0.74725274725274726</v>
      </c>
      <c r="I31" s="64">
        <f t="shared" si="10"/>
        <v>91</v>
      </c>
    </row>
    <row r="32" spans="2:9" ht="12.75" customHeight="1" x14ac:dyDescent="0.2">
      <c r="B32" s="188"/>
      <c r="C32" s="143" t="s">
        <v>360</v>
      </c>
      <c r="D32" s="92"/>
      <c r="E32" s="92"/>
      <c r="F32" s="92"/>
      <c r="G32" s="92"/>
      <c r="H32" s="92"/>
      <c r="I32" s="92"/>
    </row>
    <row r="33" spans="2:9" ht="12.75" customHeight="1" x14ac:dyDescent="0.2">
      <c r="B33" s="188"/>
      <c r="C33" s="95" t="s">
        <v>29</v>
      </c>
      <c r="D33" s="20"/>
      <c r="E33" s="21" t="s">
        <v>252</v>
      </c>
      <c r="F33" s="98"/>
      <c r="G33" s="20"/>
      <c r="H33" s="21" t="s">
        <v>252</v>
      </c>
      <c r="I33" s="20">
        <f t="shared" ref="I33:I97" si="13">+D33+G33</f>
        <v>0</v>
      </c>
    </row>
    <row r="34" spans="2:9" ht="12.75" customHeight="1" x14ac:dyDescent="0.2">
      <c r="B34" s="188"/>
      <c r="C34" s="11" t="s">
        <v>211</v>
      </c>
      <c r="D34" s="12"/>
      <c r="E34" s="13">
        <f t="shared" ref="E34:E55" si="14">+D34/$I34</f>
        <v>0</v>
      </c>
      <c r="F34" s="12"/>
      <c r="G34" s="12">
        <v>1</v>
      </c>
      <c r="H34" s="13">
        <f t="shared" ref="H34:H55" si="15">+G34/$I34</f>
        <v>1</v>
      </c>
      <c r="I34" s="12">
        <f t="shared" si="13"/>
        <v>1</v>
      </c>
    </row>
    <row r="35" spans="2:9" ht="12.75" customHeight="1" x14ac:dyDescent="0.2">
      <c r="B35" s="188"/>
      <c r="C35" s="11" t="s">
        <v>6</v>
      </c>
      <c r="D35" s="12">
        <v>12</v>
      </c>
      <c r="E35" s="13">
        <f t="shared" si="14"/>
        <v>0.32432432432432434</v>
      </c>
      <c r="F35" s="15"/>
      <c r="G35" s="12">
        <v>25</v>
      </c>
      <c r="H35" s="13">
        <f t="shared" si="15"/>
        <v>0.67567567567567566</v>
      </c>
      <c r="I35" s="12">
        <f t="shared" si="13"/>
        <v>37</v>
      </c>
    </row>
    <row r="36" spans="2:9" ht="12.75" customHeight="1" x14ac:dyDescent="0.2">
      <c r="B36" s="188"/>
      <c r="C36" s="11" t="s">
        <v>7</v>
      </c>
      <c r="D36" s="15"/>
      <c r="E36" s="13">
        <f t="shared" si="14"/>
        <v>0</v>
      </c>
      <c r="F36" s="15"/>
      <c r="G36" s="12">
        <v>3</v>
      </c>
      <c r="H36" s="13">
        <f t="shared" si="15"/>
        <v>1</v>
      </c>
      <c r="I36" s="12">
        <f t="shared" si="13"/>
        <v>3</v>
      </c>
    </row>
    <row r="37" spans="2:9" ht="12.75" customHeight="1" x14ac:dyDescent="0.2">
      <c r="B37" s="188"/>
      <c r="C37" s="11" t="s">
        <v>32</v>
      </c>
      <c r="D37" s="12">
        <v>4</v>
      </c>
      <c r="E37" s="13">
        <f t="shared" si="14"/>
        <v>0.23529411764705882</v>
      </c>
      <c r="F37" s="12"/>
      <c r="G37" s="12">
        <v>13</v>
      </c>
      <c r="H37" s="13">
        <f t="shared" si="15"/>
        <v>0.76470588235294112</v>
      </c>
      <c r="I37" s="12">
        <f t="shared" si="13"/>
        <v>17</v>
      </c>
    </row>
    <row r="38" spans="2:9" ht="12.75" customHeight="1" x14ac:dyDescent="0.2">
      <c r="B38" s="188"/>
      <c r="C38" s="11" t="s">
        <v>8</v>
      </c>
      <c r="D38" s="12">
        <v>2</v>
      </c>
      <c r="E38" s="13">
        <f t="shared" si="14"/>
        <v>1</v>
      </c>
      <c r="F38" s="12"/>
      <c r="G38" s="12"/>
      <c r="H38" s="13">
        <f t="shared" si="15"/>
        <v>0</v>
      </c>
      <c r="I38" s="12">
        <f t="shared" si="13"/>
        <v>2</v>
      </c>
    </row>
    <row r="39" spans="2:9" ht="12.75" customHeight="1" x14ac:dyDescent="0.2">
      <c r="B39" s="188"/>
      <c r="C39" s="11" t="s">
        <v>9</v>
      </c>
      <c r="D39" s="12">
        <v>1</v>
      </c>
      <c r="E39" s="13">
        <f t="shared" si="14"/>
        <v>0.33333333333333331</v>
      </c>
      <c r="F39" s="12"/>
      <c r="G39" s="12">
        <v>2</v>
      </c>
      <c r="H39" s="13">
        <f t="shared" si="15"/>
        <v>0.66666666666666663</v>
      </c>
      <c r="I39" s="12">
        <f t="shared" si="13"/>
        <v>3</v>
      </c>
    </row>
    <row r="40" spans="2:9" ht="12.75" customHeight="1" x14ac:dyDescent="0.2">
      <c r="B40" s="188"/>
      <c r="C40" s="19" t="s">
        <v>78</v>
      </c>
      <c r="D40" s="12"/>
      <c r="E40" s="13">
        <f>+D40/$I40</f>
        <v>0</v>
      </c>
      <c r="F40" s="12"/>
      <c r="G40" s="12">
        <v>5</v>
      </c>
      <c r="H40" s="13">
        <f>+G40/$I40</f>
        <v>1</v>
      </c>
      <c r="I40" s="12">
        <f t="shared" si="13"/>
        <v>5</v>
      </c>
    </row>
    <row r="41" spans="2:9" ht="12.75" customHeight="1" x14ac:dyDescent="0.2">
      <c r="B41" s="188"/>
      <c r="C41" s="11" t="s">
        <v>10</v>
      </c>
      <c r="D41" s="12">
        <v>2</v>
      </c>
      <c r="E41" s="13">
        <f t="shared" ref="E41" si="16">+D41/$I41</f>
        <v>0.18181818181818182</v>
      </c>
      <c r="F41" s="12"/>
      <c r="G41" s="12">
        <v>9</v>
      </c>
      <c r="H41" s="13">
        <f t="shared" ref="H41" si="17">+G41/$I41</f>
        <v>0.81818181818181823</v>
      </c>
      <c r="I41" s="12">
        <f t="shared" si="13"/>
        <v>11</v>
      </c>
    </row>
    <row r="42" spans="2:9" ht="12.75" customHeight="1" x14ac:dyDescent="0.2">
      <c r="B42" s="188"/>
      <c r="C42" s="70" t="s">
        <v>127</v>
      </c>
      <c r="D42" s="69">
        <f>SUM(D33:D41)</f>
        <v>21</v>
      </c>
      <c r="E42" s="65">
        <f t="shared" si="14"/>
        <v>0.26582278481012656</v>
      </c>
      <c r="F42" s="71"/>
      <c r="G42" s="69">
        <f>SUM(G33:G41)</f>
        <v>58</v>
      </c>
      <c r="H42" s="65">
        <f t="shared" si="15"/>
        <v>0.73417721518987344</v>
      </c>
      <c r="I42" s="64">
        <f t="shared" si="13"/>
        <v>79</v>
      </c>
    </row>
    <row r="43" spans="2:9" ht="12.75" customHeight="1" x14ac:dyDescent="0.2">
      <c r="B43" s="188"/>
      <c r="C43" s="143" t="s">
        <v>225</v>
      </c>
      <c r="D43" s="92"/>
      <c r="E43" s="92"/>
      <c r="F43" s="92"/>
      <c r="G43" s="92"/>
      <c r="H43" s="92"/>
      <c r="I43" s="92"/>
    </row>
    <row r="44" spans="2:9" ht="12.75" customHeight="1" x14ac:dyDescent="0.2">
      <c r="B44" s="188"/>
      <c r="C44" s="95" t="s">
        <v>58</v>
      </c>
      <c r="D44" s="96">
        <v>1</v>
      </c>
      <c r="E44" s="21">
        <f t="shared" ref="E44:E53" si="18">+D44/$I44</f>
        <v>0.5</v>
      </c>
      <c r="F44" s="20"/>
      <c r="G44" s="96">
        <v>1</v>
      </c>
      <c r="H44" s="21">
        <f t="shared" ref="H44:H53" si="19">+G44/$I44</f>
        <v>0.5</v>
      </c>
      <c r="I44" s="20">
        <f t="shared" ref="I44:I47" si="20">+D44+G44</f>
        <v>2</v>
      </c>
    </row>
    <row r="45" spans="2:9" ht="12.75" customHeight="1" x14ac:dyDescent="0.2">
      <c r="B45" s="188"/>
      <c r="C45" s="11" t="s">
        <v>13</v>
      </c>
      <c r="D45" s="12">
        <v>2</v>
      </c>
      <c r="E45" s="13">
        <f t="shared" si="18"/>
        <v>0.25</v>
      </c>
      <c r="F45" s="15"/>
      <c r="G45" s="12">
        <v>6</v>
      </c>
      <c r="H45" s="13">
        <f t="shared" si="19"/>
        <v>0.75</v>
      </c>
      <c r="I45" s="12">
        <f t="shared" si="20"/>
        <v>8</v>
      </c>
    </row>
    <row r="46" spans="2:9" ht="12.75" customHeight="1" x14ac:dyDescent="0.2">
      <c r="B46" s="188"/>
      <c r="C46" s="11" t="s">
        <v>0</v>
      </c>
      <c r="D46" s="12"/>
      <c r="E46" s="13">
        <f t="shared" si="18"/>
        <v>0</v>
      </c>
      <c r="F46" s="12"/>
      <c r="G46" s="12">
        <v>2</v>
      </c>
      <c r="H46" s="13">
        <f t="shared" si="19"/>
        <v>1</v>
      </c>
      <c r="I46" s="12">
        <f t="shared" si="20"/>
        <v>2</v>
      </c>
    </row>
    <row r="47" spans="2:9" ht="12.75" customHeight="1" x14ac:dyDescent="0.2">
      <c r="B47" s="188"/>
      <c r="C47" s="11" t="s">
        <v>15</v>
      </c>
      <c r="D47" s="12"/>
      <c r="E47" s="13">
        <f t="shared" si="18"/>
        <v>0</v>
      </c>
      <c r="F47" s="15"/>
      <c r="G47" s="12">
        <v>2</v>
      </c>
      <c r="H47" s="13">
        <f t="shared" si="19"/>
        <v>1</v>
      </c>
      <c r="I47" s="12">
        <f t="shared" si="20"/>
        <v>2</v>
      </c>
    </row>
    <row r="48" spans="2:9" ht="12.75" customHeight="1" x14ac:dyDescent="0.2">
      <c r="B48" s="188"/>
      <c r="C48" s="11" t="s">
        <v>49</v>
      </c>
      <c r="D48" s="12">
        <v>4</v>
      </c>
      <c r="E48" s="13">
        <f t="shared" si="18"/>
        <v>0.26666666666666666</v>
      </c>
      <c r="F48" s="12"/>
      <c r="G48" s="12">
        <v>11</v>
      </c>
      <c r="H48" s="13">
        <f t="shared" si="19"/>
        <v>0.73333333333333328</v>
      </c>
      <c r="I48" s="12">
        <f>+D48+G48</f>
        <v>15</v>
      </c>
    </row>
    <row r="49" spans="2:9" ht="12.75" customHeight="1" x14ac:dyDescent="0.2">
      <c r="B49" s="188"/>
      <c r="C49" s="11" t="s">
        <v>59</v>
      </c>
      <c r="D49" s="18">
        <v>1</v>
      </c>
      <c r="E49" s="13">
        <f t="shared" si="18"/>
        <v>0.16666666666666666</v>
      </c>
      <c r="F49" s="12"/>
      <c r="G49" s="17">
        <v>5</v>
      </c>
      <c r="H49" s="13">
        <f t="shared" si="19"/>
        <v>0.83333333333333337</v>
      </c>
      <c r="I49" s="12">
        <f t="shared" ref="I49:I53" si="21">+D49+G49</f>
        <v>6</v>
      </c>
    </row>
    <row r="50" spans="2:9" ht="12.75" customHeight="1" x14ac:dyDescent="0.2">
      <c r="B50" s="188"/>
      <c r="C50" s="11" t="s">
        <v>11</v>
      </c>
      <c r="D50" s="12">
        <v>7</v>
      </c>
      <c r="E50" s="13">
        <f t="shared" si="18"/>
        <v>0.25</v>
      </c>
      <c r="F50" s="12"/>
      <c r="G50" s="12">
        <v>21</v>
      </c>
      <c r="H50" s="13">
        <f t="shared" si="19"/>
        <v>0.75</v>
      </c>
      <c r="I50" s="12">
        <f t="shared" si="21"/>
        <v>28</v>
      </c>
    </row>
    <row r="51" spans="2:9" ht="12.75" customHeight="1" x14ac:dyDescent="0.2">
      <c r="B51" s="188"/>
      <c r="C51" s="11" t="s">
        <v>16</v>
      </c>
      <c r="D51" s="12">
        <v>1</v>
      </c>
      <c r="E51" s="13">
        <f t="shared" si="18"/>
        <v>0.16666666666666666</v>
      </c>
      <c r="F51" s="15"/>
      <c r="G51" s="12">
        <v>5</v>
      </c>
      <c r="H51" s="13">
        <f t="shared" si="19"/>
        <v>0.83333333333333337</v>
      </c>
      <c r="I51" s="12">
        <f t="shared" si="21"/>
        <v>6</v>
      </c>
    </row>
    <row r="52" spans="2:9" ht="12.75" customHeight="1" x14ac:dyDescent="0.2">
      <c r="B52" s="188"/>
      <c r="C52" s="11" t="s">
        <v>17</v>
      </c>
      <c r="D52" s="12"/>
      <c r="E52" s="13">
        <f t="shared" si="18"/>
        <v>0</v>
      </c>
      <c r="F52" s="12"/>
      <c r="G52" s="12">
        <v>2</v>
      </c>
      <c r="H52" s="13">
        <f t="shared" si="19"/>
        <v>1</v>
      </c>
      <c r="I52" s="12">
        <f t="shared" si="21"/>
        <v>2</v>
      </c>
    </row>
    <row r="53" spans="2:9" ht="12.75" customHeight="1" x14ac:dyDescent="0.2">
      <c r="B53" s="188"/>
      <c r="C53" s="11" t="s">
        <v>353</v>
      </c>
      <c r="D53" s="12"/>
      <c r="E53" s="13">
        <f t="shared" si="18"/>
        <v>0</v>
      </c>
      <c r="F53" s="12"/>
      <c r="G53" s="12">
        <v>6</v>
      </c>
      <c r="H53" s="13">
        <f t="shared" si="19"/>
        <v>1</v>
      </c>
      <c r="I53" s="12">
        <f t="shared" si="21"/>
        <v>6</v>
      </c>
    </row>
    <row r="54" spans="2:9" ht="12.75" customHeight="1" x14ac:dyDescent="0.2">
      <c r="B54" s="188"/>
      <c r="C54" s="11" t="s">
        <v>34</v>
      </c>
      <c r="D54" s="12">
        <v>3</v>
      </c>
      <c r="E54" s="13">
        <f t="shared" si="14"/>
        <v>0.33333333333333331</v>
      </c>
      <c r="F54" s="12"/>
      <c r="G54" s="12">
        <v>6</v>
      </c>
      <c r="H54" s="13">
        <f t="shared" si="15"/>
        <v>0.66666666666666663</v>
      </c>
      <c r="I54" s="12">
        <f t="shared" si="13"/>
        <v>9</v>
      </c>
    </row>
    <row r="55" spans="2:9" ht="12.75" customHeight="1" x14ac:dyDescent="0.2">
      <c r="B55" s="188"/>
      <c r="C55" s="11" t="s">
        <v>35</v>
      </c>
      <c r="D55" s="12">
        <v>1</v>
      </c>
      <c r="E55" s="13">
        <f t="shared" si="14"/>
        <v>0.2</v>
      </c>
      <c r="F55" s="12"/>
      <c r="G55" s="12">
        <v>4</v>
      </c>
      <c r="H55" s="13">
        <f t="shared" si="15"/>
        <v>0.8</v>
      </c>
      <c r="I55" s="12">
        <f t="shared" si="13"/>
        <v>5</v>
      </c>
    </row>
    <row r="56" spans="2:9" ht="12.75" customHeight="1" x14ac:dyDescent="0.2">
      <c r="B56" s="188"/>
      <c r="C56" s="72" t="s">
        <v>127</v>
      </c>
      <c r="D56" s="68">
        <f>SUM(D44:D55)</f>
        <v>20</v>
      </c>
      <c r="E56" s="91">
        <f>D56/$I56</f>
        <v>0.21978021978021978</v>
      </c>
      <c r="F56" s="67"/>
      <c r="G56" s="68">
        <f>SUM(G44:G55)</f>
        <v>71</v>
      </c>
      <c r="H56" s="91">
        <f>G56/$I56</f>
        <v>0.78021978021978022</v>
      </c>
      <c r="I56" s="68">
        <f t="shared" si="13"/>
        <v>91</v>
      </c>
    </row>
    <row r="57" spans="2:9" ht="12.75" customHeight="1" x14ac:dyDescent="0.2">
      <c r="B57" s="201"/>
      <c r="C57" s="118" t="s">
        <v>36</v>
      </c>
      <c r="D57" s="14">
        <f>SUM(D31,D42,D56)</f>
        <v>64</v>
      </c>
      <c r="E57" s="16">
        <f>D57/$I57</f>
        <v>0.24521072796934865</v>
      </c>
      <c r="F57" s="14"/>
      <c r="G57" s="14">
        <f>SUM(G31,G42,G56)</f>
        <v>197</v>
      </c>
      <c r="H57" s="16">
        <f>G57/$I57</f>
        <v>0.75478927203065138</v>
      </c>
      <c r="I57" s="14">
        <f t="shared" si="13"/>
        <v>261</v>
      </c>
    </row>
    <row r="58" spans="2:9" ht="12.75" customHeight="1" x14ac:dyDescent="0.2">
      <c r="B58" s="194" t="s">
        <v>194</v>
      </c>
      <c r="C58" s="144" t="s">
        <v>121</v>
      </c>
      <c r="D58" s="93"/>
      <c r="E58" s="94"/>
      <c r="F58" s="93"/>
      <c r="G58" s="93"/>
      <c r="H58" s="94"/>
      <c r="I58" s="93"/>
    </row>
    <row r="59" spans="2:9" ht="12.75" customHeight="1" x14ac:dyDescent="0.2">
      <c r="B59" s="192"/>
      <c r="C59" s="95" t="s">
        <v>29</v>
      </c>
      <c r="D59" s="20"/>
      <c r="E59" s="21">
        <f t="shared" ref="E59:E67" si="22">+D59/$I59</f>
        <v>0</v>
      </c>
      <c r="F59" s="20"/>
      <c r="G59" s="20">
        <v>1</v>
      </c>
      <c r="H59" s="21">
        <f t="shared" ref="H59:H67" si="23">+G59/$I59</f>
        <v>1</v>
      </c>
      <c r="I59" s="20">
        <f t="shared" ref="I59:I66" si="24">+D59+G59</f>
        <v>1</v>
      </c>
    </row>
    <row r="60" spans="2:9" ht="12.75" customHeight="1" x14ac:dyDescent="0.2">
      <c r="B60" s="192"/>
      <c r="C60" s="95" t="s">
        <v>13</v>
      </c>
      <c r="D60" s="20">
        <v>3</v>
      </c>
      <c r="E60" s="21">
        <f t="shared" si="22"/>
        <v>0.27272727272727271</v>
      </c>
      <c r="F60" s="20"/>
      <c r="G60" s="20">
        <v>8</v>
      </c>
      <c r="H60" s="21">
        <f t="shared" si="23"/>
        <v>0.72727272727272729</v>
      </c>
      <c r="I60" s="20">
        <f t="shared" si="24"/>
        <v>11</v>
      </c>
    </row>
    <row r="61" spans="2:9" ht="12.75" customHeight="1" x14ac:dyDescent="0.2">
      <c r="B61" s="192"/>
      <c r="C61" s="11" t="s">
        <v>31</v>
      </c>
      <c r="D61" s="12"/>
      <c r="E61" s="13">
        <f t="shared" si="22"/>
        <v>0</v>
      </c>
      <c r="F61" s="12"/>
      <c r="G61" s="12">
        <v>1</v>
      </c>
      <c r="H61" s="13">
        <f t="shared" si="23"/>
        <v>1</v>
      </c>
      <c r="I61" s="12">
        <f t="shared" si="24"/>
        <v>1</v>
      </c>
    </row>
    <row r="62" spans="2:9" ht="12.75" customHeight="1" x14ac:dyDescent="0.2">
      <c r="B62" s="192"/>
      <c r="C62" s="11" t="s">
        <v>32</v>
      </c>
      <c r="D62" s="12">
        <v>9</v>
      </c>
      <c r="E62" s="13">
        <f t="shared" si="22"/>
        <v>0.3</v>
      </c>
      <c r="F62" s="12"/>
      <c r="G62" s="12">
        <v>21</v>
      </c>
      <c r="H62" s="13">
        <f t="shared" si="23"/>
        <v>0.7</v>
      </c>
      <c r="I62" s="12">
        <f t="shared" si="24"/>
        <v>30</v>
      </c>
    </row>
    <row r="63" spans="2:9" ht="12.75" customHeight="1" x14ac:dyDescent="0.2">
      <c r="B63" s="192"/>
      <c r="C63" s="11" t="s">
        <v>33</v>
      </c>
      <c r="D63" s="17">
        <v>8</v>
      </c>
      <c r="E63" s="13">
        <f t="shared" si="22"/>
        <v>0.36363636363636365</v>
      </c>
      <c r="F63" s="12"/>
      <c r="G63" s="12">
        <v>14</v>
      </c>
      <c r="H63" s="13">
        <f t="shared" si="23"/>
        <v>0.63636363636363635</v>
      </c>
      <c r="I63" s="12">
        <f t="shared" si="24"/>
        <v>22</v>
      </c>
    </row>
    <row r="64" spans="2:9" ht="12.75" customHeight="1" x14ac:dyDescent="0.2">
      <c r="B64" s="192"/>
      <c r="C64" s="11" t="s">
        <v>353</v>
      </c>
      <c r="D64" s="12"/>
      <c r="E64" s="13">
        <f t="shared" si="22"/>
        <v>0</v>
      </c>
      <c r="F64" s="12"/>
      <c r="G64" s="12">
        <v>6</v>
      </c>
      <c r="H64" s="13">
        <f t="shared" si="23"/>
        <v>1</v>
      </c>
      <c r="I64" s="12">
        <f t="shared" si="24"/>
        <v>6</v>
      </c>
    </row>
    <row r="65" spans="2:9" ht="12.75" customHeight="1" x14ac:dyDescent="0.2">
      <c r="B65" s="192"/>
      <c r="C65" s="11" t="s">
        <v>34</v>
      </c>
      <c r="D65" s="12">
        <v>4</v>
      </c>
      <c r="E65" s="13">
        <f t="shared" si="22"/>
        <v>0.30769230769230771</v>
      </c>
      <c r="F65" s="12"/>
      <c r="G65" s="12">
        <v>9</v>
      </c>
      <c r="H65" s="13">
        <f t="shared" si="23"/>
        <v>0.69230769230769229</v>
      </c>
      <c r="I65" s="12">
        <f t="shared" si="24"/>
        <v>13</v>
      </c>
    </row>
    <row r="66" spans="2:9" ht="12.75" customHeight="1" x14ac:dyDescent="0.2">
      <c r="B66" s="192"/>
      <c r="C66" s="11" t="s">
        <v>35</v>
      </c>
      <c r="D66" s="12">
        <v>2</v>
      </c>
      <c r="E66" s="13">
        <f t="shared" si="22"/>
        <v>0.5</v>
      </c>
      <c r="F66" s="12"/>
      <c r="G66" s="12">
        <v>2</v>
      </c>
      <c r="H66" s="13">
        <f t="shared" si="23"/>
        <v>0.5</v>
      </c>
      <c r="I66" s="12">
        <f t="shared" si="24"/>
        <v>4</v>
      </c>
    </row>
    <row r="67" spans="2:9" ht="12.75" customHeight="1" x14ac:dyDescent="0.2">
      <c r="B67" s="192"/>
      <c r="C67" s="66" t="s">
        <v>127</v>
      </c>
      <c r="D67" s="64">
        <f>SUM(D59:D66)</f>
        <v>26</v>
      </c>
      <c r="E67" s="65">
        <f t="shared" si="22"/>
        <v>0.29545454545454547</v>
      </c>
      <c r="F67" s="64"/>
      <c r="G67" s="64">
        <f>SUM(G59:G66)</f>
        <v>62</v>
      </c>
      <c r="H67" s="65">
        <f t="shared" si="23"/>
        <v>0.70454545454545459</v>
      </c>
      <c r="I67" s="64">
        <f t="shared" si="13"/>
        <v>88</v>
      </c>
    </row>
    <row r="68" spans="2:9" ht="12.75" customHeight="1" x14ac:dyDescent="0.2">
      <c r="B68" s="192"/>
      <c r="C68" s="144" t="s">
        <v>182</v>
      </c>
      <c r="D68" s="93"/>
      <c r="E68" s="94"/>
      <c r="F68" s="93"/>
      <c r="G68" s="93"/>
      <c r="H68" s="94"/>
      <c r="I68" s="93"/>
    </row>
    <row r="69" spans="2:9" ht="12.75" customHeight="1" x14ac:dyDescent="0.2">
      <c r="B69" s="192"/>
      <c r="C69" s="95" t="s">
        <v>15</v>
      </c>
      <c r="D69" s="20"/>
      <c r="E69" s="21">
        <f t="shared" ref="E69:E78" si="25">+D69/$I69</f>
        <v>0</v>
      </c>
      <c r="F69" s="20"/>
      <c r="G69" s="20">
        <v>5</v>
      </c>
      <c r="H69" s="21">
        <f t="shared" ref="H69:H78" si="26">+G69/$I69</f>
        <v>1</v>
      </c>
      <c r="I69" s="20">
        <f t="shared" ref="I69:I77" si="27">+D69+G69</f>
        <v>5</v>
      </c>
    </row>
    <row r="70" spans="2:9" ht="12.75" customHeight="1" x14ac:dyDescent="0.2">
      <c r="B70" s="192"/>
      <c r="C70" s="11" t="s">
        <v>6</v>
      </c>
      <c r="D70" s="12">
        <v>18</v>
      </c>
      <c r="E70" s="13">
        <f t="shared" si="25"/>
        <v>0.39130434782608697</v>
      </c>
      <c r="F70" s="12"/>
      <c r="G70" s="12">
        <v>28</v>
      </c>
      <c r="H70" s="13">
        <f t="shared" si="26"/>
        <v>0.60869565217391308</v>
      </c>
      <c r="I70" s="12">
        <f t="shared" si="27"/>
        <v>46</v>
      </c>
    </row>
    <row r="71" spans="2:9" ht="12.75" customHeight="1" x14ac:dyDescent="0.2">
      <c r="B71" s="192"/>
      <c r="C71" s="11" t="s">
        <v>7</v>
      </c>
      <c r="D71" s="12">
        <v>1</v>
      </c>
      <c r="E71" s="13">
        <f t="shared" si="25"/>
        <v>0.25</v>
      </c>
      <c r="F71" s="12"/>
      <c r="G71" s="12">
        <v>3</v>
      </c>
      <c r="H71" s="13">
        <f t="shared" si="26"/>
        <v>0.75</v>
      </c>
      <c r="I71" s="12">
        <f t="shared" si="27"/>
        <v>4</v>
      </c>
    </row>
    <row r="72" spans="2:9" ht="12.75" customHeight="1" x14ac:dyDescent="0.2">
      <c r="B72" s="192"/>
      <c r="C72" s="11" t="s">
        <v>8</v>
      </c>
      <c r="D72" s="12">
        <v>2</v>
      </c>
      <c r="E72" s="13">
        <f t="shared" si="25"/>
        <v>0.33333333333333331</v>
      </c>
      <c r="F72" s="12"/>
      <c r="G72" s="12">
        <v>4</v>
      </c>
      <c r="H72" s="13">
        <f t="shared" si="26"/>
        <v>0.66666666666666663</v>
      </c>
      <c r="I72" s="12">
        <f t="shared" si="27"/>
        <v>6</v>
      </c>
    </row>
    <row r="73" spans="2:9" ht="12.75" customHeight="1" x14ac:dyDescent="0.2">
      <c r="B73" s="192"/>
      <c r="C73" s="11" t="s">
        <v>16</v>
      </c>
      <c r="D73" s="12">
        <v>2</v>
      </c>
      <c r="E73" s="13">
        <f t="shared" si="25"/>
        <v>0.5</v>
      </c>
      <c r="F73" s="12"/>
      <c r="G73" s="12">
        <v>2</v>
      </c>
      <c r="H73" s="13">
        <f t="shared" si="26"/>
        <v>0.5</v>
      </c>
      <c r="I73" s="12">
        <f t="shared" si="27"/>
        <v>4</v>
      </c>
    </row>
    <row r="74" spans="2:9" ht="12.75" customHeight="1" x14ac:dyDescent="0.2">
      <c r="B74" s="192"/>
      <c r="C74" s="11" t="s">
        <v>9</v>
      </c>
      <c r="D74" s="12">
        <v>1</v>
      </c>
      <c r="E74" s="13">
        <f t="shared" si="25"/>
        <v>0.2</v>
      </c>
      <c r="F74" s="12"/>
      <c r="G74" s="12">
        <v>4</v>
      </c>
      <c r="H74" s="13">
        <f t="shared" si="26"/>
        <v>0.8</v>
      </c>
      <c r="I74" s="12">
        <f t="shared" si="27"/>
        <v>5</v>
      </c>
    </row>
    <row r="75" spans="2:9" ht="12.75" customHeight="1" x14ac:dyDescent="0.2">
      <c r="B75" s="192"/>
      <c r="C75" s="11" t="s">
        <v>17</v>
      </c>
      <c r="D75" s="12"/>
      <c r="E75" s="13">
        <f t="shared" si="25"/>
        <v>0</v>
      </c>
      <c r="F75" s="12"/>
      <c r="G75" s="12">
        <v>3</v>
      </c>
      <c r="H75" s="13">
        <f t="shared" si="26"/>
        <v>1</v>
      </c>
      <c r="I75" s="12">
        <f t="shared" si="27"/>
        <v>3</v>
      </c>
    </row>
    <row r="76" spans="2:9" ht="12.75" customHeight="1" x14ac:dyDescent="0.2">
      <c r="B76" s="192"/>
      <c r="C76" s="19" t="s">
        <v>78</v>
      </c>
      <c r="D76" s="12">
        <v>2</v>
      </c>
      <c r="E76" s="13">
        <f>+D76/$I76</f>
        <v>0.33333333333333331</v>
      </c>
      <c r="F76" s="12"/>
      <c r="G76" s="12">
        <v>4</v>
      </c>
      <c r="H76" s="13">
        <f>+G76/$I76</f>
        <v>0.66666666666666663</v>
      </c>
      <c r="I76" s="12">
        <f t="shared" si="27"/>
        <v>6</v>
      </c>
    </row>
    <row r="77" spans="2:9" ht="12.75" customHeight="1" x14ac:dyDescent="0.2">
      <c r="B77" s="192"/>
      <c r="C77" s="11" t="s">
        <v>10</v>
      </c>
      <c r="D77" s="12">
        <v>3</v>
      </c>
      <c r="E77" s="13">
        <f t="shared" si="25"/>
        <v>0.375</v>
      </c>
      <c r="F77" s="12"/>
      <c r="G77" s="12">
        <v>5</v>
      </c>
      <c r="H77" s="13">
        <f t="shared" si="26"/>
        <v>0.625</v>
      </c>
      <c r="I77" s="12">
        <f t="shared" si="27"/>
        <v>8</v>
      </c>
    </row>
    <row r="78" spans="2:9" ht="12.75" customHeight="1" x14ac:dyDescent="0.2">
      <c r="B78" s="192"/>
      <c r="C78" s="66" t="s">
        <v>127</v>
      </c>
      <c r="D78" s="68">
        <f>SUM(D69:D77)</f>
        <v>29</v>
      </c>
      <c r="E78" s="65">
        <f t="shared" si="25"/>
        <v>0.33333333333333331</v>
      </c>
      <c r="F78" s="64"/>
      <c r="G78" s="68">
        <f>SUM(G69:G77)</f>
        <v>58</v>
      </c>
      <c r="H78" s="65">
        <f t="shared" si="26"/>
        <v>0.66666666666666663</v>
      </c>
      <c r="I78" s="64">
        <f t="shared" si="13"/>
        <v>87</v>
      </c>
    </row>
    <row r="79" spans="2:9" ht="12.75" customHeight="1" x14ac:dyDescent="0.2">
      <c r="B79" s="192"/>
      <c r="C79" s="145" t="s">
        <v>122</v>
      </c>
      <c r="D79" s="93"/>
      <c r="E79" s="94"/>
      <c r="F79" s="93"/>
      <c r="G79" s="93"/>
      <c r="H79" s="94"/>
      <c r="I79" s="93"/>
    </row>
    <row r="80" spans="2:9" ht="12.75" customHeight="1" x14ac:dyDescent="0.2">
      <c r="B80" s="192"/>
      <c r="C80" s="95" t="s">
        <v>58</v>
      </c>
      <c r="D80" s="20">
        <v>1</v>
      </c>
      <c r="E80" s="21">
        <f t="shared" ref="E80:E85" si="28">+D80/$I80</f>
        <v>0.16666666666666666</v>
      </c>
      <c r="F80" s="20"/>
      <c r="G80" s="20">
        <v>5</v>
      </c>
      <c r="H80" s="21">
        <f t="shared" ref="H80:H85" si="29">+G80/$I80</f>
        <v>0.83333333333333337</v>
      </c>
      <c r="I80" s="20">
        <f t="shared" ref="I80:I81" si="30">+D80+G80</f>
        <v>6</v>
      </c>
    </row>
    <row r="81" spans="2:9" ht="12.75" customHeight="1" x14ac:dyDescent="0.2">
      <c r="B81" s="192"/>
      <c r="C81" s="11" t="s">
        <v>0</v>
      </c>
      <c r="D81" s="12">
        <v>1</v>
      </c>
      <c r="E81" s="13">
        <f t="shared" si="28"/>
        <v>0.2</v>
      </c>
      <c r="F81" s="12"/>
      <c r="G81" s="12">
        <v>4</v>
      </c>
      <c r="H81" s="13">
        <f t="shared" si="29"/>
        <v>0.8</v>
      </c>
      <c r="I81" s="12">
        <f t="shared" si="30"/>
        <v>5</v>
      </c>
    </row>
    <row r="82" spans="2:9" ht="12.75" customHeight="1" x14ac:dyDescent="0.2">
      <c r="B82" s="192"/>
      <c r="C82" s="11" t="s">
        <v>49</v>
      </c>
      <c r="D82" s="12">
        <v>5</v>
      </c>
      <c r="E82" s="13">
        <f t="shared" si="28"/>
        <v>0.38461538461538464</v>
      </c>
      <c r="F82" s="12"/>
      <c r="G82" s="12">
        <v>8</v>
      </c>
      <c r="H82" s="13">
        <f t="shared" si="29"/>
        <v>0.61538461538461542</v>
      </c>
      <c r="I82" s="12">
        <f>+D82+G82</f>
        <v>13</v>
      </c>
    </row>
    <row r="83" spans="2:9" ht="12.75" customHeight="1" x14ac:dyDescent="0.2">
      <c r="B83" s="192"/>
      <c r="C83" s="11" t="s">
        <v>59</v>
      </c>
      <c r="D83" s="12">
        <v>6</v>
      </c>
      <c r="E83" s="13">
        <f t="shared" si="28"/>
        <v>0.6</v>
      </c>
      <c r="F83" s="12"/>
      <c r="G83" s="12">
        <v>4</v>
      </c>
      <c r="H83" s="13">
        <f t="shared" si="29"/>
        <v>0.4</v>
      </c>
      <c r="I83" s="12">
        <f t="shared" ref="I83:I85" si="31">+D83+G83</f>
        <v>10</v>
      </c>
    </row>
    <row r="84" spans="2:9" ht="12.75" customHeight="1" x14ac:dyDescent="0.2">
      <c r="B84" s="192"/>
      <c r="C84" s="11" t="s">
        <v>11</v>
      </c>
      <c r="D84" s="12">
        <v>13</v>
      </c>
      <c r="E84" s="13">
        <f t="shared" si="28"/>
        <v>0.43333333333333335</v>
      </c>
      <c r="F84" s="12"/>
      <c r="G84" s="12">
        <v>17</v>
      </c>
      <c r="H84" s="13">
        <f t="shared" si="29"/>
        <v>0.56666666666666665</v>
      </c>
      <c r="I84" s="12">
        <f t="shared" si="31"/>
        <v>30</v>
      </c>
    </row>
    <row r="85" spans="2:9" ht="12.75" customHeight="1" x14ac:dyDescent="0.2">
      <c r="B85" s="192"/>
      <c r="C85" s="66" t="s">
        <v>127</v>
      </c>
      <c r="D85" s="68">
        <f>SUM(D80:D84)</f>
        <v>26</v>
      </c>
      <c r="E85" s="65">
        <f t="shared" si="28"/>
        <v>0.40625</v>
      </c>
      <c r="F85" s="64"/>
      <c r="G85" s="68">
        <f>SUM(G80:G84)</f>
        <v>38</v>
      </c>
      <c r="H85" s="65">
        <f t="shared" si="29"/>
        <v>0.59375</v>
      </c>
      <c r="I85" s="64">
        <f t="shared" si="31"/>
        <v>64</v>
      </c>
    </row>
    <row r="86" spans="2:9" ht="12.75" customHeight="1" x14ac:dyDescent="0.2">
      <c r="B86" s="192"/>
      <c r="C86" s="145" t="s">
        <v>233</v>
      </c>
      <c r="D86" s="93"/>
      <c r="E86" s="94"/>
      <c r="F86" s="93"/>
      <c r="G86" s="93"/>
      <c r="H86" s="94"/>
      <c r="I86" s="93"/>
    </row>
    <row r="87" spans="2:9" ht="12.75" customHeight="1" x14ac:dyDescent="0.2">
      <c r="B87" s="192"/>
      <c r="C87" s="95" t="s">
        <v>210</v>
      </c>
      <c r="D87" s="20">
        <v>5</v>
      </c>
      <c r="E87" s="21">
        <f t="shared" ref="E87:E96" si="32">+D87/$I87</f>
        <v>0.38461538461538464</v>
      </c>
      <c r="F87" s="20"/>
      <c r="G87" s="20">
        <v>8</v>
      </c>
      <c r="H87" s="21">
        <f t="shared" ref="H87:H96" si="33">+G87/$I87</f>
        <v>0.61538461538461542</v>
      </c>
      <c r="I87" s="20">
        <f t="shared" ref="I87:I92" si="34">+D87+G87</f>
        <v>13</v>
      </c>
    </row>
    <row r="88" spans="2:9" ht="12.75" customHeight="1" x14ac:dyDescent="0.2">
      <c r="B88" s="192"/>
      <c r="C88" s="11" t="s">
        <v>209</v>
      </c>
      <c r="D88" s="20">
        <v>1</v>
      </c>
      <c r="E88" s="21">
        <f t="shared" si="32"/>
        <v>1</v>
      </c>
      <c r="F88" s="20"/>
      <c r="G88" s="20"/>
      <c r="H88" s="21">
        <f t="shared" si="33"/>
        <v>0</v>
      </c>
      <c r="I88" s="20">
        <f t="shared" si="34"/>
        <v>1</v>
      </c>
    </row>
    <row r="89" spans="2:9" ht="12.75" customHeight="1" x14ac:dyDescent="0.2">
      <c r="B89" s="192"/>
      <c r="C89" s="11" t="s">
        <v>24</v>
      </c>
      <c r="D89" s="12">
        <v>7</v>
      </c>
      <c r="E89" s="13">
        <f t="shared" si="32"/>
        <v>0.28000000000000003</v>
      </c>
      <c r="F89" s="12"/>
      <c r="G89" s="12">
        <v>18</v>
      </c>
      <c r="H89" s="13">
        <f t="shared" si="33"/>
        <v>0.72</v>
      </c>
      <c r="I89" s="12">
        <f t="shared" si="34"/>
        <v>25</v>
      </c>
    </row>
    <row r="90" spans="2:9" ht="12.75" customHeight="1" x14ac:dyDescent="0.2">
      <c r="B90" s="192"/>
      <c r="C90" s="11" t="s">
        <v>25</v>
      </c>
      <c r="D90" s="12">
        <v>4</v>
      </c>
      <c r="E90" s="13">
        <f t="shared" si="32"/>
        <v>0.23529411764705882</v>
      </c>
      <c r="F90" s="12"/>
      <c r="G90" s="12">
        <v>13</v>
      </c>
      <c r="H90" s="13">
        <f t="shared" si="33"/>
        <v>0.76470588235294112</v>
      </c>
      <c r="I90" s="12">
        <f t="shared" si="34"/>
        <v>17</v>
      </c>
    </row>
    <row r="91" spans="2:9" ht="12.75" customHeight="1" x14ac:dyDescent="0.2">
      <c r="B91" s="192"/>
      <c r="C91" s="11" t="s">
        <v>26</v>
      </c>
      <c r="D91" s="12">
        <v>2</v>
      </c>
      <c r="E91" s="13">
        <f t="shared" si="32"/>
        <v>0.25</v>
      </c>
      <c r="F91" s="12"/>
      <c r="G91" s="12">
        <v>6</v>
      </c>
      <c r="H91" s="13">
        <f t="shared" si="33"/>
        <v>0.75</v>
      </c>
      <c r="I91" s="12">
        <f t="shared" si="34"/>
        <v>8</v>
      </c>
    </row>
    <row r="92" spans="2:9" ht="12.75" customHeight="1" x14ac:dyDescent="0.2">
      <c r="B92" s="192"/>
      <c r="C92" s="11" t="s">
        <v>27</v>
      </c>
      <c r="D92" s="12">
        <v>2</v>
      </c>
      <c r="E92" s="13">
        <f t="shared" si="32"/>
        <v>0.25</v>
      </c>
      <c r="F92" s="12"/>
      <c r="G92" s="12">
        <v>6</v>
      </c>
      <c r="H92" s="13">
        <f t="shared" si="33"/>
        <v>0.75</v>
      </c>
      <c r="I92" s="12">
        <f t="shared" si="34"/>
        <v>8</v>
      </c>
    </row>
    <row r="93" spans="2:9" ht="12.75" customHeight="1" x14ac:dyDescent="0.2">
      <c r="B93" s="192"/>
      <c r="C93" s="95" t="s">
        <v>205</v>
      </c>
      <c r="D93" s="12">
        <v>1</v>
      </c>
      <c r="E93" s="13">
        <f t="shared" si="32"/>
        <v>0.33333333333333331</v>
      </c>
      <c r="F93" s="12"/>
      <c r="G93" s="12">
        <v>2</v>
      </c>
      <c r="H93" s="13">
        <f t="shared" si="33"/>
        <v>0.66666666666666663</v>
      </c>
      <c r="I93" s="12">
        <f t="shared" si="13"/>
        <v>3</v>
      </c>
    </row>
    <row r="94" spans="2:9" ht="12.75" customHeight="1" x14ac:dyDescent="0.2">
      <c r="B94" s="192"/>
      <c r="C94" s="11" t="s">
        <v>208</v>
      </c>
      <c r="D94" s="12">
        <v>1</v>
      </c>
      <c r="E94" s="13">
        <f t="shared" si="32"/>
        <v>1</v>
      </c>
      <c r="F94" s="12"/>
      <c r="G94" s="12"/>
      <c r="H94" s="13">
        <f t="shared" si="33"/>
        <v>0</v>
      </c>
      <c r="I94" s="12">
        <f t="shared" si="13"/>
        <v>1</v>
      </c>
    </row>
    <row r="95" spans="2:9" ht="12.75" customHeight="1" x14ac:dyDescent="0.2">
      <c r="B95" s="200"/>
      <c r="C95" s="11" t="s">
        <v>28</v>
      </c>
      <c r="D95" s="12">
        <v>1</v>
      </c>
      <c r="E95" s="13">
        <f t="shared" si="32"/>
        <v>9.0909090909090912E-2</v>
      </c>
      <c r="F95" s="15"/>
      <c r="G95" s="12">
        <v>10</v>
      </c>
      <c r="H95" s="13">
        <f t="shared" si="33"/>
        <v>0.90909090909090906</v>
      </c>
      <c r="I95" s="12">
        <f t="shared" si="13"/>
        <v>11</v>
      </c>
    </row>
    <row r="96" spans="2:9" ht="12.75" customHeight="1" x14ac:dyDescent="0.2">
      <c r="B96" s="200"/>
      <c r="C96" s="66" t="s">
        <v>127</v>
      </c>
      <c r="D96" s="68">
        <f>SUM(D87:D95)</f>
        <v>24</v>
      </c>
      <c r="E96" s="65">
        <f t="shared" si="32"/>
        <v>0.27586206896551724</v>
      </c>
      <c r="F96" s="64"/>
      <c r="G96" s="68">
        <f>SUM(G87:G95)</f>
        <v>63</v>
      </c>
      <c r="H96" s="65">
        <f t="shared" si="33"/>
        <v>0.72413793103448276</v>
      </c>
      <c r="I96" s="64">
        <f t="shared" si="13"/>
        <v>87</v>
      </c>
    </row>
    <row r="97" spans="2:9" ht="12.75" customHeight="1" x14ac:dyDescent="0.2">
      <c r="B97" s="193"/>
      <c r="C97" s="118" t="s">
        <v>36</v>
      </c>
      <c r="D97" s="14">
        <f>SUM(D67,D78,D85,D96)</f>
        <v>105</v>
      </c>
      <c r="E97" s="16">
        <f>D97/$I97</f>
        <v>0.32208588957055212</v>
      </c>
      <c r="F97" s="14"/>
      <c r="G97" s="14">
        <f>SUM(G67,G78,G85,G96)</f>
        <v>221</v>
      </c>
      <c r="H97" s="16">
        <f>G97/$I97</f>
        <v>0.67791411042944782</v>
      </c>
      <c r="I97" s="14">
        <f t="shared" si="13"/>
        <v>326</v>
      </c>
    </row>
    <row r="98" spans="2:9" ht="12.75" customHeight="1" x14ac:dyDescent="0.2">
      <c r="B98" s="194" t="s">
        <v>195</v>
      </c>
      <c r="C98" s="144" t="s">
        <v>358</v>
      </c>
      <c r="D98" s="93"/>
      <c r="E98" s="94"/>
      <c r="F98" s="93"/>
      <c r="G98" s="93"/>
      <c r="H98" s="94"/>
      <c r="I98" s="93"/>
    </row>
    <row r="99" spans="2:9" ht="12.75" customHeight="1" x14ac:dyDescent="0.2">
      <c r="B99" s="192"/>
      <c r="C99" s="95" t="s">
        <v>143</v>
      </c>
      <c r="D99" s="20">
        <v>2</v>
      </c>
      <c r="E99" s="21">
        <f t="shared" ref="E99:E108" si="35">+D99/$I99</f>
        <v>0.66666666666666663</v>
      </c>
      <c r="F99" s="20"/>
      <c r="G99" s="20">
        <v>1</v>
      </c>
      <c r="H99" s="21">
        <f t="shared" ref="H99:H108" si="36">+G99/$I99</f>
        <v>0.33333333333333331</v>
      </c>
      <c r="I99" s="20">
        <f t="shared" ref="I99" si="37">+D99+G99</f>
        <v>3</v>
      </c>
    </row>
    <row r="100" spans="2:9" ht="12.75" customHeight="1" x14ac:dyDescent="0.2">
      <c r="B100" s="192"/>
      <c r="C100" s="11" t="s">
        <v>144</v>
      </c>
      <c r="D100" s="12">
        <v>11</v>
      </c>
      <c r="E100" s="13">
        <f t="shared" si="35"/>
        <v>0.39285714285714285</v>
      </c>
      <c r="F100" s="12"/>
      <c r="G100" s="12">
        <v>17</v>
      </c>
      <c r="H100" s="13">
        <f t="shared" si="36"/>
        <v>0.6071428571428571</v>
      </c>
      <c r="I100" s="12">
        <f>+D100+G100</f>
        <v>28</v>
      </c>
    </row>
    <row r="101" spans="2:9" ht="12.75" customHeight="1" x14ac:dyDescent="0.2">
      <c r="B101" s="192"/>
      <c r="C101" s="11" t="s">
        <v>391</v>
      </c>
      <c r="D101" s="12"/>
      <c r="E101" s="13">
        <f t="shared" ref="E101" si="38">+D101/$I101</f>
        <v>0</v>
      </c>
      <c r="F101" s="12"/>
      <c r="G101" s="12">
        <v>6</v>
      </c>
      <c r="H101" s="13">
        <f t="shared" ref="H101" si="39">+G101/$I101</f>
        <v>1</v>
      </c>
      <c r="I101" s="12">
        <f>+D101+G101</f>
        <v>6</v>
      </c>
    </row>
    <row r="102" spans="2:9" ht="12.75" customHeight="1" x14ac:dyDescent="0.2">
      <c r="B102" s="192"/>
      <c r="C102" s="11" t="s">
        <v>145</v>
      </c>
      <c r="D102" s="18"/>
      <c r="E102" s="13" t="s">
        <v>252</v>
      </c>
      <c r="F102" s="12"/>
      <c r="G102" s="18"/>
      <c r="H102" s="13" t="s">
        <v>252</v>
      </c>
      <c r="I102" s="12">
        <f>+D102+G102</f>
        <v>0</v>
      </c>
    </row>
    <row r="103" spans="2:9" ht="12.75" customHeight="1" x14ac:dyDescent="0.2">
      <c r="B103" s="192"/>
      <c r="C103" s="95" t="s">
        <v>146</v>
      </c>
      <c r="D103" s="17">
        <v>2</v>
      </c>
      <c r="E103" s="21">
        <f t="shared" si="35"/>
        <v>0.66666666666666663</v>
      </c>
      <c r="F103" s="20"/>
      <c r="G103" s="12">
        <v>1</v>
      </c>
      <c r="H103" s="21">
        <f t="shared" si="36"/>
        <v>0.33333333333333331</v>
      </c>
      <c r="I103" s="20">
        <f t="shared" ref="I103:I108" si="40">+D103+G103</f>
        <v>3</v>
      </c>
    </row>
    <row r="104" spans="2:9" ht="12.75" customHeight="1" x14ac:dyDescent="0.2">
      <c r="B104" s="192"/>
      <c r="C104" s="11" t="s">
        <v>147</v>
      </c>
      <c r="D104" s="12">
        <v>1</v>
      </c>
      <c r="E104" s="13">
        <f t="shared" si="35"/>
        <v>0.25</v>
      </c>
      <c r="F104" s="12"/>
      <c r="G104" s="12">
        <v>3</v>
      </c>
      <c r="H104" s="13">
        <f t="shared" si="36"/>
        <v>0.75</v>
      </c>
      <c r="I104" s="12">
        <f t="shared" si="40"/>
        <v>4</v>
      </c>
    </row>
    <row r="105" spans="2:9" ht="12.75" customHeight="1" x14ac:dyDescent="0.2">
      <c r="B105" s="192"/>
      <c r="C105" s="11" t="s">
        <v>186</v>
      </c>
      <c r="D105" s="12">
        <v>1</v>
      </c>
      <c r="E105" s="13">
        <f t="shared" si="35"/>
        <v>0.33333333333333331</v>
      </c>
      <c r="F105" s="12"/>
      <c r="G105" s="12">
        <v>2</v>
      </c>
      <c r="H105" s="13">
        <f t="shared" si="36"/>
        <v>0.66666666666666663</v>
      </c>
      <c r="I105" s="12">
        <f t="shared" si="40"/>
        <v>3</v>
      </c>
    </row>
    <row r="106" spans="2:9" ht="12.75" customHeight="1" x14ac:dyDescent="0.2">
      <c r="B106" s="192"/>
      <c r="C106" s="11" t="s">
        <v>148</v>
      </c>
      <c r="D106" s="12">
        <v>1</v>
      </c>
      <c r="E106" s="13">
        <f t="shared" si="35"/>
        <v>0.5</v>
      </c>
      <c r="F106" s="12"/>
      <c r="G106" s="12">
        <v>1</v>
      </c>
      <c r="H106" s="13">
        <f t="shared" si="36"/>
        <v>0.5</v>
      </c>
      <c r="I106" s="12">
        <f t="shared" si="40"/>
        <v>2</v>
      </c>
    </row>
    <row r="107" spans="2:9" ht="12.75" customHeight="1" x14ac:dyDescent="0.2">
      <c r="B107" s="192"/>
      <c r="C107" s="11" t="s">
        <v>149</v>
      </c>
      <c r="D107" s="12">
        <v>8</v>
      </c>
      <c r="E107" s="13">
        <f t="shared" si="35"/>
        <v>0.44444444444444442</v>
      </c>
      <c r="F107" s="12"/>
      <c r="G107" s="18">
        <v>10</v>
      </c>
      <c r="H107" s="13">
        <f t="shared" si="36"/>
        <v>0.55555555555555558</v>
      </c>
      <c r="I107" s="12">
        <f t="shared" si="40"/>
        <v>18</v>
      </c>
    </row>
    <row r="108" spans="2:9" ht="12.75" customHeight="1" x14ac:dyDescent="0.2">
      <c r="B108" s="192"/>
      <c r="C108" s="66" t="s">
        <v>127</v>
      </c>
      <c r="D108" s="64">
        <f>SUM(D99:D107)</f>
        <v>26</v>
      </c>
      <c r="E108" s="65">
        <f t="shared" si="35"/>
        <v>0.38805970149253732</v>
      </c>
      <c r="F108" s="64"/>
      <c r="G108" s="64">
        <f>SUM(G99:G107)</f>
        <v>41</v>
      </c>
      <c r="H108" s="65">
        <f t="shared" si="36"/>
        <v>0.61194029850746268</v>
      </c>
      <c r="I108" s="64">
        <f t="shared" si="40"/>
        <v>67</v>
      </c>
    </row>
    <row r="109" spans="2:9" ht="12.75" customHeight="1" x14ac:dyDescent="0.2">
      <c r="B109" s="192"/>
      <c r="C109" s="144" t="s">
        <v>413</v>
      </c>
      <c r="D109" s="93"/>
      <c r="E109" s="94"/>
      <c r="F109" s="93"/>
      <c r="G109" s="97"/>
      <c r="H109" s="94"/>
      <c r="I109" s="93"/>
    </row>
    <row r="110" spans="2:9" ht="12.75" customHeight="1" x14ac:dyDescent="0.2">
      <c r="B110" s="192"/>
      <c r="C110" s="95" t="s">
        <v>131</v>
      </c>
      <c r="D110" s="20">
        <v>3</v>
      </c>
      <c r="E110" s="21">
        <f t="shared" ref="E110:E118" si="41">+D110/$I110</f>
        <v>0.33333333333333331</v>
      </c>
      <c r="F110" s="20"/>
      <c r="G110" s="20">
        <v>6</v>
      </c>
      <c r="H110" s="21">
        <f t="shared" ref="H110:H118" si="42">+G110/$I110</f>
        <v>0.66666666666666663</v>
      </c>
      <c r="I110" s="20">
        <f t="shared" ref="I110:I119" si="43">+D110+G110</f>
        <v>9</v>
      </c>
    </row>
    <row r="111" spans="2:9" ht="12.75" customHeight="1" x14ac:dyDescent="0.2">
      <c r="B111" s="192"/>
      <c r="C111" s="95" t="s">
        <v>150</v>
      </c>
      <c r="D111" s="20">
        <v>2</v>
      </c>
      <c r="E111" s="21">
        <f t="shared" si="41"/>
        <v>0.4</v>
      </c>
      <c r="F111" s="20"/>
      <c r="G111" s="20">
        <v>3</v>
      </c>
      <c r="H111" s="21">
        <f t="shared" si="42"/>
        <v>0.6</v>
      </c>
      <c r="I111" s="20">
        <f t="shared" si="43"/>
        <v>5</v>
      </c>
    </row>
    <row r="112" spans="2:9" ht="12.75" customHeight="1" x14ac:dyDescent="0.2">
      <c r="B112" s="192"/>
      <c r="C112" s="11" t="s">
        <v>151</v>
      </c>
      <c r="D112" s="12">
        <v>1</v>
      </c>
      <c r="E112" s="13">
        <f t="shared" si="41"/>
        <v>0.16666666666666666</v>
      </c>
      <c r="F112" s="12"/>
      <c r="G112" s="12">
        <v>5</v>
      </c>
      <c r="H112" s="13">
        <f t="shared" si="42"/>
        <v>0.83333333333333337</v>
      </c>
      <c r="I112" s="12">
        <f t="shared" si="43"/>
        <v>6</v>
      </c>
    </row>
    <row r="113" spans="2:9" ht="12.75" customHeight="1" x14ac:dyDescent="0.2">
      <c r="B113" s="192"/>
      <c r="C113" s="11" t="s">
        <v>152</v>
      </c>
      <c r="D113" s="12">
        <v>2</v>
      </c>
      <c r="E113" s="13">
        <f t="shared" si="41"/>
        <v>0.25</v>
      </c>
      <c r="F113" s="12"/>
      <c r="G113" s="12">
        <v>6</v>
      </c>
      <c r="H113" s="13">
        <f t="shared" si="42"/>
        <v>0.75</v>
      </c>
      <c r="I113" s="12">
        <f t="shared" si="43"/>
        <v>8</v>
      </c>
    </row>
    <row r="114" spans="2:9" ht="12.75" customHeight="1" x14ac:dyDescent="0.2">
      <c r="B114" s="192"/>
      <c r="C114" s="11" t="s">
        <v>153</v>
      </c>
      <c r="D114" s="12">
        <v>6</v>
      </c>
      <c r="E114" s="13">
        <f t="shared" si="41"/>
        <v>0.27272727272727271</v>
      </c>
      <c r="F114" s="12"/>
      <c r="G114" s="12">
        <v>16</v>
      </c>
      <c r="H114" s="13">
        <f t="shared" si="42"/>
        <v>0.72727272727272729</v>
      </c>
      <c r="I114" s="12">
        <f t="shared" si="43"/>
        <v>22</v>
      </c>
    </row>
    <row r="115" spans="2:9" ht="12.75" customHeight="1" x14ac:dyDescent="0.2">
      <c r="B115" s="192"/>
      <c r="C115" s="11" t="s">
        <v>154</v>
      </c>
      <c r="D115" s="12">
        <v>1</v>
      </c>
      <c r="E115" s="13">
        <f t="shared" si="41"/>
        <v>0.25</v>
      </c>
      <c r="F115" s="12"/>
      <c r="G115" s="12">
        <v>3</v>
      </c>
      <c r="H115" s="13">
        <f t="shared" si="42"/>
        <v>0.75</v>
      </c>
      <c r="I115" s="12">
        <f t="shared" si="43"/>
        <v>4</v>
      </c>
    </row>
    <row r="116" spans="2:9" ht="12.75" customHeight="1" x14ac:dyDescent="0.2">
      <c r="B116" s="192"/>
      <c r="C116" s="11" t="s">
        <v>155</v>
      </c>
      <c r="D116" s="12">
        <v>1</v>
      </c>
      <c r="E116" s="13">
        <f t="shared" si="41"/>
        <v>0.25</v>
      </c>
      <c r="F116" s="12"/>
      <c r="G116" s="12">
        <v>3</v>
      </c>
      <c r="H116" s="13">
        <f t="shared" si="42"/>
        <v>0.75</v>
      </c>
      <c r="I116" s="12">
        <f t="shared" si="43"/>
        <v>4</v>
      </c>
    </row>
    <row r="117" spans="2:9" ht="12.75" customHeight="1" x14ac:dyDescent="0.2">
      <c r="B117" s="192"/>
      <c r="C117" s="11" t="s">
        <v>156</v>
      </c>
      <c r="D117" s="12">
        <v>2</v>
      </c>
      <c r="E117" s="13">
        <f t="shared" si="41"/>
        <v>0.66666666666666663</v>
      </c>
      <c r="F117" s="12"/>
      <c r="G117" s="12">
        <v>1</v>
      </c>
      <c r="H117" s="13">
        <f t="shared" si="42"/>
        <v>0.33333333333333331</v>
      </c>
      <c r="I117" s="12">
        <f t="shared" si="43"/>
        <v>3</v>
      </c>
    </row>
    <row r="118" spans="2:9" x14ac:dyDescent="0.2">
      <c r="B118" s="192"/>
      <c r="C118" s="66" t="s">
        <v>127</v>
      </c>
      <c r="D118" s="64">
        <f>SUM(D110:D117)</f>
        <v>18</v>
      </c>
      <c r="E118" s="65">
        <f t="shared" si="41"/>
        <v>0.29508196721311475</v>
      </c>
      <c r="F118" s="64"/>
      <c r="G118" s="64">
        <f>SUM(G110:G117)</f>
        <v>43</v>
      </c>
      <c r="H118" s="65">
        <f t="shared" si="42"/>
        <v>0.70491803278688525</v>
      </c>
      <c r="I118" s="64">
        <f t="shared" si="43"/>
        <v>61</v>
      </c>
    </row>
    <row r="119" spans="2:9" ht="12.75" customHeight="1" x14ac:dyDescent="0.2">
      <c r="B119" s="193"/>
      <c r="C119" s="118" t="s">
        <v>36</v>
      </c>
      <c r="D119" s="14">
        <f>SUM(D108,D118)</f>
        <v>44</v>
      </c>
      <c r="E119" s="16">
        <f>D119/$I119</f>
        <v>0.34375</v>
      </c>
      <c r="F119" s="14"/>
      <c r="G119" s="14">
        <f>SUM(G108,G118)</f>
        <v>84</v>
      </c>
      <c r="H119" s="16">
        <f>G119/$I119</f>
        <v>0.65625</v>
      </c>
      <c r="I119" s="14">
        <f t="shared" si="43"/>
        <v>128</v>
      </c>
    </row>
    <row r="120" spans="2:9" ht="12.75" customHeight="1" x14ac:dyDescent="0.2">
      <c r="B120" s="192" t="s">
        <v>196</v>
      </c>
      <c r="C120" s="144" t="s">
        <v>369</v>
      </c>
      <c r="D120" s="93"/>
      <c r="E120" s="94"/>
      <c r="F120" s="99"/>
      <c r="G120" s="93"/>
      <c r="H120" s="94"/>
      <c r="I120" s="93"/>
    </row>
    <row r="121" spans="2:9" ht="12.75" customHeight="1" x14ac:dyDescent="0.2">
      <c r="B121" s="192"/>
      <c r="C121" s="95" t="s">
        <v>13</v>
      </c>
      <c r="D121" s="20">
        <v>8</v>
      </c>
      <c r="E121" s="21">
        <f>+D121/$I121</f>
        <v>0.36363636363636365</v>
      </c>
      <c r="F121" s="98"/>
      <c r="G121" s="20">
        <v>14</v>
      </c>
      <c r="H121" s="21">
        <f>+G121/$I121</f>
        <v>0.63636363636363635</v>
      </c>
      <c r="I121" s="20">
        <f>+D121+G121</f>
        <v>22</v>
      </c>
    </row>
    <row r="122" spans="2:9" ht="12.75" customHeight="1" x14ac:dyDescent="0.2">
      <c r="B122" s="192"/>
      <c r="C122" s="11" t="s">
        <v>352</v>
      </c>
      <c r="D122" s="12">
        <v>3</v>
      </c>
      <c r="E122" s="13">
        <f t="shared" ref="E122:E123" si="44">+D122/$I122</f>
        <v>0.21428571428571427</v>
      </c>
      <c r="F122" s="15"/>
      <c r="G122" s="12">
        <v>11</v>
      </c>
      <c r="H122" s="13">
        <f t="shared" ref="H122:H123" si="45">+G122/$I122</f>
        <v>0.7857142857142857</v>
      </c>
      <c r="I122" s="12">
        <f>+D122+G122</f>
        <v>14</v>
      </c>
    </row>
    <row r="123" spans="2:9" ht="12.75" customHeight="1" x14ac:dyDescent="0.2">
      <c r="B123" s="192"/>
      <c r="C123" s="11" t="s">
        <v>134</v>
      </c>
      <c r="D123" s="12">
        <v>4</v>
      </c>
      <c r="E123" s="13">
        <f t="shared" si="44"/>
        <v>0.4</v>
      </c>
      <c r="F123" s="15"/>
      <c r="G123" s="12">
        <v>6</v>
      </c>
      <c r="H123" s="13">
        <f t="shared" si="45"/>
        <v>0.6</v>
      </c>
      <c r="I123" s="12">
        <f>+D123+G123</f>
        <v>10</v>
      </c>
    </row>
    <row r="124" spans="2:9" ht="12.75" customHeight="1" x14ac:dyDescent="0.2">
      <c r="B124" s="192"/>
      <c r="C124" s="11" t="s">
        <v>17</v>
      </c>
      <c r="D124" s="12">
        <v>2</v>
      </c>
      <c r="E124" s="13">
        <f>+D124/$I124</f>
        <v>0.2</v>
      </c>
      <c r="F124" s="12"/>
      <c r="G124" s="12">
        <v>8</v>
      </c>
      <c r="H124" s="13">
        <f>+G124/$I124</f>
        <v>0.8</v>
      </c>
      <c r="I124" s="12">
        <f>+D124+G124</f>
        <v>10</v>
      </c>
    </row>
    <row r="125" spans="2:9" ht="12.75" customHeight="1" x14ac:dyDescent="0.2">
      <c r="B125" s="192"/>
      <c r="C125" s="11" t="s">
        <v>185</v>
      </c>
      <c r="D125" s="12"/>
      <c r="E125" s="13" t="s">
        <v>252</v>
      </c>
      <c r="F125" s="12"/>
      <c r="G125" s="12"/>
      <c r="H125" s="13" t="s">
        <v>252</v>
      </c>
      <c r="I125" s="12">
        <f>+D125+G125</f>
        <v>0</v>
      </c>
    </row>
    <row r="126" spans="2:9" ht="12.75" customHeight="1" x14ac:dyDescent="0.2">
      <c r="B126" s="192"/>
      <c r="C126" s="66" t="s">
        <v>127</v>
      </c>
      <c r="D126" s="69">
        <f>SUM(D121:D125)</f>
        <v>17</v>
      </c>
      <c r="E126" s="65">
        <f t="shared" ref="E126" si="46">+D126/$I126</f>
        <v>0.30357142857142855</v>
      </c>
      <c r="F126" s="64"/>
      <c r="G126" s="69">
        <f>SUM(G121:G125)</f>
        <v>39</v>
      </c>
      <c r="H126" s="65">
        <f t="shared" ref="H126" si="47">+G126/$I126</f>
        <v>0.6964285714285714</v>
      </c>
      <c r="I126" s="64">
        <f t="shared" ref="I126" si="48">+D126+G126</f>
        <v>56</v>
      </c>
    </row>
    <row r="127" spans="2:9" ht="12.75" customHeight="1" x14ac:dyDescent="0.2">
      <c r="B127" s="192"/>
      <c r="C127" s="145" t="s">
        <v>237</v>
      </c>
      <c r="D127" s="97"/>
      <c r="E127" s="94"/>
      <c r="F127" s="93"/>
      <c r="G127" s="97"/>
      <c r="H127" s="94"/>
      <c r="I127" s="93"/>
    </row>
    <row r="128" spans="2:9" ht="12.75" customHeight="1" x14ac:dyDescent="0.2">
      <c r="B128" s="192"/>
      <c r="C128" s="95" t="s">
        <v>132</v>
      </c>
      <c r="D128" s="20">
        <v>4</v>
      </c>
      <c r="E128" s="21">
        <f t="shared" ref="E128:E132" si="49">+D128/$I128</f>
        <v>0.26666666666666666</v>
      </c>
      <c r="F128" s="20"/>
      <c r="G128" s="20">
        <v>11</v>
      </c>
      <c r="H128" s="21">
        <f t="shared" ref="H128:H132" si="50">+G128/$I128</f>
        <v>0.73333333333333328</v>
      </c>
      <c r="I128" s="20">
        <f>+D128+G128</f>
        <v>15</v>
      </c>
    </row>
    <row r="129" spans="2:9" ht="12.75" customHeight="1" x14ac:dyDescent="0.2">
      <c r="B129" s="192"/>
      <c r="C129" s="11" t="s">
        <v>133</v>
      </c>
      <c r="D129" s="12">
        <v>7</v>
      </c>
      <c r="E129" s="13">
        <f t="shared" si="49"/>
        <v>0.2413793103448276</v>
      </c>
      <c r="F129" s="12"/>
      <c r="G129" s="12">
        <v>22</v>
      </c>
      <c r="H129" s="13">
        <f t="shared" si="50"/>
        <v>0.75862068965517238</v>
      </c>
      <c r="I129" s="12">
        <f t="shared" ref="I129" si="51">+D129+G129</f>
        <v>29</v>
      </c>
    </row>
    <row r="130" spans="2:9" ht="12.75" customHeight="1" x14ac:dyDescent="0.2">
      <c r="B130" s="192"/>
      <c r="C130" s="11" t="s">
        <v>15</v>
      </c>
      <c r="D130" s="12">
        <v>2</v>
      </c>
      <c r="E130" s="13">
        <f t="shared" si="49"/>
        <v>0.33333333333333331</v>
      </c>
      <c r="F130" s="15"/>
      <c r="G130" s="12">
        <v>4</v>
      </c>
      <c r="H130" s="13">
        <f t="shared" si="50"/>
        <v>0.66666666666666663</v>
      </c>
      <c r="I130" s="12">
        <f>+D130+G130</f>
        <v>6</v>
      </c>
    </row>
    <row r="131" spans="2:9" ht="12.75" customHeight="1" x14ac:dyDescent="0.2">
      <c r="B131" s="192"/>
      <c r="C131" s="11" t="s">
        <v>16</v>
      </c>
      <c r="D131" s="12">
        <v>6</v>
      </c>
      <c r="E131" s="13">
        <f t="shared" si="49"/>
        <v>0.17142857142857143</v>
      </c>
      <c r="F131" s="15"/>
      <c r="G131" s="12">
        <v>29</v>
      </c>
      <c r="H131" s="13">
        <f t="shared" si="50"/>
        <v>0.82857142857142863</v>
      </c>
      <c r="I131" s="12">
        <f>+D131+G131</f>
        <v>35</v>
      </c>
    </row>
    <row r="132" spans="2:9" ht="12.75" customHeight="1" x14ac:dyDescent="0.2">
      <c r="B132" s="192"/>
      <c r="C132" s="11" t="s">
        <v>135</v>
      </c>
      <c r="D132" s="18">
        <v>4</v>
      </c>
      <c r="E132" s="13">
        <f t="shared" si="49"/>
        <v>0.26666666666666666</v>
      </c>
      <c r="F132" s="12"/>
      <c r="G132" s="18">
        <v>11</v>
      </c>
      <c r="H132" s="13">
        <f t="shared" si="50"/>
        <v>0.73333333333333328</v>
      </c>
      <c r="I132" s="12">
        <f>+D132+G132</f>
        <v>15</v>
      </c>
    </row>
    <row r="133" spans="2:9" ht="12.75" customHeight="1" x14ac:dyDescent="0.2">
      <c r="B133" s="192"/>
      <c r="C133" s="66" t="s">
        <v>127</v>
      </c>
      <c r="D133" s="68">
        <f>SUM(D128:D132)</f>
        <v>23</v>
      </c>
      <c r="E133" s="65">
        <f>+D133/$I133</f>
        <v>0.23</v>
      </c>
      <c r="F133" s="64"/>
      <c r="G133" s="68">
        <f>SUM(G128:G132)</f>
        <v>77</v>
      </c>
      <c r="H133" s="65">
        <f>+G133/$I133</f>
        <v>0.77</v>
      </c>
      <c r="I133" s="64">
        <f t="shared" ref="I133" si="52">+D133+G133</f>
        <v>100</v>
      </c>
    </row>
    <row r="134" spans="2:9" ht="12.75" customHeight="1" x14ac:dyDescent="0.2">
      <c r="B134" s="193"/>
      <c r="C134" s="118" t="s">
        <v>36</v>
      </c>
      <c r="D134" s="14">
        <f>SUM(D126,D133)</f>
        <v>40</v>
      </c>
      <c r="E134" s="16">
        <f>D134/$I134</f>
        <v>0.25641025641025639</v>
      </c>
      <c r="F134" s="14"/>
      <c r="G134" s="14">
        <f>SUM(G126,G133)</f>
        <v>116</v>
      </c>
      <c r="H134" s="16">
        <f>G134/$I134</f>
        <v>0.74358974358974361</v>
      </c>
      <c r="I134" s="14">
        <f>+D134+G134</f>
        <v>156</v>
      </c>
    </row>
    <row r="135" spans="2:9" ht="12.75" customHeight="1" x14ac:dyDescent="0.2">
      <c r="B135" s="192" t="s">
        <v>197</v>
      </c>
      <c r="C135" s="144" t="s">
        <v>181</v>
      </c>
      <c r="D135" s="93"/>
      <c r="E135" s="94"/>
      <c r="F135" s="93"/>
      <c r="G135" s="93"/>
      <c r="H135" s="94"/>
      <c r="I135" s="93"/>
    </row>
    <row r="136" spans="2:9" ht="12.75" customHeight="1" x14ac:dyDescent="0.2">
      <c r="B136" s="192"/>
      <c r="C136" s="95" t="s">
        <v>6</v>
      </c>
      <c r="D136" s="20">
        <v>32</v>
      </c>
      <c r="E136" s="21">
        <f>+D136/$I136</f>
        <v>0.4050632911392405</v>
      </c>
      <c r="F136" s="20"/>
      <c r="G136" s="20">
        <v>47</v>
      </c>
      <c r="H136" s="21">
        <f>+G136/$I136</f>
        <v>0.59493670886075944</v>
      </c>
      <c r="I136" s="20">
        <f>+D136+G136</f>
        <v>79</v>
      </c>
    </row>
    <row r="137" spans="2:9" ht="12.75" customHeight="1" x14ac:dyDescent="0.2">
      <c r="B137" s="192"/>
      <c r="C137" s="11" t="s">
        <v>9</v>
      </c>
      <c r="D137" s="12">
        <v>2</v>
      </c>
      <c r="E137" s="13">
        <f>+D137/$I137</f>
        <v>0.2857142857142857</v>
      </c>
      <c r="F137" s="15"/>
      <c r="G137" s="12">
        <v>5</v>
      </c>
      <c r="H137" s="13">
        <f>+G137/$I137</f>
        <v>0.7142857142857143</v>
      </c>
      <c r="I137" s="12">
        <f t="shared" ref="I137:I138" si="53">+D137+G137</f>
        <v>7</v>
      </c>
    </row>
    <row r="138" spans="2:9" ht="12.75" customHeight="1" x14ac:dyDescent="0.2">
      <c r="B138" s="192"/>
      <c r="C138" s="66" t="s">
        <v>127</v>
      </c>
      <c r="D138" s="68">
        <f>SUM(D136:D137)</f>
        <v>34</v>
      </c>
      <c r="E138" s="65">
        <f>+D138/$I138</f>
        <v>0.39534883720930231</v>
      </c>
      <c r="F138" s="64"/>
      <c r="G138" s="68">
        <f>SUM(G136:G137)</f>
        <v>52</v>
      </c>
      <c r="H138" s="65">
        <f>+G138/$I138</f>
        <v>0.60465116279069764</v>
      </c>
      <c r="I138" s="64">
        <f t="shared" si="53"/>
        <v>86</v>
      </c>
    </row>
    <row r="139" spans="2:9" ht="12.75" customHeight="1" x14ac:dyDescent="0.2">
      <c r="B139" s="192"/>
      <c r="C139" s="144" t="s">
        <v>359</v>
      </c>
      <c r="D139" s="93"/>
      <c r="E139" s="94"/>
      <c r="F139" s="93"/>
      <c r="G139" s="93"/>
      <c r="H139" s="94"/>
      <c r="I139" s="93"/>
    </row>
    <row r="140" spans="2:9" ht="12.75" customHeight="1" x14ac:dyDescent="0.2">
      <c r="B140" s="192"/>
      <c r="C140" s="95" t="s">
        <v>343</v>
      </c>
      <c r="D140" s="20">
        <v>2</v>
      </c>
      <c r="E140" s="21">
        <f t="shared" ref="E140" si="54">+D140/$I140</f>
        <v>0.25</v>
      </c>
      <c r="F140" s="20"/>
      <c r="G140" s="20">
        <v>6</v>
      </c>
      <c r="H140" s="21">
        <f t="shared" ref="H140" si="55">+G140/$I140</f>
        <v>0.75</v>
      </c>
      <c r="I140" s="20">
        <f t="shared" ref="I140" si="56">+D140+G140</f>
        <v>8</v>
      </c>
    </row>
    <row r="141" spans="2:9" ht="12.75" customHeight="1" x14ac:dyDescent="0.2">
      <c r="B141" s="192"/>
      <c r="C141" s="11" t="s">
        <v>49</v>
      </c>
      <c r="D141" s="12">
        <v>9</v>
      </c>
      <c r="E141" s="13">
        <f>+D141/$I141</f>
        <v>0.5</v>
      </c>
      <c r="F141" s="12"/>
      <c r="G141" s="12">
        <v>9</v>
      </c>
      <c r="H141" s="13">
        <f>+G141/$I141</f>
        <v>0.5</v>
      </c>
      <c r="I141" s="12">
        <f>+D141+G141</f>
        <v>18</v>
      </c>
    </row>
    <row r="142" spans="2:9" ht="12.75" customHeight="1" x14ac:dyDescent="0.2">
      <c r="B142" s="192"/>
      <c r="C142" s="19" t="s">
        <v>137</v>
      </c>
      <c r="D142" s="12">
        <v>4</v>
      </c>
      <c r="E142" s="13">
        <f>+D142/$I142</f>
        <v>0.44444444444444442</v>
      </c>
      <c r="F142" s="12"/>
      <c r="G142" s="12">
        <v>5</v>
      </c>
      <c r="H142" s="13">
        <f>+G142/$I142</f>
        <v>0.55555555555555558</v>
      </c>
      <c r="I142" s="12">
        <f>+D142+G142</f>
        <v>9</v>
      </c>
    </row>
    <row r="143" spans="2:9" ht="12.75" customHeight="1" x14ac:dyDescent="0.2">
      <c r="B143" s="192"/>
      <c r="C143" s="19" t="s">
        <v>78</v>
      </c>
      <c r="D143" s="12">
        <v>5</v>
      </c>
      <c r="E143" s="13">
        <f>+D143/$I143</f>
        <v>0.33333333333333331</v>
      </c>
      <c r="F143" s="12"/>
      <c r="G143" s="12">
        <v>10</v>
      </c>
      <c r="H143" s="13">
        <f>+G143/$I143</f>
        <v>0.66666666666666663</v>
      </c>
      <c r="I143" s="12">
        <f t="shared" ref="I143:I144" si="57">+D143+G143</f>
        <v>15</v>
      </c>
    </row>
    <row r="144" spans="2:9" ht="12.75" customHeight="1" x14ac:dyDescent="0.2">
      <c r="B144" s="192"/>
      <c r="C144" s="66" t="s">
        <v>127</v>
      </c>
      <c r="D144" s="69">
        <f>SUM(D140:D143)</f>
        <v>20</v>
      </c>
      <c r="E144" s="65">
        <f>+D144/$I144</f>
        <v>0.4</v>
      </c>
      <c r="F144" s="64"/>
      <c r="G144" s="69">
        <f>SUM(G140:G143)</f>
        <v>30</v>
      </c>
      <c r="H144" s="65">
        <f>+G144/$I144</f>
        <v>0.6</v>
      </c>
      <c r="I144" s="64">
        <f t="shared" si="57"/>
        <v>50</v>
      </c>
    </row>
    <row r="145" spans="2:9" ht="12.75" customHeight="1" x14ac:dyDescent="0.2">
      <c r="B145" s="192"/>
      <c r="C145" s="144" t="s">
        <v>234</v>
      </c>
      <c r="D145" s="93"/>
      <c r="E145" s="94"/>
      <c r="F145" s="93"/>
      <c r="G145" s="93"/>
      <c r="H145" s="94"/>
      <c r="I145" s="93"/>
    </row>
    <row r="146" spans="2:9" ht="12.75" customHeight="1" x14ac:dyDescent="0.2">
      <c r="B146" s="192"/>
      <c r="C146" s="95" t="s">
        <v>58</v>
      </c>
      <c r="D146" s="17">
        <v>2</v>
      </c>
      <c r="E146" s="21">
        <f>+D146/$I146</f>
        <v>0.18181818181818182</v>
      </c>
      <c r="F146" s="20"/>
      <c r="G146" s="17">
        <v>9</v>
      </c>
      <c r="H146" s="21">
        <f>+G146/$I146</f>
        <v>0.81818181818181823</v>
      </c>
      <c r="I146" s="20">
        <f t="shared" ref="I146" si="58">+D146+G146</f>
        <v>11</v>
      </c>
    </row>
    <row r="147" spans="2:9" ht="12.75" customHeight="1" x14ac:dyDescent="0.2">
      <c r="B147" s="192"/>
      <c r="C147" s="11" t="s">
        <v>0</v>
      </c>
      <c r="D147" s="12">
        <v>1</v>
      </c>
      <c r="E147" s="13">
        <f>+D147/$I147</f>
        <v>0.1</v>
      </c>
      <c r="F147" s="12"/>
      <c r="G147" s="12">
        <v>9</v>
      </c>
      <c r="H147" s="13">
        <f>+G147/$I147</f>
        <v>0.9</v>
      </c>
      <c r="I147" s="12">
        <f>+D147+G147</f>
        <v>10</v>
      </c>
    </row>
    <row r="148" spans="2:9" ht="12.75" customHeight="1" x14ac:dyDescent="0.2">
      <c r="B148" s="192"/>
      <c r="C148" s="11" t="s">
        <v>59</v>
      </c>
      <c r="D148" s="18">
        <v>8</v>
      </c>
      <c r="E148" s="13">
        <f t="shared" ref="E148:E149" si="59">+D148/$I148</f>
        <v>0.38095238095238093</v>
      </c>
      <c r="F148" s="12"/>
      <c r="G148" s="17">
        <v>13</v>
      </c>
      <c r="H148" s="13">
        <f t="shared" ref="H148:H149" si="60">+G148/$I148</f>
        <v>0.61904761904761907</v>
      </c>
      <c r="I148" s="12">
        <f t="shared" ref="I148:I149" si="61">+D148+G148</f>
        <v>21</v>
      </c>
    </row>
    <row r="149" spans="2:9" ht="12.75" customHeight="1" x14ac:dyDescent="0.2">
      <c r="B149" s="192"/>
      <c r="C149" s="11" t="s">
        <v>7</v>
      </c>
      <c r="D149" s="8">
        <v>5</v>
      </c>
      <c r="E149" s="13">
        <f t="shared" si="59"/>
        <v>0.38461538461538464</v>
      </c>
      <c r="F149" s="15"/>
      <c r="G149" s="12">
        <v>8</v>
      </c>
      <c r="H149" s="13">
        <f t="shared" si="60"/>
        <v>0.61538461538461542</v>
      </c>
      <c r="I149" s="12">
        <f t="shared" si="61"/>
        <v>13</v>
      </c>
    </row>
    <row r="150" spans="2:9" ht="12.75" customHeight="1" x14ac:dyDescent="0.2">
      <c r="B150" s="192"/>
      <c r="C150" s="11" t="s">
        <v>8</v>
      </c>
      <c r="D150" s="12">
        <v>3</v>
      </c>
      <c r="E150" s="13">
        <f>+D150/$I150</f>
        <v>0.3</v>
      </c>
      <c r="F150" s="12"/>
      <c r="G150" s="12">
        <v>7</v>
      </c>
      <c r="H150" s="13">
        <f>+G150/$I150</f>
        <v>0.7</v>
      </c>
      <c r="I150" s="12">
        <f>+D150+G150</f>
        <v>10</v>
      </c>
    </row>
    <row r="151" spans="2:9" ht="12.75" customHeight="1" x14ac:dyDescent="0.2">
      <c r="B151" s="192"/>
      <c r="C151" s="7" t="s">
        <v>10</v>
      </c>
      <c r="D151" s="12">
        <v>5</v>
      </c>
      <c r="E151" s="13">
        <f>+D151/$I151</f>
        <v>0.27777777777777779</v>
      </c>
      <c r="F151" s="12"/>
      <c r="G151" s="12">
        <v>13</v>
      </c>
      <c r="H151" s="13">
        <f>+G151/$I151</f>
        <v>0.72222222222222221</v>
      </c>
      <c r="I151" s="12">
        <f>+D151+G151</f>
        <v>18</v>
      </c>
    </row>
    <row r="152" spans="2:9" ht="12.75" customHeight="1" x14ac:dyDescent="0.2">
      <c r="B152" s="192"/>
      <c r="C152" s="66" t="s">
        <v>127</v>
      </c>
      <c r="D152" s="69">
        <f>SUM(D146:D151)</f>
        <v>24</v>
      </c>
      <c r="E152" s="65">
        <f>+D152/$I152</f>
        <v>0.28915662650602408</v>
      </c>
      <c r="F152" s="64"/>
      <c r="G152" s="69">
        <f>SUM(G146:G151)</f>
        <v>59</v>
      </c>
      <c r="H152" s="65">
        <f>+G152/$I152</f>
        <v>0.71084337349397586</v>
      </c>
      <c r="I152" s="64">
        <f t="shared" ref="I152:I174" si="62">+D152+G152</f>
        <v>83</v>
      </c>
    </row>
    <row r="153" spans="2:9" ht="12.75" customHeight="1" x14ac:dyDescent="0.2">
      <c r="B153" s="193"/>
      <c r="C153" s="118" t="s">
        <v>36</v>
      </c>
      <c r="D153" s="14">
        <f>SUM(D138,D144,D152)</f>
        <v>78</v>
      </c>
      <c r="E153" s="16">
        <f>D153/$I153</f>
        <v>0.35616438356164382</v>
      </c>
      <c r="F153" s="14"/>
      <c r="G153" s="14">
        <f>SUM(G138,G144,G152)</f>
        <v>141</v>
      </c>
      <c r="H153" s="16">
        <f>G153/$I153</f>
        <v>0.64383561643835618</v>
      </c>
      <c r="I153" s="14">
        <f t="shared" si="62"/>
        <v>219</v>
      </c>
    </row>
    <row r="154" spans="2:9" ht="12.75" customHeight="1" x14ac:dyDescent="0.2">
      <c r="B154" s="194" t="s">
        <v>198</v>
      </c>
      <c r="C154" s="144" t="s">
        <v>235</v>
      </c>
      <c r="D154" s="93"/>
      <c r="E154" s="94"/>
      <c r="F154" s="93"/>
      <c r="G154" s="93"/>
      <c r="H154" s="94"/>
      <c r="I154" s="93"/>
    </row>
    <row r="155" spans="2:9" ht="12.75" customHeight="1" x14ac:dyDescent="0.2">
      <c r="B155" s="200"/>
      <c r="C155" s="95" t="s">
        <v>29</v>
      </c>
      <c r="D155" s="20">
        <v>1</v>
      </c>
      <c r="E155" s="21">
        <f>+D155/$I155</f>
        <v>0.5</v>
      </c>
      <c r="F155" s="98"/>
      <c r="G155" s="20">
        <v>1</v>
      </c>
      <c r="H155" s="21">
        <f>+G155/$I155</f>
        <v>0.5</v>
      </c>
      <c r="I155" s="20">
        <f>+D155+G155</f>
        <v>2</v>
      </c>
    </row>
    <row r="156" spans="2:9" ht="12.75" customHeight="1" x14ac:dyDescent="0.2">
      <c r="B156" s="200"/>
      <c r="C156" s="11" t="s">
        <v>24</v>
      </c>
      <c r="D156" s="12">
        <v>15</v>
      </c>
      <c r="E156" s="13">
        <f t="shared" ref="E156:E159" si="63">+D156/$I156</f>
        <v>0.34883720930232559</v>
      </c>
      <c r="F156" s="12"/>
      <c r="G156" s="12">
        <v>28</v>
      </c>
      <c r="H156" s="13">
        <f t="shared" ref="H156:H159" si="64">+G156/$I156</f>
        <v>0.65116279069767447</v>
      </c>
      <c r="I156" s="12">
        <f t="shared" ref="I156:I157" si="65">+D156+G156</f>
        <v>43</v>
      </c>
    </row>
    <row r="157" spans="2:9" ht="12.75" customHeight="1" x14ac:dyDescent="0.2">
      <c r="B157" s="200"/>
      <c r="C157" s="95" t="s">
        <v>25</v>
      </c>
      <c r="D157" s="20">
        <v>4</v>
      </c>
      <c r="E157" s="21">
        <f t="shared" si="63"/>
        <v>0.2857142857142857</v>
      </c>
      <c r="F157" s="20"/>
      <c r="G157" s="20">
        <v>10</v>
      </c>
      <c r="H157" s="21">
        <f t="shared" si="64"/>
        <v>0.7142857142857143</v>
      </c>
      <c r="I157" s="20">
        <f t="shared" si="65"/>
        <v>14</v>
      </c>
    </row>
    <row r="158" spans="2:9" ht="12.75" customHeight="1" x14ac:dyDescent="0.2">
      <c r="B158" s="200"/>
      <c r="C158" s="11" t="s">
        <v>31</v>
      </c>
      <c r="D158" s="12"/>
      <c r="E158" s="21" t="s">
        <v>252</v>
      </c>
      <c r="F158" s="12"/>
      <c r="G158" s="12"/>
      <c r="H158" s="21" t="s">
        <v>252</v>
      </c>
      <c r="I158" s="12">
        <f>+D158+G158</f>
        <v>0</v>
      </c>
    </row>
    <row r="159" spans="2:9" ht="12.75" customHeight="1" x14ac:dyDescent="0.2">
      <c r="B159" s="200"/>
      <c r="C159" s="11" t="s">
        <v>205</v>
      </c>
      <c r="D159" s="18">
        <v>5</v>
      </c>
      <c r="E159" s="13">
        <f t="shared" si="63"/>
        <v>0.7142857142857143</v>
      </c>
      <c r="F159" s="12"/>
      <c r="G159" s="18">
        <v>2</v>
      </c>
      <c r="H159" s="13">
        <f t="shared" si="64"/>
        <v>0.2857142857142857</v>
      </c>
      <c r="I159" s="12">
        <f t="shared" ref="I159" si="66">+D159+G159</f>
        <v>7</v>
      </c>
    </row>
    <row r="160" spans="2:9" x14ac:dyDescent="0.2">
      <c r="B160" s="200"/>
      <c r="C160" s="11" t="s">
        <v>35</v>
      </c>
      <c r="D160" s="12">
        <v>4</v>
      </c>
      <c r="E160" s="13">
        <f>+D160/$I160</f>
        <v>0.36363636363636365</v>
      </c>
      <c r="F160" s="12"/>
      <c r="G160" s="12">
        <v>7</v>
      </c>
      <c r="H160" s="13">
        <f>+G160/$I160</f>
        <v>0.63636363636363635</v>
      </c>
      <c r="I160" s="12">
        <f>+D160+G160</f>
        <v>11</v>
      </c>
    </row>
    <row r="161" spans="2:9" x14ac:dyDescent="0.2">
      <c r="B161" s="200"/>
      <c r="C161" s="66" t="s">
        <v>127</v>
      </c>
      <c r="D161" s="69">
        <f>SUM(D155:D160)</f>
        <v>29</v>
      </c>
      <c r="E161" s="65">
        <f>+D161/$I161</f>
        <v>0.37662337662337664</v>
      </c>
      <c r="F161" s="64"/>
      <c r="G161" s="69">
        <f>SUM(G155:G160)</f>
        <v>48</v>
      </c>
      <c r="H161" s="65">
        <f>+G161/$I161</f>
        <v>0.62337662337662336</v>
      </c>
      <c r="I161" s="64">
        <f t="shared" ref="I161" si="67">+D161+G161</f>
        <v>77</v>
      </c>
    </row>
    <row r="162" spans="2:9" x14ac:dyDescent="0.2">
      <c r="B162" s="200"/>
      <c r="C162" s="144" t="s">
        <v>371</v>
      </c>
      <c r="D162" s="93"/>
      <c r="E162" s="94"/>
      <c r="F162" s="93"/>
      <c r="G162" s="93"/>
      <c r="H162" s="94"/>
      <c r="I162" s="93"/>
    </row>
    <row r="163" spans="2:9" x14ac:dyDescent="0.2">
      <c r="B163" s="200"/>
      <c r="C163" s="95" t="s">
        <v>26</v>
      </c>
      <c r="D163" s="20">
        <v>2</v>
      </c>
      <c r="E163" s="21">
        <f t="shared" ref="E163:E166" si="68">+D163/$I163</f>
        <v>0.2</v>
      </c>
      <c r="F163" s="20"/>
      <c r="G163" s="20">
        <v>8</v>
      </c>
      <c r="H163" s="21">
        <f t="shared" ref="H163:H166" si="69">+G163/$I163</f>
        <v>0.8</v>
      </c>
      <c r="I163" s="20">
        <f t="shared" ref="I163:I167" si="70">+D163+G163</f>
        <v>10</v>
      </c>
    </row>
    <row r="164" spans="2:9" x14ac:dyDescent="0.2">
      <c r="B164" s="200"/>
      <c r="C164" s="11" t="s">
        <v>27</v>
      </c>
      <c r="D164" s="12">
        <v>2</v>
      </c>
      <c r="E164" s="13">
        <f t="shared" si="68"/>
        <v>0.2857142857142857</v>
      </c>
      <c r="F164" s="12"/>
      <c r="G164" s="12">
        <v>5</v>
      </c>
      <c r="H164" s="13">
        <f t="shared" si="69"/>
        <v>0.7142857142857143</v>
      </c>
      <c r="I164" s="12">
        <f t="shared" si="70"/>
        <v>7</v>
      </c>
    </row>
    <row r="165" spans="2:9" x14ac:dyDescent="0.2">
      <c r="B165" s="200"/>
      <c r="C165" s="11" t="s">
        <v>11</v>
      </c>
      <c r="D165" s="12">
        <v>21</v>
      </c>
      <c r="E165" s="13">
        <f t="shared" si="68"/>
        <v>0.35</v>
      </c>
      <c r="F165" s="12"/>
      <c r="G165" s="12">
        <v>39</v>
      </c>
      <c r="H165" s="13">
        <f t="shared" si="69"/>
        <v>0.65</v>
      </c>
      <c r="I165" s="12">
        <f t="shared" si="70"/>
        <v>60</v>
      </c>
    </row>
    <row r="166" spans="2:9" x14ac:dyDescent="0.2">
      <c r="B166" s="200"/>
      <c r="C166" s="11" t="s">
        <v>28</v>
      </c>
      <c r="D166" s="12">
        <v>3</v>
      </c>
      <c r="E166" s="13">
        <f t="shared" si="68"/>
        <v>0.33333333333333331</v>
      </c>
      <c r="F166" s="12"/>
      <c r="G166" s="12">
        <v>6</v>
      </c>
      <c r="H166" s="13">
        <f t="shared" si="69"/>
        <v>0.66666666666666663</v>
      </c>
      <c r="I166" s="12">
        <f t="shared" si="70"/>
        <v>9</v>
      </c>
    </row>
    <row r="167" spans="2:9" x14ac:dyDescent="0.2">
      <c r="B167" s="200"/>
      <c r="C167" s="66" t="s">
        <v>127</v>
      </c>
      <c r="D167" s="69">
        <f>SUM(D163:D166)</f>
        <v>28</v>
      </c>
      <c r="E167" s="65">
        <f>+D167/$I167</f>
        <v>0.32558139534883723</v>
      </c>
      <c r="F167" s="64"/>
      <c r="G167" s="69">
        <f>SUM(G163:G166)</f>
        <v>58</v>
      </c>
      <c r="H167" s="65">
        <f>+G167/$I167</f>
        <v>0.67441860465116277</v>
      </c>
      <c r="I167" s="64">
        <f t="shared" si="70"/>
        <v>86</v>
      </c>
    </row>
    <row r="168" spans="2:9" x14ac:dyDescent="0.2">
      <c r="B168" s="200"/>
      <c r="C168" s="144" t="s">
        <v>236</v>
      </c>
      <c r="D168" s="93"/>
      <c r="E168" s="94"/>
      <c r="F168" s="93"/>
      <c r="G168" s="93"/>
      <c r="H168" s="94"/>
      <c r="I168" s="93"/>
    </row>
    <row r="169" spans="2:9" x14ac:dyDescent="0.2">
      <c r="B169" s="200"/>
      <c r="C169" s="95" t="s">
        <v>32</v>
      </c>
      <c r="D169" s="20">
        <v>13</v>
      </c>
      <c r="E169" s="21">
        <f>+D169/$I169</f>
        <v>0.31707317073170732</v>
      </c>
      <c r="F169" s="20"/>
      <c r="G169" s="20">
        <v>28</v>
      </c>
      <c r="H169" s="21">
        <f>+G169/$I169</f>
        <v>0.68292682926829273</v>
      </c>
      <c r="I169" s="20">
        <f>+D169+G169</f>
        <v>41</v>
      </c>
    </row>
    <row r="170" spans="2:9" x14ac:dyDescent="0.2">
      <c r="B170" s="200"/>
      <c r="C170" s="11" t="s">
        <v>33</v>
      </c>
      <c r="D170" s="12">
        <v>11</v>
      </c>
      <c r="E170" s="13">
        <f>+D170/$I170</f>
        <v>0.33333333333333331</v>
      </c>
      <c r="F170" s="12"/>
      <c r="G170" s="12">
        <v>22</v>
      </c>
      <c r="H170" s="13">
        <f>+G170/$I170</f>
        <v>0.66666666666666663</v>
      </c>
      <c r="I170" s="12">
        <f>+D170+G170</f>
        <v>33</v>
      </c>
    </row>
    <row r="171" spans="2:9" x14ac:dyDescent="0.2">
      <c r="B171" s="200"/>
      <c r="C171" s="11" t="s">
        <v>353</v>
      </c>
      <c r="D171" s="12"/>
      <c r="E171" s="13">
        <f t="shared" ref="E171" si="71">+D171/$I171</f>
        <v>0</v>
      </c>
      <c r="F171" s="12"/>
      <c r="G171" s="12">
        <v>4</v>
      </c>
      <c r="H171" s="13">
        <f t="shared" ref="H171" si="72">+G171/$I171</f>
        <v>1</v>
      </c>
      <c r="I171" s="12">
        <f t="shared" ref="I171" si="73">+D171+G171</f>
        <v>4</v>
      </c>
    </row>
    <row r="172" spans="2:9" x14ac:dyDescent="0.2">
      <c r="B172" s="200"/>
      <c r="C172" s="11" t="s">
        <v>34</v>
      </c>
      <c r="D172" s="12">
        <v>5</v>
      </c>
      <c r="E172" s="13">
        <f>+D172/$I172</f>
        <v>0.38461538461538464</v>
      </c>
      <c r="F172" s="12"/>
      <c r="G172" s="12">
        <v>8</v>
      </c>
      <c r="H172" s="13">
        <f>+G172/$I172</f>
        <v>0.61538461538461542</v>
      </c>
      <c r="I172" s="12">
        <f>+D172+G172</f>
        <v>13</v>
      </c>
    </row>
    <row r="173" spans="2:9" x14ac:dyDescent="0.2">
      <c r="B173" s="200"/>
      <c r="C173" s="66" t="s">
        <v>127</v>
      </c>
      <c r="D173" s="69">
        <f>SUM(D169:D172)</f>
        <v>29</v>
      </c>
      <c r="E173" s="65">
        <f>+D173/$I173</f>
        <v>0.31868131868131866</v>
      </c>
      <c r="F173" s="64"/>
      <c r="G173" s="69">
        <f>SUM(G169:G172)</f>
        <v>62</v>
      </c>
      <c r="H173" s="65">
        <f>+G173/$I173</f>
        <v>0.68131868131868134</v>
      </c>
      <c r="I173" s="64">
        <f t="shared" ref="I173" si="74">+D173+G173</f>
        <v>91</v>
      </c>
    </row>
    <row r="174" spans="2:9" x14ac:dyDescent="0.2">
      <c r="B174" s="193"/>
      <c r="C174" s="118" t="s">
        <v>36</v>
      </c>
      <c r="D174" s="14">
        <f>SUM(D161,D167,D173)</f>
        <v>86</v>
      </c>
      <c r="E174" s="16">
        <f>D174/$I174</f>
        <v>0.33858267716535434</v>
      </c>
      <c r="F174" s="14"/>
      <c r="G174" s="14">
        <f>SUM(G161,G167,G173)</f>
        <v>168</v>
      </c>
      <c r="H174" s="16">
        <f>G174/$I174</f>
        <v>0.66141732283464572</v>
      </c>
      <c r="I174" s="14">
        <f t="shared" si="62"/>
        <v>254</v>
      </c>
    </row>
    <row r="175" spans="2:9" x14ac:dyDescent="0.2">
      <c r="D175" s="2"/>
      <c r="E175" s="2"/>
      <c r="F175" s="2"/>
      <c r="G175" s="1"/>
      <c r="H175" s="1"/>
    </row>
    <row r="176" spans="2:9" x14ac:dyDescent="0.2">
      <c r="B176" s="188" t="s">
        <v>344</v>
      </c>
      <c r="C176" s="198"/>
      <c r="D176" s="198"/>
      <c r="E176" s="198"/>
      <c r="F176" s="198"/>
      <c r="G176" s="198"/>
      <c r="H176" s="198"/>
      <c r="I176" s="198"/>
    </row>
    <row r="177" spans="2:9" x14ac:dyDescent="0.2">
      <c r="B177" s="198"/>
      <c r="C177" s="198"/>
      <c r="D177" s="198"/>
      <c r="E177" s="198"/>
      <c r="F177" s="198"/>
      <c r="G177" s="198"/>
      <c r="H177" s="198"/>
      <c r="I177" s="198"/>
    </row>
    <row r="178" spans="2:9" x14ac:dyDescent="0.2">
      <c r="D178" s="1"/>
      <c r="E178" s="1"/>
      <c r="F178" s="1"/>
      <c r="G178" s="1"/>
      <c r="H178" s="1"/>
    </row>
    <row r="179" spans="2:9" x14ac:dyDescent="0.2">
      <c r="D179" s="1"/>
      <c r="E179" s="1"/>
      <c r="F179" s="1"/>
      <c r="G179" s="1"/>
      <c r="H179" s="1"/>
    </row>
    <row r="180" spans="2:9" x14ac:dyDescent="0.2">
      <c r="D180" s="1"/>
      <c r="E180" s="1"/>
      <c r="F180" s="1"/>
      <c r="G180" s="1"/>
      <c r="H180" s="1"/>
    </row>
    <row r="181" spans="2:9" x14ac:dyDescent="0.2">
      <c r="D181" s="1"/>
      <c r="E181" s="1"/>
      <c r="F181" s="1"/>
      <c r="G181" s="1"/>
      <c r="H181" s="1"/>
    </row>
    <row r="182" spans="2:9" x14ac:dyDescent="0.2">
      <c r="D182" s="1"/>
      <c r="E182" s="1"/>
      <c r="F182" s="1"/>
      <c r="G182" s="1"/>
      <c r="H182" s="1"/>
    </row>
    <row r="183" spans="2:9" x14ac:dyDescent="0.2">
      <c r="D183" s="1"/>
      <c r="E183" s="1"/>
      <c r="F183" s="1"/>
      <c r="G183" s="1"/>
      <c r="H183" s="1"/>
    </row>
    <row r="184" spans="2:9" x14ac:dyDescent="0.2">
      <c r="D184" s="1"/>
      <c r="E184" s="1"/>
      <c r="F184" s="1"/>
      <c r="G184" s="1"/>
      <c r="H184" s="1"/>
    </row>
    <row r="185" spans="2:9" x14ac:dyDescent="0.2">
      <c r="D185" s="1"/>
      <c r="E185" s="1"/>
      <c r="F185" s="1"/>
      <c r="G185" s="1"/>
      <c r="H185" s="1"/>
    </row>
    <row r="186" spans="2:9" x14ac:dyDescent="0.2">
      <c r="D186" s="1"/>
      <c r="E186" s="1"/>
      <c r="F186" s="1"/>
      <c r="G186" s="2"/>
      <c r="H186" s="1"/>
    </row>
    <row r="187" spans="2:9" x14ac:dyDescent="0.2">
      <c r="D187" s="1"/>
      <c r="E187" s="1"/>
      <c r="F187" s="1"/>
      <c r="G187" s="2"/>
      <c r="H187" s="1"/>
    </row>
    <row r="188" spans="2:9" x14ac:dyDescent="0.2">
      <c r="D188" s="2"/>
      <c r="E188" s="2"/>
      <c r="F188" s="2"/>
      <c r="G188" s="1"/>
      <c r="H188" s="1"/>
    </row>
    <row r="189" spans="2:9" x14ac:dyDescent="0.2">
      <c r="D189" s="2"/>
      <c r="E189" s="2"/>
      <c r="F189" s="2"/>
      <c r="G189" s="1"/>
      <c r="H189" s="1"/>
    </row>
    <row r="190" spans="2:9" x14ac:dyDescent="0.2">
      <c r="D190" s="2"/>
      <c r="E190" s="2"/>
      <c r="F190" s="2"/>
      <c r="G190" s="1"/>
      <c r="H190" s="1"/>
    </row>
    <row r="191" spans="2:9" x14ac:dyDescent="0.2">
      <c r="D191" s="2"/>
      <c r="E191" s="2"/>
      <c r="F191" s="2"/>
      <c r="G191" s="1"/>
      <c r="H191" s="1"/>
    </row>
    <row r="192" spans="2:9" x14ac:dyDescent="0.2">
      <c r="D192" s="1"/>
      <c r="E192" s="1"/>
      <c r="F192" s="1"/>
      <c r="G192" s="1"/>
      <c r="H192" s="1"/>
    </row>
    <row r="193" spans="4:8" x14ac:dyDescent="0.2">
      <c r="D193" s="1"/>
      <c r="E193" s="1"/>
      <c r="F193" s="1"/>
      <c r="G193" s="1"/>
      <c r="H193" s="1"/>
    </row>
    <row r="194" spans="4:8" x14ac:dyDescent="0.2">
      <c r="D194" s="1"/>
      <c r="E194" s="1"/>
      <c r="F194" s="1"/>
      <c r="G194" s="1"/>
      <c r="H194" s="1"/>
    </row>
    <row r="195" spans="4:8" x14ac:dyDescent="0.2">
      <c r="D195" s="1"/>
      <c r="E195" s="1"/>
      <c r="F195" s="1"/>
      <c r="G195" s="1"/>
      <c r="H195" s="1"/>
    </row>
    <row r="196" spans="4:8" x14ac:dyDescent="0.2">
      <c r="D196" s="1"/>
      <c r="E196" s="1"/>
      <c r="F196" s="1"/>
      <c r="G196" s="1"/>
      <c r="H196" s="1"/>
    </row>
    <row r="197" spans="4:8" x14ac:dyDescent="0.2">
      <c r="D197" s="1"/>
      <c r="E197" s="1"/>
      <c r="F197" s="1"/>
      <c r="G197" s="1"/>
      <c r="H197" s="1"/>
    </row>
    <row r="198" spans="4:8" x14ac:dyDescent="0.2">
      <c r="D198" s="1"/>
      <c r="E198" s="1"/>
      <c r="F198" s="1"/>
      <c r="G198" s="1"/>
      <c r="H198" s="1"/>
    </row>
    <row r="199" spans="4:8" x14ac:dyDescent="0.2">
      <c r="D199" s="1"/>
      <c r="E199" s="1"/>
      <c r="F199" s="1"/>
      <c r="G199" s="1"/>
      <c r="H199" s="1"/>
    </row>
    <row r="200" spans="4:8" x14ac:dyDescent="0.2">
      <c r="D200" s="1"/>
      <c r="E200" s="1"/>
      <c r="F200" s="1"/>
      <c r="G200" s="1"/>
      <c r="H200" s="1"/>
    </row>
    <row r="201" spans="4:8" x14ac:dyDescent="0.2">
      <c r="D201" s="1"/>
      <c r="E201" s="1"/>
      <c r="F201" s="1"/>
      <c r="G201" s="1"/>
      <c r="H201" s="1"/>
    </row>
    <row r="202" spans="4:8" x14ac:dyDescent="0.2">
      <c r="D202" s="1"/>
      <c r="E202" s="1"/>
      <c r="F202" s="1"/>
      <c r="G202" s="1"/>
      <c r="H202" s="1"/>
    </row>
    <row r="203" spans="4:8" x14ac:dyDescent="0.2">
      <c r="D203" s="1"/>
      <c r="E203" s="1"/>
      <c r="F203" s="1"/>
      <c r="G203" s="1"/>
      <c r="H203" s="1"/>
    </row>
    <row r="204" spans="4:8" x14ac:dyDescent="0.2">
      <c r="D204" s="1"/>
      <c r="E204" s="1"/>
      <c r="F204" s="1"/>
      <c r="G204" s="1"/>
      <c r="H204" s="1"/>
    </row>
    <row r="205" spans="4:8" x14ac:dyDescent="0.2">
      <c r="D205" s="1"/>
      <c r="E205" s="1"/>
      <c r="F205" s="1"/>
      <c r="G205" s="1"/>
      <c r="H205" s="1"/>
    </row>
    <row r="206" spans="4:8" x14ac:dyDescent="0.2">
      <c r="D206" s="1"/>
      <c r="E206" s="1"/>
      <c r="F206" s="1"/>
      <c r="G206" s="1"/>
      <c r="H206" s="1"/>
    </row>
    <row r="207" spans="4:8" x14ac:dyDescent="0.2">
      <c r="D207" s="1"/>
      <c r="E207" s="1"/>
      <c r="F207" s="1"/>
      <c r="G207" s="1"/>
      <c r="H207" s="1"/>
    </row>
    <row r="208" spans="4:8" x14ac:dyDescent="0.2">
      <c r="D208" s="1"/>
      <c r="E208" s="1"/>
      <c r="F208" s="1"/>
      <c r="G208" s="1"/>
      <c r="H208" s="1"/>
    </row>
    <row r="209" spans="4:8" x14ac:dyDescent="0.2">
      <c r="D209" s="1"/>
      <c r="E209" s="1"/>
      <c r="F209" s="1"/>
      <c r="G209" s="1"/>
      <c r="H209" s="1"/>
    </row>
    <row r="210" spans="4:8" x14ac:dyDescent="0.2">
      <c r="D210" s="1"/>
      <c r="E210" s="1"/>
      <c r="F210" s="1"/>
      <c r="G210" s="1"/>
      <c r="H210" s="1"/>
    </row>
    <row r="211" spans="4:8" x14ac:dyDescent="0.2">
      <c r="D211" s="1"/>
      <c r="E211" s="1"/>
      <c r="F211" s="1"/>
      <c r="G211" s="1"/>
      <c r="H211" s="1"/>
    </row>
    <row r="212" spans="4:8" x14ac:dyDescent="0.2">
      <c r="D212" s="1"/>
      <c r="E212" s="1"/>
      <c r="F212" s="1"/>
      <c r="G212" s="1"/>
      <c r="H212" s="1"/>
    </row>
    <row r="213" spans="4:8" x14ac:dyDescent="0.2">
      <c r="D213" s="1"/>
      <c r="E213" s="1"/>
      <c r="F213" s="1"/>
      <c r="G213" s="1"/>
      <c r="H213" s="1"/>
    </row>
    <row r="214" spans="4:8" x14ac:dyDescent="0.2">
      <c r="D214" s="1"/>
      <c r="E214" s="1"/>
      <c r="F214" s="1"/>
      <c r="G214" s="1"/>
      <c r="H214" s="1"/>
    </row>
    <row r="215" spans="4:8" x14ac:dyDescent="0.2">
      <c r="D215" s="1"/>
      <c r="E215" s="1"/>
      <c r="F215" s="1"/>
      <c r="G215" s="1"/>
      <c r="H215" s="1"/>
    </row>
    <row r="216" spans="4:8" x14ac:dyDescent="0.2">
      <c r="D216" s="2"/>
      <c r="E216" s="2"/>
      <c r="F216" s="2"/>
      <c r="G216" s="1"/>
      <c r="H216" s="1"/>
    </row>
    <row r="217" spans="4:8" x14ac:dyDescent="0.2">
      <c r="D217" s="2"/>
      <c r="E217" s="2"/>
      <c r="F217" s="2"/>
      <c r="G217" s="1"/>
      <c r="H217" s="1"/>
    </row>
    <row r="218" spans="4:8" x14ac:dyDescent="0.2">
      <c r="D218" s="1"/>
      <c r="E218" s="1"/>
      <c r="F218" s="1"/>
      <c r="G218" s="1"/>
      <c r="H218" s="1"/>
    </row>
    <row r="219" spans="4:8" x14ac:dyDescent="0.2">
      <c r="D219" s="1"/>
      <c r="E219" s="1"/>
      <c r="F219" s="1"/>
      <c r="G219" s="1"/>
      <c r="H219" s="1"/>
    </row>
    <row r="220" spans="4:8" x14ac:dyDescent="0.2">
      <c r="D220" s="1"/>
      <c r="E220" s="1"/>
      <c r="F220" s="1"/>
      <c r="G220" s="1"/>
      <c r="H220" s="1"/>
    </row>
    <row r="221" spans="4:8" x14ac:dyDescent="0.2">
      <c r="D221" s="1"/>
      <c r="E221" s="1"/>
      <c r="F221" s="1"/>
      <c r="G221" s="1"/>
      <c r="H221" s="1"/>
    </row>
    <row r="222" spans="4:8" x14ac:dyDescent="0.2">
      <c r="D222" s="1"/>
      <c r="E222" s="1"/>
      <c r="F222" s="1"/>
      <c r="G222" s="1"/>
      <c r="H222" s="1"/>
    </row>
    <row r="223" spans="4:8" x14ac:dyDescent="0.2">
      <c r="D223" s="1"/>
      <c r="E223" s="1"/>
      <c r="F223" s="1"/>
      <c r="G223" s="1"/>
      <c r="H223" s="1"/>
    </row>
    <row r="224" spans="4:8" x14ac:dyDescent="0.2">
      <c r="D224" s="1"/>
      <c r="E224" s="1"/>
      <c r="F224" s="1"/>
      <c r="G224" s="1"/>
      <c r="H224" s="1"/>
    </row>
    <row r="225" spans="4:8" x14ac:dyDescent="0.2">
      <c r="D225" s="1"/>
      <c r="E225" s="1"/>
      <c r="F225" s="1"/>
      <c r="G225" s="1"/>
      <c r="H225" s="1"/>
    </row>
    <row r="226" spans="4:8" x14ac:dyDescent="0.2">
      <c r="D226" s="2"/>
      <c r="E226" s="2"/>
      <c r="F226" s="2"/>
      <c r="G226" s="1"/>
      <c r="H226" s="1"/>
    </row>
    <row r="227" spans="4:8" x14ac:dyDescent="0.2">
      <c r="D227" s="2"/>
      <c r="E227" s="2"/>
      <c r="F227" s="2"/>
      <c r="G227" s="1"/>
      <c r="H227" s="1"/>
    </row>
  </sheetData>
  <mergeCells count="12">
    <mergeCell ref="B176:I177"/>
    <mergeCell ref="B120:B134"/>
    <mergeCell ref="B135:B153"/>
    <mergeCell ref="B154:B174"/>
    <mergeCell ref="D6:E6"/>
    <mergeCell ref="G6:H6"/>
    <mergeCell ref="B8:C8"/>
    <mergeCell ref="B9:B19"/>
    <mergeCell ref="B20:B21"/>
    <mergeCell ref="B22:B57"/>
    <mergeCell ref="B58:B97"/>
    <mergeCell ref="B98:B119"/>
  </mergeCells>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4" manualBreakCount="4">
    <brk id="21" min="1" max="8" man="1"/>
    <brk id="57" min="1" max="8" man="1"/>
    <brk id="97" min="1" max="8" man="1"/>
    <brk id="134" min="1" max="8" man="1"/>
  </rowBreaks>
  <colBreaks count="1" manualBreakCount="1">
    <brk id="1" min="8" max="1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81"/>
  <sheetViews>
    <sheetView zoomScaleNormal="100" workbookViewId="0">
      <pane ySplit="7" topLeftCell="A8" activePane="bottomLeft" state="frozen"/>
      <selection activeCell="A7" sqref="A7"/>
      <selection pane="bottomLeft" activeCell="A8" sqref="A8"/>
    </sheetView>
  </sheetViews>
  <sheetFormatPr defaultColWidth="8.88671875" defaultRowHeight="15" x14ac:dyDescent="0.2"/>
  <cols>
    <col min="1" max="1" width="1.77734375" style="10" customWidth="1"/>
    <col min="2" max="2" width="15.77734375" style="10" customWidth="1"/>
    <col min="3" max="3" width="8.77734375" style="10" customWidth="1"/>
    <col min="4" max="4" width="6.77734375" style="10" customWidth="1"/>
    <col min="5" max="5" width="1.77734375" style="10" customWidth="1"/>
    <col min="6" max="6" width="8.77734375" style="10" customWidth="1"/>
    <col min="7" max="7" width="6.77734375" style="10" customWidth="1"/>
    <col min="8" max="8" width="8.77734375" style="10" customWidth="1"/>
    <col min="9" max="11" width="1.77734375" style="10" customWidth="1"/>
    <col min="12" max="12" width="31.88671875" bestFit="1" customWidth="1"/>
    <col min="16" max="16384" width="8.88671875" style="10"/>
  </cols>
  <sheetData>
    <row r="1" spans="2:16" ht="12.75" customHeight="1" x14ac:dyDescent="0.2">
      <c r="B1" s="27" t="s">
        <v>189</v>
      </c>
      <c r="C1" s="27"/>
      <c r="D1" s="27"/>
      <c r="E1" s="27"/>
      <c r="F1" s="27"/>
      <c r="G1" s="27"/>
      <c r="H1" s="27"/>
      <c r="I1" s="25"/>
      <c r="J1" s="25"/>
    </row>
    <row r="2" spans="2:16" ht="12.75" customHeight="1" x14ac:dyDescent="0.2">
      <c r="B2" s="27" t="s">
        <v>48</v>
      </c>
      <c r="C2" s="27"/>
      <c r="D2" s="27"/>
      <c r="E2" s="27"/>
      <c r="F2" s="27"/>
      <c r="G2" s="27"/>
      <c r="H2" s="27"/>
      <c r="I2" s="25"/>
      <c r="J2" s="25"/>
    </row>
    <row r="3" spans="2:16" ht="12.75" customHeight="1" x14ac:dyDescent="0.2">
      <c r="B3" s="27" t="s">
        <v>66</v>
      </c>
      <c r="C3" s="27"/>
      <c r="D3" s="27"/>
      <c r="E3" s="27"/>
      <c r="F3" s="27"/>
      <c r="G3" s="27"/>
      <c r="H3" s="27"/>
      <c r="I3" s="25"/>
      <c r="J3" s="25"/>
    </row>
    <row r="4" spans="2:16" ht="12.75" customHeight="1" x14ac:dyDescent="0.2">
      <c r="B4" s="27" t="s">
        <v>346</v>
      </c>
      <c r="C4" s="27"/>
      <c r="D4" s="27"/>
      <c r="E4" s="27"/>
      <c r="F4" s="27"/>
      <c r="G4" s="27"/>
      <c r="H4" s="27"/>
    </row>
    <row r="5" spans="2:16" ht="12.75" customHeight="1" x14ac:dyDescent="0.2">
      <c r="B5" s="161"/>
    </row>
    <row r="6" spans="2:16" ht="12.75" customHeight="1" x14ac:dyDescent="0.2">
      <c r="C6" s="189" t="s">
        <v>65</v>
      </c>
      <c r="D6" s="189"/>
      <c r="E6" s="3"/>
      <c r="F6" s="189" t="s">
        <v>37</v>
      </c>
      <c r="G6" s="189"/>
      <c r="H6" s="3"/>
    </row>
    <row r="7" spans="2:16" ht="12.75" customHeight="1" x14ac:dyDescent="0.2">
      <c r="B7" s="4" t="s">
        <v>39</v>
      </c>
      <c r="C7" s="5" t="s">
        <v>40</v>
      </c>
      <c r="D7" s="117" t="s">
        <v>41</v>
      </c>
      <c r="E7" s="5"/>
      <c r="F7" s="5" t="s">
        <v>40</v>
      </c>
      <c r="G7" s="117" t="s">
        <v>41</v>
      </c>
      <c r="H7" s="5" t="s">
        <v>42</v>
      </c>
    </row>
    <row r="8" spans="2:16" ht="12.75" customHeight="1" x14ac:dyDescent="0.2">
      <c r="B8" s="118" t="s">
        <v>71</v>
      </c>
      <c r="C8" s="14">
        <f>SUM(C9:C123)</f>
        <v>3141999.9999999995</v>
      </c>
      <c r="D8" s="16">
        <f>C8/$H8</f>
        <v>0.57240087736557144</v>
      </c>
      <c r="E8" s="6"/>
      <c r="F8" s="14">
        <f>SUM(F9:F123)</f>
        <v>2347159.9999999995</v>
      </c>
      <c r="G8" s="16">
        <f>F8/$H8</f>
        <v>0.42759912263442856</v>
      </c>
      <c r="H8" s="14">
        <f t="shared" ref="H8:H74" si="0">+C8+F8</f>
        <v>5489159.9999999991</v>
      </c>
    </row>
    <row r="9" spans="2:16" ht="12.75" customHeight="1" x14ac:dyDescent="0.2">
      <c r="B9" s="11" t="s">
        <v>81</v>
      </c>
      <c r="C9" s="17">
        <v>33024</v>
      </c>
      <c r="D9" s="13">
        <f t="shared" ref="D9:D72" si="1">+C9/$H9</f>
        <v>0.46486486486486489</v>
      </c>
      <c r="E9" s="12"/>
      <c r="F9" s="17">
        <v>38015.999999999993</v>
      </c>
      <c r="G9" s="13">
        <f t="shared" ref="G9:G72" si="2">+F9/$H9</f>
        <v>0.535135135135135</v>
      </c>
      <c r="H9" s="12">
        <f t="shared" si="0"/>
        <v>71040</v>
      </c>
      <c r="P9" s="148"/>
    </row>
    <row r="10" spans="2:16" ht="12.75" customHeight="1" x14ac:dyDescent="0.2">
      <c r="B10" s="11" t="s">
        <v>253</v>
      </c>
      <c r="C10" s="12">
        <v>5568</v>
      </c>
      <c r="D10" s="13">
        <f t="shared" si="1"/>
        <v>1</v>
      </c>
      <c r="E10" s="15"/>
      <c r="F10" s="12"/>
      <c r="G10" s="13">
        <f t="shared" si="2"/>
        <v>0</v>
      </c>
      <c r="H10" s="12">
        <f t="shared" si="0"/>
        <v>5568</v>
      </c>
      <c r="P10" s="148"/>
    </row>
    <row r="11" spans="2:16" ht="12.75" customHeight="1" x14ac:dyDescent="0.2">
      <c r="B11" s="11" t="s">
        <v>109</v>
      </c>
      <c r="C11" s="12">
        <v>5136</v>
      </c>
      <c r="D11" s="13">
        <f t="shared" si="1"/>
        <v>0.54040404040404044</v>
      </c>
      <c r="E11" s="15"/>
      <c r="F11" s="12">
        <v>4368</v>
      </c>
      <c r="G11" s="13">
        <f t="shared" si="2"/>
        <v>0.45959595959595961</v>
      </c>
      <c r="H11" s="12">
        <f t="shared" si="0"/>
        <v>9504</v>
      </c>
      <c r="P11" s="148"/>
    </row>
    <row r="12" spans="2:16" ht="12.75" customHeight="1" x14ac:dyDescent="0.2">
      <c r="B12" s="11" t="s">
        <v>254</v>
      </c>
      <c r="C12" s="12">
        <v>4240</v>
      </c>
      <c r="D12" s="13">
        <f t="shared" si="1"/>
        <v>1</v>
      </c>
      <c r="E12" s="12"/>
      <c r="F12" s="12"/>
      <c r="G12" s="13">
        <f t="shared" si="2"/>
        <v>0</v>
      </c>
      <c r="H12" s="12">
        <f t="shared" si="0"/>
        <v>4240</v>
      </c>
      <c r="P12" s="148"/>
    </row>
    <row r="13" spans="2:16" ht="12.75" customHeight="1" x14ac:dyDescent="0.2">
      <c r="B13" s="11" t="s">
        <v>255</v>
      </c>
      <c r="C13" s="12">
        <v>20544</v>
      </c>
      <c r="D13" s="13">
        <f t="shared" si="1"/>
        <v>0.4037735849056604</v>
      </c>
      <c r="E13" s="12"/>
      <c r="F13" s="60">
        <v>30336</v>
      </c>
      <c r="G13" s="13">
        <f t="shared" si="2"/>
        <v>0.5962264150943396</v>
      </c>
      <c r="H13" s="12">
        <f t="shared" si="0"/>
        <v>50880</v>
      </c>
      <c r="P13" s="148"/>
    </row>
    <row r="14" spans="2:16" ht="12.75" customHeight="1" x14ac:dyDescent="0.2">
      <c r="B14" s="11" t="s">
        <v>256</v>
      </c>
      <c r="C14" s="12">
        <v>86928.000000000015</v>
      </c>
      <c r="D14" s="13">
        <f t="shared" si="1"/>
        <v>0.51787246211038052</v>
      </c>
      <c r="E14" s="12"/>
      <c r="F14" s="12">
        <v>80927.999999999956</v>
      </c>
      <c r="G14" s="13">
        <f t="shared" si="2"/>
        <v>0.48212753788961948</v>
      </c>
      <c r="H14" s="12">
        <f t="shared" si="0"/>
        <v>167855.99999999997</v>
      </c>
      <c r="P14" s="148"/>
    </row>
    <row r="15" spans="2:16" ht="12.75" customHeight="1" x14ac:dyDescent="0.2">
      <c r="B15" s="11" t="s">
        <v>257</v>
      </c>
      <c r="C15" s="12">
        <v>17759.999999999993</v>
      </c>
      <c r="D15" s="13">
        <f t="shared" si="1"/>
        <v>0.64685314685314677</v>
      </c>
      <c r="E15" s="12"/>
      <c r="F15" s="12">
        <v>9696</v>
      </c>
      <c r="G15" s="13">
        <f t="shared" si="2"/>
        <v>0.35314685314685323</v>
      </c>
      <c r="H15" s="12">
        <f t="shared" si="0"/>
        <v>27455.999999999993</v>
      </c>
      <c r="P15" s="148"/>
    </row>
    <row r="16" spans="2:16" ht="12.75" customHeight="1" x14ac:dyDescent="0.2">
      <c r="B16" s="11" t="s">
        <v>258</v>
      </c>
      <c r="C16" s="12">
        <v>12240</v>
      </c>
      <c r="D16" s="13">
        <f t="shared" si="1"/>
        <v>0.64070351758793975</v>
      </c>
      <c r="E16" s="12"/>
      <c r="F16" s="12">
        <v>6864</v>
      </c>
      <c r="G16" s="13">
        <f t="shared" si="2"/>
        <v>0.3592964824120603</v>
      </c>
      <c r="H16" s="12">
        <f t="shared" si="0"/>
        <v>19104</v>
      </c>
      <c r="P16" s="148"/>
    </row>
    <row r="17" spans="2:16" ht="12.75" customHeight="1" x14ac:dyDescent="0.2">
      <c r="B17" s="11" t="s">
        <v>94</v>
      </c>
      <c r="C17" s="12">
        <v>275551.99999999994</v>
      </c>
      <c r="D17" s="13">
        <f t="shared" si="1"/>
        <v>0.54950384480393111</v>
      </c>
      <c r="E17" s="15"/>
      <c r="F17" s="12">
        <v>225903.99999999985</v>
      </c>
      <c r="G17" s="13">
        <f t="shared" si="2"/>
        <v>0.45049615519606895</v>
      </c>
      <c r="H17" s="12">
        <f t="shared" si="0"/>
        <v>501455.99999999977</v>
      </c>
      <c r="P17" s="148"/>
    </row>
    <row r="18" spans="2:16" ht="12.75" customHeight="1" x14ac:dyDescent="0.2">
      <c r="B18" s="11" t="s">
        <v>398</v>
      </c>
      <c r="C18" s="12">
        <v>560</v>
      </c>
      <c r="D18" s="13">
        <f t="shared" ref="D18" si="3">+C18/$H18</f>
        <v>1</v>
      </c>
      <c r="E18" s="15"/>
      <c r="F18" s="12"/>
      <c r="G18" s="13">
        <f t="shared" ref="G18" si="4">+F18/$H18</f>
        <v>0</v>
      </c>
      <c r="H18" s="12">
        <f t="shared" ref="H18" si="5">+C18+F18</f>
        <v>560</v>
      </c>
      <c r="P18" s="148"/>
    </row>
    <row r="19" spans="2:16" ht="12.75" customHeight="1" x14ac:dyDescent="0.2">
      <c r="B19" s="11" t="s">
        <v>259</v>
      </c>
      <c r="C19" s="12">
        <v>18239.999999999996</v>
      </c>
      <c r="D19" s="13">
        <f t="shared" si="1"/>
        <v>0.43778801843317966</v>
      </c>
      <c r="E19" s="15"/>
      <c r="F19" s="12">
        <v>23424</v>
      </c>
      <c r="G19" s="13">
        <f t="shared" si="2"/>
        <v>0.56221198156682028</v>
      </c>
      <c r="H19" s="12">
        <f t="shared" si="0"/>
        <v>41664</v>
      </c>
      <c r="P19" s="148"/>
    </row>
    <row r="20" spans="2:16" ht="12.75" customHeight="1" x14ac:dyDescent="0.2">
      <c r="B20" s="11" t="s">
        <v>260</v>
      </c>
      <c r="C20" s="12">
        <v>2832</v>
      </c>
      <c r="D20" s="13">
        <f t="shared" si="1"/>
        <v>0.41843971631205673</v>
      </c>
      <c r="E20" s="12"/>
      <c r="F20" s="12">
        <v>3936</v>
      </c>
      <c r="G20" s="13">
        <f t="shared" si="2"/>
        <v>0.58156028368794321</v>
      </c>
      <c r="H20" s="12">
        <f t="shared" si="0"/>
        <v>6768</v>
      </c>
      <c r="P20" s="148"/>
    </row>
    <row r="21" spans="2:16" ht="12.75" customHeight="1" x14ac:dyDescent="0.2">
      <c r="B21" s="11" t="s">
        <v>261</v>
      </c>
      <c r="C21" s="12">
        <v>15648</v>
      </c>
      <c r="D21" s="13">
        <f t="shared" si="1"/>
        <v>0.35511982570806094</v>
      </c>
      <c r="E21" s="12"/>
      <c r="F21" s="12">
        <v>28416.000000000007</v>
      </c>
      <c r="G21" s="13">
        <f t="shared" si="2"/>
        <v>0.644880174291939</v>
      </c>
      <c r="H21" s="12">
        <f t="shared" si="0"/>
        <v>44064.000000000007</v>
      </c>
      <c r="P21" s="148"/>
    </row>
    <row r="22" spans="2:16" ht="12.75" customHeight="1" x14ac:dyDescent="0.2">
      <c r="B22" s="11" t="s">
        <v>262</v>
      </c>
      <c r="C22" s="12">
        <v>5712</v>
      </c>
      <c r="D22" s="13">
        <f t="shared" si="1"/>
        <v>0.5368421052631579</v>
      </c>
      <c r="E22" s="12"/>
      <c r="F22" s="12">
        <v>4928</v>
      </c>
      <c r="G22" s="13">
        <f t="shared" si="2"/>
        <v>0.4631578947368421</v>
      </c>
      <c r="H22" s="12">
        <f t="shared" si="0"/>
        <v>10640</v>
      </c>
      <c r="P22" s="148"/>
    </row>
    <row r="23" spans="2:16" ht="12.75" customHeight="1" x14ac:dyDescent="0.2">
      <c r="B23" s="11" t="s">
        <v>263</v>
      </c>
      <c r="C23" s="18">
        <v>3248</v>
      </c>
      <c r="D23" s="13">
        <f t="shared" si="1"/>
        <v>1</v>
      </c>
      <c r="E23" s="12"/>
      <c r="F23" s="18"/>
      <c r="G23" s="13">
        <f t="shared" si="2"/>
        <v>0</v>
      </c>
      <c r="H23" s="12">
        <f t="shared" si="0"/>
        <v>3248</v>
      </c>
      <c r="P23" s="148"/>
    </row>
    <row r="24" spans="2:16" ht="12.75" customHeight="1" x14ac:dyDescent="0.2">
      <c r="B24" s="11" t="s">
        <v>264</v>
      </c>
      <c r="C24" s="12">
        <v>5728</v>
      </c>
      <c r="D24" s="13">
        <f t="shared" si="1"/>
        <v>0.71172962226640157</v>
      </c>
      <c r="E24" s="12"/>
      <c r="F24" s="12">
        <v>2320</v>
      </c>
      <c r="G24" s="13">
        <f t="shared" si="2"/>
        <v>0.28827037773359843</v>
      </c>
      <c r="H24" s="12">
        <f t="shared" si="0"/>
        <v>8048</v>
      </c>
      <c r="P24" s="148"/>
    </row>
    <row r="25" spans="2:16" ht="12.75" customHeight="1" x14ac:dyDescent="0.2">
      <c r="B25" s="11" t="s">
        <v>93</v>
      </c>
      <c r="C25" s="60">
        <v>72095.999999999985</v>
      </c>
      <c r="D25" s="13">
        <f t="shared" si="1"/>
        <v>0.56515740624608057</v>
      </c>
      <c r="E25" s="12"/>
      <c r="F25" s="60">
        <v>55471.999999999993</v>
      </c>
      <c r="G25" s="13">
        <f t="shared" si="2"/>
        <v>0.43484259375391954</v>
      </c>
      <c r="H25" s="12">
        <f t="shared" si="0"/>
        <v>127567.99999999997</v>
      </c>
      <c r="P25" s="148"/>
    </row>
    <row r="26" spans="2:16" ht="12.75" customHeight="1" x14ac:dyDescent="0.2">
      <c r="B26" s="11" t="s">
        <v>265</v>
      </c>
      <c r="C26" s="12"/>
      <c r="D26" s="13">
        <f t="shared" si="1"/>
        <v>0</v>
      </c>
      <c r="E26" s="15"/>
      <c r="F26" s="12">
        <v>1904</v>
      </c>
      <c r="G26" s="13">
        <f t="shared" si="2"/>
        <v>1</v>
      </c>
      <c r="H26" s="12">
        <f t="shared" si="0"/>
        <v>1904</v>
      </c>
      <c r="P26" s="148"/>
    </row>
    <row r="27" spans="2:16" ht="12.75" customHeight="1" x14ac:dyDescent="0.2">
      <c r="B27" s="11" t="s">
        <v>266</v>
      </c>
      <c r="C27" s="12"/>
      <c r="D27" s="13">
        <f t="shared" si="1"/>
        <v>0</v>
      </c>
      <c r="E27" s="15"/>
      <c r="F27" s="12">
        <v>8320</v>
      </c>
      <c r="G27" s="13">
        <f t="shared" si="2"/>
        <v>1</v>
      </c>
      <c r="H27" s="12">
        <f t="shared" si="0"/>
        <v>8320</v>
      </c>
      <c r="P27" s="148"/>
    </row>
    <row r="28" spans="2:16" ht="12.75" customHeight="1" x14ac:dyDescent="0.2">
      <c r="B28" s="11" t="s">
        <v>267</v>
      </c>
      <c r="C28" s="12">
        <v>8496</v>
      </c>
      <c r="D28" s="13">
        <f t="shared" si="1"/>
        <v>0.72540983606557374</v>
      </c>
      <c r="E28" s="12"/>
      <c r="F28" s="12">
        <v>3216</v>
      </c>
      <c r="G28" s="13">
        <f t="shared" si="2"/>
        <v>0.27459016393442626</v>
      </c>
      <c r="H28" s="12">
        <f t="shared" si="0"/>
        <v>11712</v>
      </c>
      <c r="P28" s="148"/>
    </row>
    <row r="29" spans="2:16" ht="12.75" customHeight="1" x14ac:dyDescent="0.2">
      <c r="B29" s="11" t="s">
        <v>268</v>
      </c>
      <c r="C29" s="18">
        <v>37040</v>
      </c>
      <c r="D29" s="13">
        <f t="shared" si="1"/>
        <v>0.59237461617195486</v>
      </c>
      <c r="E29" s="12"/>
      <c r="F29" s="18">
        <v>25488.000000000007</v>
      </c>
      <c r="G29" s="13">
        <f t="shared" si="2"/>
        <v>0.40762538382804508</v>
      </c>
      <c r="H29" s="12">
        <f t="shared" si="0"/>
        <v>62528.000000000007</v>
      </c>
      <c r="P29" s="148"/>
    </row>
    <row r="30" spans="2:16" ht="12.75" customHeight="1" x14ac:dyDescent="0.2">
      <c r="B30" s="11" t="s">
        <v>269</v>
      </c>
      <c r="C30" s="18">
        <v>4640</v>
      </c>
      <c r="D30" s="13">
        <f t="shared" ref="D30" si="6">+C30/$H30</f>
        <v>0.81690140845070425</v>
      </c>
      <c r="E30" s="12"/>
      <c r="F30" s="18">
        <v>1040</v>
      </c>
      <c r="G30" s="13">
        <f t="shared" ref="G30" si="7">+F30/$H30</f>
        <v>0.18309859154929578</v>
      </c>
      <c r="H30" s="12">
        <f t="shared" ref="H30" si="8">+C30+F30</f>
        <v>5680</v>
      </c>
      <c r="P30" s="148"/>
    </row>
    <row r="31" spans="2:16" ht="12.75" customHeight="1" x14ac:dyDescent="0.2">
      <c r="B31" s="11" t="s">
        <v>114</v>
      </c>
      <c r="C31" s="12">
        <v>26016.000000000004</v>
      </c>
      <c r="D31" s="13">
        <f t="shared" si="1"/>
        <v>0.73741496598639467</v>
      </c>
      <c r="E31" s="12"/>
      <c r="F31" s="12">
        <v>9264</v>
      </c>
      <c r="G31" s="13">
        <f t="shared" si="2"/>
        <v>0.26258503401360545</v>
      </c>
      <c r="H31" s="12">
        <f t="shared" si="0"/>
        <v>35280</v>
      </c>
      <c r="P31" s="148"/>
    </row>
    <row r="32" spans="2:16" ht="12.75" customHeight="1" x14ac:dyDescent="0.2">
      <c r="B32" s="11" t="s">
        <v>270</v>
      </c>
      <c r="C32" s="12">
        <v>1056</v>
      </c>
      <c r="D32" s="13">
        <f t="shared" si="1"/>
        <v>1</v>
      </c>
      <c r="E32" s="12"/>
      <c r="F32" s="12"/>
      <c r="G32" s="13">
        <f t="shared" si="2"/>
        <v>0</v>
      </c>
      <c r="H32" s="12">
        <f t="shared" si="0"/>
        <v>1056</v>
      </c>
      <c r="P32" s="148"/>
    </row>
    <row r="33" spans="2:16" ht="12.75" customHeight="1" x14ac:dyDescent="0.2">
      <c r="B33" s="11" t="s">
        <v>86</v>
      </c>
      <c r="C33" s="12">
        <v>10320</v>
      </c>
      <c r="D33" s="13">
        <f t="shared" si="1"/>
        <v>0.43086172344689377</v>
      </c>
      <c r="E33" s="15"/>
      <c r="F33" s="12">
        <v>13632.000000000002</v>
      </c>
      <c r="G33" s="13">
        <f t="shared" si="2"/>
        <v>0.56913827655310634</v>
      </c>
      <c r="H33" s="12">
        <f t="shared" si="0"/>
        <v>23952</v>
      </c>
      <c r="P33" s="148"/>
    </row>
    <row r="34" spans="2:16" ht="12.75" customHeight="1" x14ac:dyDescent="0.2">
      <c r="B34" s="11" t="s">
        <v>271</v>
      </c>
      <c r="C34" s="12">
        <v>6336</v>
      </c>
      <c r="D34" s="13">
        <f t="shared" si="1"/>
        <v>0.69230769230769229</v>
      </c>
      <c r="E34" s="12"/>
      <c r="F34" s="12">
        <v>2816</v>
      </c>
      <c r="G34" s="13">
        <f t="shared" si="2"/>
        <v>0.30769230769230771</v>
      </c>
      <c r="H34" s="12">
        <f t="shared" si="0"/>
        <v>9152</v>
      </c>
      <c r="P34" s="148"/>
    </row>
    <row r="35" spans="2:16" ht="12.75" customHeight="1" x14ac:dyDescent="0.2">
      <c r="B35" s="19" t="s">
        <v>89</v>
      </c>
      <c r="C35" s="12">
        <v>5584</v>
      </c>
      <c r="D35" s="13">
        <f t="shared" si="1"/>
        <v>0.45561357702349869</v>
      </c>
      <c r="E35" s="12"/>
      <c r="F35" s="12">
        <v>6672</v>
      </c>
      <c r="G35" s="13">
        <f t="shared" si="2"/>
        <v>0.54438642297650131</v>
      </c>
      <c r="H35" s="12">
        <f t="shared" si="0"/>
        <v>12256</v>
      </c>
      <c r="P35" s="148"/>
    </row>
    <row r="36" spans="2:16" ht="12.75" customHeight="1" x14ac:dyDescent="0.2">
      <c r="B36" s="19" t="s">
        <v>397</v>
      </c>
      <c r="C36" s="12"/>
      <c r="D36" s="13">
        <f t="shared" ref="D36" si="9">+C36/$H36</f>
        <v>0</v>
      </c>
      <c r="E36" s="12"/>
      <c r="F36" s="12">
        <v>5120</v>
      </c>
      <c r="G36" s="13">
        <f t="shared" ref="G36" si="10">+F36/$H36</f>
        <v>1</v>
      </c>
      <c r="H36" s="12">
        <f t="shared" ref="H36" si="11">+C36+F36</f>
        <v>5120</v>
      </c>
      <c r="P36" s="148"/>
    </row>
    <row r="37" spans="2:16" ht="12.75" customHeight="1" x14ac:dyDescent="0.2">
      <c r="B37" s="11" t="s">
        <v>88</v>
      </c>
      <c r="C37" s="12">
        <v>19600.000000000004</v>
      </c>
      <c r="D37" s="13">
        <f t="shared" si="1"/>
        <v>0.40019601437438751</v>
      </c>
      <c r="E37" s="15"/>
      <c r="F37" s="12">
        <v>29375.999999999993</v>
      </c>
      <c r="G37" s="13">
        <f t="shared" si="2"/>
        <v>0.59980398562561243</v>
      </c>
      <c r="H37" s="12">
        <f t="shared" si="0"/>
        <v>48976</v>
      </c>
      <c r="P37" s="148"/>
    </row>
    <row r="38" spans="2:16" ht="12.75" customHeight="1" x14ac:dyDescent="0.2">
      <c r="B38" s="11" t="s">
        <v>272</v>
      </c>
      <c r="C38" s="15">
        <v>528</v>
      </c>
      <c r="D38" s="13">
        <f t="shared" si="1"/>
        <v>0.10153846153846154</v>
      </c>
      <c r="E38" s="15"/>
      <c r="F38" s="12">
        <v>4672</v>
      </c>
      <c r="G38" s="13">
        <f t="shared" si="2"/>
        <v>0.89846153846153842</v>
      </c>
      <c r="H38" s="12">
        <f t="shared" si="0"/>
        <v>5200</v>
      </c>
      <c r="P38" s="148"/>
    </row>
    <row r="39" spans="2:16" ht="12.75" customHeight="1" x14ac:dyDescent="0.2">
      <c r="B39" s="11" t="s">
        <v>399</v>
      </c>
      <c r="C39" s="15"/>
      <c r="D39" s="13">
        <f t="shared" ref="D39" si="12">+C39/$H39</f>
        <v>0</v>
      </c>
      <c r="E39" s="15"/>
      <c r="F39" s="12">
        <v>640</v>
      </c>
      <c r="G39" s="13">
        <f t="shared" ref="G39" si="13">+F39/$H39</f>
        <v>1</v>
      </c>
      <c r="H39" s="12">
        <f t="shared" ref="H39" si="14">+C39+F39</f>
        <v>640</v>
      </c>
      <c r="P39" s="148"/>
    </row>
    <row r="40" spans="2:16" ht="12.75" customHeight="1" x14ac:dyDescent="0.2">
      <c r="B40" s="11" t="s">
        <v>82</v>
      </c>
      <c r="C40" s="12">
        <v>122496</v>
      </c>
      <c r="D40" s="13">
        <f t="shared" si="1"/>
        <v>0.66753858226523677</v>
      </c>
      <c r="E40" s="12"/>
      <c r="F40" s="12">
        <v>61008</v>
      </c>
      <c r="G40" s="13">
        <f t="shared" si="2"/>
        <v>0.33246141773476329</v>
      </c>
      <c r="H40" s="12">
        <f t="shared" si="0"/>
        <v>183504</v>
      </c>
      <c r="P40" s="148"/>
    </row>
    <row r="41" spans="2:16" ht="12.75" customHeight="1" x14ac:dyDescent="0.2">
      <c r="B41" s="11" t="s">
        <v>273</v>
      </c>
      <c r="C41" s="12">
        <v>30271.999999999993</v>
      </c>
      <c r="D41" s="13">
        <f t="shared" si="1"/>
        <v>0.49232370543845949</v>
      </c>
      <c r="E41" s="15"/>
      <c r="F41" s="12">
        <v>31216</v>
      </c>
      <c r="G41" s="13">
        <f t="shared" si="2"/>
        <v>0.50767629456154051</v>
      </c>
      <c r="H41" s="12">
        <f t="shared" si="0"/>
        <v>61487.999999999993</v>
      </c>
      <c r="P41" s="148"/>
    </row>
    <row r="42" spans="2:16" ht="12.75" customHeight="1" x14ac:dyDescent="0.2">
      <c r="B42" s="11" t="s">
        <v>274</v>
      </c>
      <c r="C42" s="12">
        <v>5344</v>
      </c>
      <c r="D42" s="13">
        <f t="shared" si="1"/>
        <v>0.2857142857142857</v>
      </c>
      <c r="E42" s="15"/>
      <c r="F42" s="12">
        <v>13360</v>
      </c>
      <c r="G42" s="13">
        <f t="shared" si="2"/>
        <v>0.7142857142857143</v>
      </c>
      <c r="H42" s="12">
        <f t="shared" si="0"/>
        <v>18704</v>
      </c>
      <c r="P42" s="148"/>
    </row>
    <row r="43" spans="2:16" ht="12.75" customHeight="1" x14ac:dyDescent="0.2">
      <c r="B43" s="11" t="s">
        <v>115</v>
      </c>
      <c r="C43" s="12">
        <v>481663.99999999959</v>
      </c>
      <c r="D43" s="13">
        <f t="shared" si="1"/>
        <v>0.62594086580446606</v>
      </c>
      <c r="E43" s="15"/>
      <c r="F43" s="12">
        <v>287839.99999999988</v>
      </c>
      <c r="G43" s="13">
        <f t="shared" si="2"/>
        <v>0.37405913419553383</v>
      </c>
      <c r="H43" s="12">
        <f t="shared" si="0"/>
        <v>769503.99999999953</v>
      </c>
      <c r="P43" s="148"/>
    </row>
    <row r="44" spans="2:16" ht="12.75" customHeight="1" x14ac:dyDescent="0.2">
      <c r="B44" s="11" t="s">
        <v>275</v>
      </c>
      <c r="C44" s="12">
        <v>9664</v>
      </c>
      <c r="D44" s="13">
        <f t="shared" si="1"/>
        <v>0.71904761904761905</v>
      </c>
      <c r="E44" s="15"/>
      <c r="F44" s="12">
        <v>3776</v>
      </c>
      <c r="G44" s="13">
        <f t="shared" si="2"/>
        <v>0.28095238095238095</v>
      </c>
      <c r="H44" s="12">
        <f t="shared" si="0"/>
        <v>13440</v>
      </c>
      <c r="P44" s="148"/>
    </row>
    <row r="45" spans="2:16" ht="12.75" customHeight="1" x14ac:dyDescent="0.2">
      <c r="B45" s="11" t="s">
        <v>92</v>
      </c>
      <c r="C45" s="12">
        <v>39408.000000000007</v>
      </c>
      <c r="D45" s="13">
        <f t="shared" si="1"/>
        <v>0.51120797011207975</v>
      </c>
      <c r="E45" s="12"/>
      <c r="F45" s="12">
        <v>37679.999999999993</v>
      </c>
      <c r="G45" s="13">
        <f t="shared" si="2"/>
        <v>0.4887920298879202</v>
      </c>
      <c r="H45" s="12">
        <f t="shared" si="0"/>
        <v>77088</v>
      </c>
      <c r="P45" s="148"/>
    </row>
    <row r="46" spans="2:16" ht="12.75" customHeight="1" x14ac:dyDescent="0.2">
      <c r="B46" s="11" t="s">
        <v>276</v>
      </c>
      <c r="C46" s="12">
        <v>2368</v>
      </c>
      <c r="D46" s="13">
        <f t="shared" si="1"/>
        <v>0.60655737704918034</v>
      </c>
      <c r="E46" s="12"/>
      <c r="F46" s="12">
        <v>1536</v>
      </c>
      <c r="G46" s="13">
        <f t="shared" si="2"/>
        <v>0.39344262295081966</v>
      </c>
      <c r="H46" s="12">
        <f t="shared" si="0"/>
        <v>3904</v>
      </c>
      <c r="P46" s="148"/>
    </row>
    <row r="47" spans="2:16" ht="12.75" customHeight="1" x14ac:dyDescent="0.2">
      <c r="B47" s="11" t="s">
        <v>277</v>
      </c>
      <c r="C47" s="12">
        <v>2752</v>
      </c>
      <c r="D47" s="13">
        <f t="shared" si="1"/>
        <v>0.69354838709677424</v>
      </c>
      <c r="E47" s="12"/>
      <c r="F47" s="12">
        <v>1216</v>
      </c>
      <c r="G47" s="13">
        <f t="shared" si="2"/>
        <v>0.30645161290322581</v>
      </c>
      <c r="H47" s="12">
        <f t="shared" si="0"/>
        <v>3968</v>
      </c>
      <c r="P47" s="148"/>
    </row>
    <row r="48" spans="2:16" ht="12.75" customHeight="1" x14ac:dyDescent="0.2">
      <c r="B48" s="11" t="s">
        <v>278</v>
      </c>
      <c r="C48" s="12">
        <v>3904</v>
      </c>
      <c r="D48" s="13">
        <f t="shared" si="1"/>
        <v>0.953125</v>
      </c>
      <c r="E48" s="12"/>
      <c r="F48" s="12">
        <v>192</v>
      </c>
      <c r="G48" s="13">
        <f t="shared" si="2"/>
        <v>4.6875E-2</v>
      </c>
      <c r="H48" s="12">
        <f t="shared" si="0"/>
        <v>4096</v>
      </c>
      <c r="P48" s="148"/>
    </row>
    <row r="49" spans="2:16" ht="12.75" customHeight="1" x14ac:dyDescent="0.2">
      <c r="B49" s="11" t="s">
        <v>279</v>
      </c>
      <c r="C49" s="60">
        <v>3904</v>
      </c>
      <c r="D49" s="21">
        <f t="shared" si="1"/>
        <v>0.953125</v>
      </c>
      <c r="E49" s="20"/>
      <c r="F49" s="12">
        <v>192</v>
      </c>
      <c r="G49" s="13">
        <f t="shared" si="2"/>
        <v>4.6875E-2</v>
      </c>
      <c r="H49" s="12">
        <f t="shared" si="0"/>
        <v>4096</v>
      </c>
      <c r="P49" s="148"/>
    </row>
    <row r="50" spans="2:16" ht="12.75" customHeight="1" x14ac:dyDescent="0.2">
      <c r="B50" s="11" t="s">
        <v>400</v>
      </c>
      <c r="C50" s="12">
        <v>1856</v>
      </c>
      <c r="D50" s="13">
        <f t="shared" si="1"/>
        <v>0.59183673469387754</v>
      </c>
      <c r="E50" s="12"/>
      <c r="F50" s="12">
        <v>1280</v>
      </c>
      <c r="G50" s="13">
        <f t="shared" si="2"/>
        <v>0.40816326530612246</v>
      </c>
      <c r="H50" s="12">
        <f t="shared" si="0"/>
        <v>3136</v>
      </c>
      <c r="P50" s="148"/>
    </row>
    <row r="51" spans="2:16" ht="12.75" customHeight="1" x14ac:dyDescent="0.2">
      <c r="B51" s="11" t="s">
        <v>280</v>
      </c>
      <c r="C51" s="12"/>
      <c r="D51" s="13">
        <f t="shared" si="1"/>
        <v>0</v>
      </c>
      <c r="E51" s="12"/>
      <c r="F51" s="12">
        <v>22848</v>
      </c>
      <c r="G51" s="13">
        <f t="shared" si="2"/>
        <v>1</v>
      </c>
      <c r="H51" s="12">
        <f t="shared" si="0"/>
        <v>22848</v>
      </c>
      <c r="P51" s="148"/>
    </row>
    <row r="52" spans="2:16" ht="12.75" customHeight="1" x14ac:dyDescent="0.2">
      <c r="B52" s="11" t="s">
        <v>281</v>
      </c>
      <c r="C52" s="12"/>
      <c r="D52" s="13">
        <f t="shared" si="1"/>
        <v>0</v>
      </c>
      <c r="E52" s="12"/>
      <c r="F52" s="12">
        <v>1920</v>
      </c>
      <c r="G52" s="13">
        <f t="shared" si="2"/>
        <v>1</v>
      </c>
      <c r="H52" s="12">
        <f t="shared" si="0"/>
        <v>1920</v>
      </c>
      <c r="P52" s="148"/>
    </row>
    <row r="53" spans="2:16" ht="12.75" customHeight="1" x14ac:dyDescent="0.2">
      <c r="B53" s="11" t="s">
        <v>282</v>
      </c>
      <c r="C53" s="12">
        <v>1824</v>
      </c>
      <c r="D53" s="13">
        <f t="shared" si="1"/>
        <v>0.26027397260273971</v>
      </c>
      <c r="E53" s="15"/>
      <c r="F53" s="12">
        <v>5184</v>
      </c>
      <c r="G53" s="13">
        <f t="shared" si="2"/>
        <v>0.73972602739726023</v>
      </c>
      <c r="H53" s="12">
        <f t="shared" si="0"/>
        <v>7008</v>
      </c>
      <c r="P53" s="148"/>
    </row>
    <row r="54" spans="2:16" ht="12.75" customHeight="1" x14ac:dyDescent="0.2">
      <c r="B54" s="11" t="s">
        <v>283</v>
      </c>
      <c r="C54" s="12">
        <v>5568</v>
      </c>
      <c r="D54" s="13">
        <f t="shared" si="1"/>
        <v>0.65909090909090906</v>
      </c>
      <c r="E54" s="12"/>
      <c r="F54" s="18">
        <v>2880</v>
      </c>
      <c r="G54" s="13">
        <f t="shared" si="2"/>
        <v>0.34090909090909088</v>
      </c>
      <c r="H54" s="12">
        <f t="shared" si="0"/>
        <v>8448</v>
      </c>
      <c r="P54" s="148"/>
    </row>
    <row r="55" spans="2:16" ht="12.75" customHeight="1" x14ac:dyDescent="0.2">
      <c r="B55" s="11" t="s">
        <v>284</v>
      </c>
      <c r="C55" s="12">
        <v>2304</v>
      </c>
      <c r="D55" s="13">
        <f t="shared" si="1"/>
        <v>1</v>
      </c>
      <c r="E55" s="12"/>
      <c r="F55" s="12"/>
      <c r="G55" s="13">
        <f t="shared" si="2"/>
        <v>0</v>
      </c>
      <c r="H55" s="12">
        <f t="shared" si="0"/>
        <v>2304</v>
      </c>
      <c r="P55" s="148"/>
    </row>
    <row r="56" spans="2:16" ht="12.75" customHeight="1" x14ac:dyDescent="0.2">
      <c r="B56" s="11" t="s">
        <v>110</v>
      </c>
      <c r="C56" s="12"/>
      <c r="D56" s="13">
        <f t="shared" si="1"/>
        <v>0</v>
      </c>
      <c r="E56" s="12"/>
      <c r="F56" s="12">
        <v>2256</v>
      </c>
      <c r="G56" s="13">
        <f t="shared" si="2"/>
        <v>1</v>
      </c>
      <c r="H56" s="12">
        <f t="shared" si="0"/>
        <v>2256</v>
      </c>
      <c r="P56" s="148"/>
    </row>
    <row r="57" spans="2:16" ht="12.75" customHeight="1" x14ac:dyDescent="0.2">
      <c r="B57" s="11" t="s">
        <v>96</v>
      </c>
      <c r="C57" s="12">
        <v>37392</v>
      </c>
      <c r="D57" s="13">
        <f t="shared" si="1"/>
        <v>0.56286127167630062</v>
      </c>
      <c r="E57" s="12"/>
      <c r="F57" s="12">
        <v>29040.000000000007</v>
      </c>
      <c r="G57" s="13">
        <f t="shared" si="2"/>
        <v>0.43713872832369954</v>
      </c>
      <c r="H57" s="12">
        <f t="shared" si="0"/>
        <v>66432</v>
      </c>
      <c r="P57" s="148"/>
    </row>
    <row r="58" spans="2:16" ht="12.75" customHeight="1" x14ac:dyDescent="0.2">
      <c r="B58" s="11" t="s">
        <v>285</v>
      </c>
      <c r="C58" s="12"/>
      <c r="D58" s="13">
        <f t="shared" si="1"/>
        <v>0</v>
      </c>
      <c r="E58" s="12"/>
      <c r="F58" s="12">
        <v>1520</v>
      </c>
      <c r="G58" s="13">
        <f t="shared" si="2"/>
        <v>1</v>
      </c>
      <c r="H58" s="12">
        <f t="shared" si="0"/>
        <v>1520</v>
      </c>
      <c r="P58" s="148"/>
    </row>
    <row r="59" spans="2:16" ht="12.75" customHeight="1" x14ac:dyDescent="0.2">
      <c r="B59" s="11" t="s">
        <v>286</v>
      </c>
      <c r="C59" s="12">
        <v>3280</v>
      </c>
      <c r="D59" s="13">
        <f t="shared" si="1"/>
        <v>1</v>
      </c>
      <c r="E59" s="12"/>
      <c r="F59" s="12"/>
      <c r="G59" s="13">
        <f t="shared" si="2"/>
        <v>0</v>
      </c>
      <c r="H59" s="12">
        <f t="shared" si="0"/>
        <v>3280</v>
      </c>
      <c r="P59" s="148"/>
    </row>
    <row r="60" spans="2:16" ht="12.75" customHeight="1" x14ac:dyDescent="0.2">
      <c r="B60" s="11" t="s">
        <v>102</v>
      </c>
      <c r="C60" s="18">
        <v>200736.00000000009</v>
      </c>
      <c r="D60" s="13">
        <f t="shared" si="1"/>
        <v>0.58034970857618662</v>
      </c>
      <c r="E60" s="12"/>
      <c r="F60" s="61">
        <v>145152.00000000003</v>
      </c>
      <c r="G60" s="13">
        <f t="shared" si="2"/>
        <v>0.41965029142381344</v>
      </c>
      <c r="H60" s="12">
        <f t="shared" si="0"/>
        <v>345888.00000000012</v>
      </c>
      <c r="P60" s="148"/>
    </row>
    <row r="61" spans="2:16" ht="12.75" customHeight="1" x14ac:dyDescent="0.2">
      <c r="B61" s="11" t="s">
        <v>287</v>
      </c>
      <c r="C61" s="18">
        <v>5952</v>
      </c>
      <c r="D61" s="13">
        <f t="shared" si="1"/>
        <v>0.67759562841530052</v>
      </c>
      <c r="E61" s="12"/>
      <c r="F61" s="18">
        <v>2832</v>
      </c>
      <c r="G61" s="13">
        <f t="shared" si="2"/>
        <v>0.32240437158469948</v>
      </c>
      <c r="H61" s="12">
        <f t="shared" si="0"/>
        <v>8784</v>
      </c>
      <c r="P61" s="148"/>
    </row>
    <row r="62" spans="2:16" ht="12.75" customHeight="1" x14ac:dyDescent="0.2">
      <c r="B62" s="11" t="s">
        <v>288</v>
      </c>
      <c r="C62" s="12">
        <v>3792</v>
      </c>
      <c r="D62" s="13">
        <f t="shared" si="1"/>
        <v>0.34598540145985401</v>
      </c>
      <c r="E62" s="12"/>
      <c r="F62" s="12">
        <v>7168</v>
      </c>
      <c r="G62" s="13">
        <f t="shared" si="2"/>
        <v>0.65401459854014599</v>
      </c>
      <c r="H62" s="12">
        <f t="shared" si="0"/>
        <v>10960</v>
      </c>
      <c r="P62" s="148"/>
    </row>
    <row r="63" spans="2:16" ht="12.75" customHeight="1" x14ac:dyDescent="0.2">
      <c r="B63" s="11" t="s">
        <v>97</v>
      </c>
      <c r="C63" s="18">
        <v>209327.99999999997</v>
      </c>
      <c r="D63" s="13">
        <f t="shared" si="1"/>
        <v>0.48758944543828242</v>
      </c>
      <c r="E63" s="12"/>
      <c r="F63" s="18">
        <v>219984.00000000015</v>
      </c>
      <c r="G63" s="13">
        <f t="shared" si="2"/>
        <v>0.51241055456171758</v>
      </c>
      <c r="H63" s="12">
        <f t="shared" si="0"/>
        <v>429312.00000000012</v>
      </c>
      <c r="P63" s="148"/>
    </row>
    <row r="64" spans="2:16" ht="12.75" customHeight="1" x14ac:dyDescent="0.2">
      <c r="B64" s="11" t="s">
        <v>289</v>
      </c>
      <c r="C64" s="12">
        <v>24288</v>
      </c>
      <c r="D64" s="13">
        <f t="shared" si="1"/>
        <v>0.43100511073253833</v>
      </c>
      <c r="E64" s="12"/>
      <c r="F64" s="12">
        <v>32063.999999999996</v>
      </c>
      <c r="G64" s="13">
        <f t="shared" si="2"/>
        <v>0.56899488926746156</v>
      </c>
      <c r="H64" s="12">
        <f t="shared" si="0"/>
        <v>56352</v>
      </c>
      <c r="P64" s="148"/>
    </row>
    <row r="65" spans="2:16" ht="12.75" customHeight="1" x14ac:dyDescent="0.2">
      <c r="B65" s="19" t="s">
        <v>290</v>
      </c>
      <c r="C65" s="12">
        <v>10592.000000000002</v>
      </c>
      <c r="D65" s="13">
        <f t="shared" si="1"/>
        <v>0.64965652600588819</v>
      </c>
      <c r="E65" s="12"/>
      <c r="F65" s="12">
        <v>5712</v>
      </c>
      <c r="G65" s="13">
        <f t="shared" si="2"/>
        <v>0.35034347399411181</v>
      </c>
      <c r="H65" s="12">
        <f t="shared" si="0"/>
        <v>16304.000000000002</v>
      </c>
      <c r="P65" s="148"/>
    </row>
    <row r="66" spans="2:16" ht="12.75" customHeight="1" x14ac:dyDescent="0.2">
      <c r="B66" s="11" t="s">
        <v>291</v>
      </c>
      <c r="C66" s="12">
        <v>4032</v>
      </c>
      <c r="D66" s="13">
        <f t="shared" si="1"/>
        <v>0.84848484848484851</v>
      </c>
      <c r="E66" s="12"/>
      <c r="F66" s="12">
        <v>720</v>
      </c>
      <c r="G66" s="13">
        <f t="shared" si="2"/>
        <v>0.15151515151515152</v>
      </c>
      <c r="H66" s="12">
        <f t="shared" si="0"/>
        <v>4752</v>
      </c>
      <c r="P66" s="148"/>
    </row>
    <row r="67" spans="2:16" ht="12.75" customHeight="1" x14ac:dyDescent="0.2">
      <c r="B67" s="11" t="s">
        <v>98</v>
      </c>
      <c r="C67" s="12">
        <v>53040</v>
      </c>
      <c r="D67" s="13">
        <f t="shared" si="1"/>
        <v>0.7129032258064516</v>
      </c>
      <c r="E67" s="12"/>
      <c r="F67" s="12">
        <v>21360.000000000007</v>
      </c>
      <c r="G67" s="13">
        <f t="shared" si="2"/>
        <v>0.28709677419354851</v>
      </c>
      <c r="H67" s="12">
        <f t="shared" si="0"/>
        <v>74400</v>
      </c>
      <c r="P67" s="148"/>
    </row>
    <row r="68" spans="2:16" ht="12.75" customHeight="1" x14ac:dyDescent="0.2">
      <c r="B68" s="11" t="s">
        <v>292</v>
      </c>
      <c r="C68" s="12">
        <v>2352</v>
      </c>
      <c r="D68" s="13">
        <f t="shared" si="1"/>
        <v>0.67123287671232879</v>
      </c>
      <c r="E68" s="12"/>
      <c r="F68" s="12">
        <v>1152</v>
      </c>
      <c r="G68" s="13">
        <f t="shared" si="2"/>
        <v>0.32876712328767121</v>
      </c>
      <c r="H68" s="12">
        <f t="shared" si="0"/>
        <v>3504</v>
      </c>
      <c r="P68" s="148"/>
    </row>
    <row r="69" spans="2:16" ht="12.75" customHeight="1" x14ac:dyDescent="0.2">
      <c r="B69" s="11" t="s">
        <v>293</v>
      </c>
      <c r="C69" s="12"/>
      <c r="D69" s="13">
        <f t="shared" si="1"/>
        <v>0</v>
      </c>
      <c r="E69" s="12"/>
      <c r="F69" s="12">
        <v>2160</v>
      </c>
      <c r="G69" s="13">
        <f t="shared" si="2"/>
        <v>1</v>
      </c>
      <c r="H69" s="12">
        <f t="shared" si="0"/>
        <v>2160</v>
      </c>
      <c r="P69" s="148"/>
    </row>
    <row r="70" spans="2:16" ht="12.75" customHeight="1" x14ac:dyDescent="0.2">
      <c r="B70" s="11" t="s">
        <v>294</v>
      </c>
      <c r="C70" s="12">
        <v>3040</v>
      </c>
      <c r="D70" s="13">
        <f t="shared" si="1"/>
        <v>1</v>
      </c>
      <c r="E70" s="12"/>
      <c r="F70" s="12"/>
      <c r="G70" s="13">
        <f t="shared" si="2"/>
        <v>0</v>
      </c>
      <c r="H70" s="12">
        <f t="shared" si="0"/>
        <v>3040</v>
      </c>
      <c r="P70" s="148"/>
    </row>
    <row r="71" spans="2:16" ht="12.75" customHeight="1" x14ac:dyDescent="0.2">
      <c r="B71" s="11" t="s">
        <v>295</v>
      </c>
      <c r="C71" s="18">
        <v>5776</v>
      </c>
      <c r="D71" s="13">
        <f t="shared" si="1"/>
        <v>0.71203155818540431</v>
      </c>
      <c r="E71" s="12"/>
      <c r="F71" s="18">
        <v>2336</v>
      </c>
      <c r="G71" s="13">
        <f t="shared" si="2"/>
        <v>0.28796844181459569</v>
      </c>
      <c r="H71" s="12">
        <f t="shared" si="0"/>
        <v>8112</v>
      </c>
      <c r="P71" s="148"/>
    </row>
    <row r="72" spans="2:16" ht="12.75" customHeight="1" x14ac:dyDescent="0.2">
      <c r="B72" s="11" t="s">
        <v>296</v>
      </c>
      <c r="C72" s="18">
        <v>896</v>
      </c>
      <c r="D72" s="13">
        <f t="shared" si="1"/>
        <v>1</v>
      </c>
      <c r="E72" s="12"/>
      <c r="F72" s="18"/>
      <c r="G72" s="13">
        <f t="shared" si="2"/>
        <v>0</v>
      </c>
      <c r="H72" s="12">
        <f t="shared" si="0"/>
        <v>896</v>
      </c>
      <c r="P72" s="148"/>
    </row>
    <row r="73" spans="2:16" ht="12.75" customHeight="1" x14ac:dyDescent="0.2">
      <c r="B73" s="11" t="s">
        <v>297</v>
      </c>
      <c r="C73" s="18">
        <v>45184.000000000007</v>
      </c>
      <c r="D73" s="13">
        <f t="shared" ref="D73:D123" si="15">+C73/$H73</f>
        <v>0.54771140418929409</v>
      </c>
      <c r="E73" s="12"/>
      <c r="F73" s="18">
        <v>37312</v>
      </c>
      <c r="G73" s="13">
        <f t="shared" ref="G73:G123" si="16">+F73/$H73</f>
        <v>0.45228859581070596</v>
      </c>
      <c r="H73" s="12">
        <f t="shared" si="0"/>
        <v>82496</v>
      </c>
      <c r="P73" s="148"/>
    </row>
    <row r="74" spans="2:16" ht="12.75" customHeight="1" x14ac:dyDescent="0.2">
      <c r="B74" s="11" t="s">
        <v>298</v>
      </c>
      <c r="C74" s="18">
        <v>640</v>
      </c>
      <c r="D74" s="13">
        <f t="shared" si="15"/>
        <v>1</v>
      </c>
      <c r="E74" s="12"/>
      <c r="F74" s="18"/>
      <c r="G74" s="13">
        <f t="shared" si="16"/>
        <v>0</v>
      </c>
      <c r="H74" s="12">
        <f t="shared" si="0"/>
        <v>640</v>
      </c>
      <c r="I74" s="26"/>
      <c r="P74" s="148"/>
    </row>
    <row r="75" spans="2:16" ht="12.75" customHeight="1" x14ac:dyDescent="0.2">
      <c r="B75" s="11" t="s">
        <v>299</v>
      </c>
      <c r="C75" s="18">
        <v>5680</v>
      </c>
      <c r="D75" s="13">
        <f t="shared" si="15"/>
        <v>0.51079136690647486</v>
      </c>
      <c r="E75" s="12"/>
      <c r="F75" s="18">
        <v>5440</v>
      </c>
      <c r="G75" s="13">
        <f t="shared" si="16"/>
        <v>0.48920863309352519</v>
      </c>
      <c r="H75" s="12">
        <f t="shared" ref="H75:H123" si="17">+C75+F75</f>
        <v>11120</v>
      </c>
      <c r="I75" s="26"/>
      <c r="P75" s="148"/>
    </row>
    <row r="76" spans="2:16" ht="12.75" customHeight="1" x14ac:dyDescent="0.2">
      <c r="B76" s="11" t="s">
        <v>300</v>
      </c>
      <c r="C76" s="18">
        <v>4880</v>
      </c>
      <c r="D76" s="13">
        <f t="shared" si="15"/>
        <v>0.80052493438320205</v>
      </c>
      <c r="E76" s="12"/>
      <c r="F76" s="18">
        <v>1216</v>
      </c>
      <c r="G76" s="13">
        <f t="shared" si="16"/>
        <v>0.1994750656167979</v>
      </c>
      <c r="H76" s="12">
        <f t="shared" si="17"/>
        <v>6096</v>
      </c>
      <c r="I76" s="116"/>
      <c r="P76" s="148"/>
    </row>
    <row r="77" spans="2:16" ht="12.75" customHeight="1" x14ac:dyDescent="0.2">
      <c r="B77" s="11" t="s">
        <v>301</v>
      </c>
      <c r="C77" s="18">
        <v>6656</v>
      </c>
      <c r="D77" s="13">
        <f t="shared" si="15"/>
        <v>0.65408805031446537</v>
      </c>
      <c r="E77" s="12"/>
      <c r="F77" s="18">
        <v>3520</v>
      </c>
      <c r="G77" s="13">
        <f t="shared" si="16"/>
        <v>0.34591194968553457</v>
      </c>
      <c r="H77" s="12">
        <f t="shared" si="17"/>
        <v>10176</v>
      </c>
      <c r="I77" s="26"/>
      <c r="P77" s="148"/>
    </row>
    <row r="78" spans="2:16" ht="12.75" customHeight="1" x14ac:dyDescent="0.2">
      <c r="B78" s="11" t="s">
        <v>302</v>
      </c>
      <c r="C78" s="18">
        <v>4608</v>
      </c>
      <c r="D78" s="13">
        <f t="shared" si="15"/>
        <v>0.79120879120879117</v>
      </c>
      <c r="E78" s="12"/>
      <c r="F78" s="18">
        <v>1216</v>
      </c>
      <c r="G78" s="13">
        <f t="shared" si="16"/>
        <v>0.2087912087912088</v>
      </c>
      <c r="H78" s="12">
        <f t="shared" si="17"/>
        <v>5824</v>
      </c>
      <c r="I78" s="26"/>
      <c r="P78" s="148"/>
    </row>
    <row r="79" spans="2:16" ht="12.75" customHeight="1" x14ac:dyDescent="0.2">
      <c r="B79" s="11" t="s">
        <v>303</v>
      </c>
      <c r="C79" s="18">
        <v>13248.000000000002</v>
      </c>
      <c r="D79" s="13">
        <f t="shared" si="15"/>
        <v>0.62537764350453184</v>
      </c>
      <c r="E79" s="12"/>
      <c r="F79" s="18">
        <v>7935.9999999999991</v>
      </c>
      <c r="G79" s="13">
        <f t="shared" si="16"/>
        <v>0.37462235649546821</v>
      </c>
      <c r="H79" s="12">
        <f t="shared" si="17"/>
        <v>21184</v>
      </c>
      <c r="I79" s="26"/>
      <c r="P79" s="148"/>
    </row>
    <row r="80" spans="2:16" ht="12.75" customHeight="1" x14ac:dyDescent="0.2">
      <c r="B80" s="11" t="s">
        <v>304</v>
      </c>
      <c r="C80" s="18">
        <v>9536</v>
      </c>
      <c r="D80" s="13">
        <f t="shared" si="15"/>
        <v>1</v>
      </c>
      <c r="E80" s="12"/>
      <c r="F80" s="18"/>
      <c r="G80" s="13">
        <f t="shared" si="16"/>
        <v>0</v>
      </c>
      <c r="H80" s="12">
        <f t="shared" si="17"/>
        <v>9536</v>
      </c>
      <c r="P80" s="148"/>
    </row>
    <row r="81" spans="2:16" ht="12.75" customHeight="1" x14ac:dyDescent="0.2">
      <c r="B81" s="11" t="s">
        <v>305</v>
      </c>
      <c r="C81" s="18">
        <v>3120</v>
      </c>
      <c r="D81" s="13">
        <f t="shared" si="15"/>
        <v>0.53719008264462809</v>
      </c>
      <c r="E81" s="12"/>
      <c r="F81" s="18">
        <v>2688</v>
      </c>
      <c r="G81" s="13">
        <f t="shared" si="16"/>
        <v>0.46280991735537191</v>
      </c>
      <c r="H81" s="12">
        <f t="shared" si="17"/>
        <v>5808</v>
      </c>
      <c r="I81" s="26"/>
      <c r="P81" s="148"/>
    </row>
    <row r="82" spans="2:16" ht="12.75" customHeight="1" x14ac:dyDescent="0.2">
      <c r="B82" s="11" t="s">
        <v>306</v>
      </c>
      <c r="C82" s="18"/>
      <c r="D82" s="13">
        <f t="shared" si="15"/>
        <v>0</v>
      </c>
      <c r="E82" s="12"/>
      <c r="F82" s="18">
        <v>3152</v>
      </c>
      <c r="G82" s="13">
        <f t="shared" si="16"/>
        <v>1</v>
      </c>
      <c r="H82" s="12">
        <f t="shared" si="17"/>
        <v>3152</v>
      </c>
      <c r="I82" s="26"/>
      <c r="P82" s="148"/>
    </row>
    <row r="83" spans="2:16" ht="12.75" customHeight="1" x14ac:dyDescent="0.2">
      <c r="B83" s="11" t="s">
        <v>206</v>
      </c>
      <c r="C83" s="18">
        <v>47424.000000000007</v>
      </c>
      <c r="D83" s="13">
        <f t="shared" si="15"/>
        <v>0.92164179104477617</v>
      </c>
      <c r="E83" s="12"/>
      <c r="F83" s="18">
        <v>4032</v>
      </c>
      <c r="G83" s="13">
        <f t="shared" si="16"/>
        <v>7.8358208955223871E-2</v>
      </c>
      <c r="H83" s="12">
        <f t="shared" si="17"/>
        <v>51456.000000000007</v>
      </c>
      <c r="I83" s="116"/>
      <c r="P83" s="148"/>
    </row>
    <row r="84" spans="2:16" ht="12.75" customHeight="1" x14ac:dyDescent="0.2">
      <c r="B84" s="11" t="s">
        <v>142</v>
      </c>
      <c r="C84" s="18">
        <v>9984</v>
      </c>
      <c r="D84" s="13">
        <f t="shared" si="15"/>
        <v>0.58591549295774648</v>
      </c>
      <c r="E84" s="12"/>
      <c r="F84" s="18">
        <v>7056</v>
      </c>
      <c r="G84" s="13">
        <f t="shared" si="16"/>
        <v>0.41408450704225352</v>
      </c>
      <c r="H84" s="12">
        <f t="shared" si="17"/>
        <v>17040</v>
      </c>
      <c r="I84" s="26"/>
      <c r="P84" s="148"/>
    </row>
    <row r="85" spans="2:16" ht="12.75" customHeight="1" x14ac:dyDescent="0.2">
      <c r="B85" s="11" t="s">
        <v>307</v>
      </c>
      <c r="C85" s="18">
        <v>1200</v>
      </c>
      <c r="D85" s="13">
        <f t="shared" si="15"/>
        <v>1</v>
      </c>
      <c r="E85" s="12"/>
      <c r="F85" s="18"/>
      <c r="G85" s="13">
        <f t="shared" si="16"/>
        <v>0</v>
      </c>
      <c r="H85" s="12">
        <f t="shared" si="17"/>
        <v>1200</v>
      </c>
      <c r="I85" s="26"/>
      <c r="P85" s="148"/>
    </row>
    <row r="86" spans="2:16" ht="12.75" customHeight="1" x14ac:dyDescent="0.2">
      <c r="B86" s="11" t="s">
        <v>308</v>
      </c>
      <c r="C86" s="18">
        <v>496911.99999999988</v>
      </c>
      <c r="D86" s="13">
        <f t="shared" si="15"/>
        <v>0.64879149345087617</v>
      </c>
      <c r="E86" s="12"/>
      <c r="F86" s="18">
        <v>268992.00000000006</v>
      </c>
      <c r="G86" s="13">
        <f t="shared" si="16"/>
        <v>0.35120850654912372</v>
      </c>
      <c r="H86" s="12">
        <f t="shared" si="17"/>
        <v>765904</v>
      </c>
      <c r="I86" s="26"/>
      <c r="P86" s="148"/>
    </row>
    <row r="87" spans="2:16" ht="12.75" customHeight="1" x14ac:dyDescent="0.2">
      <c r="B87" s="11" t="s">
        <v>309</v>
      </c>
      <c r="C87" s="18">
        <v>4368</v>
      </c>
      <c r="D87" s="13">
        <f t="shared" si="15"/>
        <v>0.40625</v>
      </c>
      <c r="E87" s="12"/>
      <c r="F87" s="18">
        <v>6384</v>
      </c>
      <c r="G87" s="13">
        <f t="shared" si="16"/>
        <v>0.59375</v>
      </c>
      <c r="H87" s="12">
        <f t="shared" si="17"/>
        <v>10752</v>
      </c>
      <c r="I87" s="26"/>
      <c r="P87" s="148"/>
    </row>
    <row r="88" spans="2:16" ht="12.75" customHeight="1" x14ac:dyDescent="0.2">
      <c r="B88" s="11" t="s">
        <v>310</v>
      </c>
      <c r="C88" s="18">
        <v>448</v>
      </c>
      <c r="D88" s="13">
        <f t="shared" si="15"/>
        <v>0.34567901234567899</v>
      </c>
      <c r="E88" s="12"/>
      <c r="F88" s="18">
        <v>848.00000000000011</v>
      </c>
      <c r="G88" s="13">
        <f t="shared" si="16"/>
        <v>0.65432098765432112</v>
      </c>
      <c r="H88" s="12">
        <f t="shared" si="17"/>
        <v>1296</v>
      </c>
      <c r="I88" s="26"/>
      <c r="P88" s="148"/>
    </row>
    <row r="89" spans="2:16" ht="12.75" customHeight="1" x14ac:dyDescent="0.2">
      <c r="B89" s="11" t="s">
        <v>311</v>
      </c>
      <c r="C89" s="18">
        <v>5568</v>
      </c>
      <c r="D89" s="13">
        <f t="shared" si="15"/>
        <v>0.65909090909090906</v>
      </c>
      <c r="E89" s="12"/>
      <c r="F89" s="18">
        <v>2880</v>
      </c>
      <c r="G89" s="13">
        <f t="shared" si="16"/>
        <v>0.34090909090909088</v>
      </c>
      <c r="H89" s="12">
        <f t="shared" si="17"/>
        <v>8448</v>
      </c>
      <c r="I89" s="26"/>
      <c r="P89" s="148"/>
    </row>
    <row r="90" spans="2:16" ht="12.75" customHeight="1" x14ac:dyDescent="0.2">
      <c r="B90" s="11" t="s">
        <v>312</v>
      </c>
      <c r="C90" s="18">
        <v>6271.9999999999991</v>
      </c>
      <c r="D90" s="13">
        <f t="shared" si="15"/>
        <v>0.84482758620689657</v>
      </c>
      <c r="E90" s="12"/>
      <c r="F90" s="18">
        <v>1152</v>
      </c>
      <c r="G90" s="13">
        <f t="shared" si="16"/>
        <v>0.15517241379310348</v>
      </c>
      <c r="H90" s="12">
        <f t="shared" si="17"/>
        <v>7423.9999999999991</v>
      </c>
      <c r="I90" s="26"/>
      <c r="P90" s="148"/>
    </row>
    <row r="91" spans="2:16" ht="12.75" customHeight="1" x14ac:dyDescent="0.2">
      <c r="B91" s="11" t="s">
        <v>313</v>
      </c>
      <c r="C91" s="18">
        <v>9040</v>
      </c>
      <c r="D91" s="13">
        <f t="shared" si="15"/>
        <v>0.56726907630522083</v>
      </c>
      <c r="E91" s="12"/>
      <c r="F91" s="18">
        <v>6896</v>
      </c>
      <c r="G91" s="13">
        <f t="shared" si="16"/>
        <v>0.43273092369477911</v>
      </c>
      <c r="H91" s="12">
        <f t="shared" si="17"/>
        <v>15936</v>
      </c>
      <c r="I91" s="26"/>
      <c r="P91" s="148"/>
    </row>
    <row r="92" spans="2:16" ht="12.75" customHeight="1" x14ac:dyDescent="0.2">
      <c r="B92" s="11" t="s">
        <v>314</v>
      </c>
      <c r="C92" s="18">
        <v>36751.999999999993</v>
      </c>
      <c r="D92" s="13">
        <f t="shared" si="15"/>
        <v>0.53806512063715162</v>
      </c>
      <c r="E92" s="12"/>
      <c r="F92" s="18">
        <v>31551.999999999996</v>
      </c>
      <c r="G92" s="13">
        <f t="shared" si="16"/>
        <v>0.46193487936284849</v>
      </c>
      <c r="H92" s="12">
        <f t="shared" si="17"/>
        <v>68303.999999999985</v>
      </c>
      <c r="I92" s="26"/>
      <c r="P92" s="148"/>
    </row>
    <row r="93" spans="2:16" ht="12.75" customHeight="1" x14ac:dyDescent="0.2">
      <c r="B93" s="11" t="s">
        <v>315</v>
      </c>
      <c r="C93" s="18">
        <v>288</v>
      </c>
      <c r="D93" s="13">
        <f t="shared" si="15"/>
        <v>0.22784810126582278</v>
      </c>
      <c r="E93" s="12"/>
      <c r="F93" s="18">
        <v>976</v>
      </c>
      <c r="G93" s="13">
        <f t="shared" si="16"/>
        <v>0.77215189873417722</v>
      </c>
      <c r="H93" s="12">
        <f t="shared" si="17"/>
        <v>1264</v>
      </c>
      <c r="I93" s="26"/>
      <c r="P93" s="148"/>
    </row>
    <row r="94" spans="2:16" ht="12.75" customHeight="1" x14ac:dyDescent="0.2">
      <c r="B94" s="11" t="s">
        <v>316</v>
      </c>
      <c r="C94" s="18"/>
      <c r="D94" s="13">
        <f t="shared" si="15"/>
        <v>0</v>
      </c>
      <c r="E94" s="12"/>
      <c r="F94" s="18">
        <v>5032</v>
      </c>
      <c r="G94" s="13">
        <f t="shared" si="16"/>
        <v>1</v>
      </c>
      <c r="H94" s="12">
        <f t="shared" si="17"/>
        <v>5032</v>
      </c>
      <c r="P94" s="148"/>
    </row>
    <row r="95" spans="2:16" ht="12.75" customHeight="1" x14ac:dyDescent="0.2">
      <c r="B95" s="11" t="s">
        <v>317</v>
      </c>
      <c r="C95" s="18">
        <v>5376</v>
      </c>
      <c r="D95" s="13">
        <f t="shared" si="15"/>
        <v>0.24</v>
      </c>
      <c r="E95" s="12"/>
      <c r="F95" s="18">
        <v>17024</v>
      </c>
      <c r="G95" s="13">
        <f t="shared" si="16"/>
        <v>0.76</v>
      </c>
      <c r="H95" s="12">
        <f t="shared" si="17"/>
        <v>22400</v>
      </c>
      <c r="P95" s="148"/>
    </row>
    <row r="96" spans="2:16" ht="12.75" customHeight="1" x14ac:dyDescent="0.2">
      <c r="B96" s="11" t="s">
        <v>394</v>
      </c>
      <c r="C96" s="18"/>
      <c r="D96" s="13">
        <f t="shared" ref="D96" si="18">+C96/$H96</f>
        <v>0</v>
      </c>
      <c r="E96" s="12"/>
      <c r="F96" s="18">
        <v>2496</v>
      </c>
      <c r="G96" s="13">
        <f t="shared" ref="G96" si="19">+F96/$H96</f>
        <v>1</v>
      </c>
      <c r="H96" s="12">
        <f t="shared" ref="H96" si="20">+C96+F96</f>
        <v>2496</v>
      </c>
      <c r="P96" s="148"/>
    </row>
    <row r="97" spans="2:19" ht="12.75" customHeight="1" x14ac:dyDescent="0.2">
      <c r="B97" s="11" t="s">
        <v>100</v>
      </c>
      <c r="C97" s="18">
        <v>32640</v>
      </c>
      <c r="D97" s="13">
        <f t="shared" si="15"/>
        <v>0.53585500394011032</v>
      </c>
      <c r="E97" s="12"/>
      <c r="F97" s="18">
        <v>28272.000000000004</v>
      </c>
      <c r="G97" s="13">
        <f t="shared" si="16"/>
        <v>0.46414499605988974</v>
      </c>
      <c r="H97" s="12">
        <f t="shared" si="17"/>
        <v>60912</v>
      </c>
      <c r="P97" s="148"/>
    </row>
    <row r="98" spans="2:19" ht="12.75" customHeight="1" x14ac:dyDescent="0.2">
      <c r="B98" s="11" t="s">
        <v>318</v>
      </c>
      <c r="C98" s="18">
        <v>8016</v>
      </c>
      <c r="D98" s="13">
        <f t="shared" si="15"/>
        <v>0.86528497409326421</v>
      </c>
      <c r="E98" s="12"/>
      <c r="F98" s="18">
        <v>1248</v>
      </c>
      <c r="G98" s="13">
        <f t="shared" si="16"/>
        <v>0.13471502590673576</v>
      </c>
      <c r="H98" s="12">
        <f t="shared" si="17"/>
        <v>9264</v>
      </c>
      <c r="P98" s="148"/>
    </row>
    <row r="99" spans="2:19" ht="12.75" customHeight="1" x14ac:dyDescent="0.2">
      <c r="B99" s="11" t="s">
        <v>101</v>
      </c>
      <c r="C99" s="18">
        <v>46079.999999999993</v>
      </c>
      <c r="D99" s="13">
        <f t="shared" si="15"/>
        <v>0.49433573635427386</v>
      </c>
      <c r="E99" s="12"/>
      <c r="F99" s="18">
        <v>47136.000000000015</v>
      </c>
      <c r="G99" s="13">
        <f t="shared" si="16"/>
        <v>0.50566426364572625</v>
      </c>
      <c r="H99" s="12">
        <f t="shared" si="17"/>
        <v>93216</v>
      </c>
      <c r="P99" s="148"/>
    </row>
    <row r="100" spans="2:19" ht="12.75" customHeight="1" x14ac:dyDescent="0.2">
      <c r="B100" s="11" t="s">
        <v>401</v>
      </c>
      <c r="C100" s="18"/>
      <c r="D100" s="13">
        <f t="shared" ref="D100" si="21">+C100/$H100</f>
        <v>0</v>
      </c>
      <c r="E100" s="12"/>
      <c r="F100" s="18">
        <v>960</v>
      </c>
      <c r="G100" s="13">
        <f t="shared" ref="G100" si="22">+F100/$H100</f>
        <v>1</v>
      </c>
      <c r="H100" s="12">
        <f t="shared" ref="H100" si="23">+C100+F100</f>
        <v>960</v>
      </c>
      <c r="P100" s="148"/>
      <c r="Q100" s="17"/>
      <c r="R100" s="17"/>
      <c r="S100" s="17"/>
    </row>
    <row r="101" spans="2:19" ht="12.75" customHeight="1" x14ac:dyDescent="0.2">
      <c r="B101" s="11" t="s">
        <v>319</v>
      </c>
      <c r="C101" s="18">
        <v>704</v>
      </c>
      <c r="D101" s="13">
        <f t="shared" si="15"/>
        <v>0.45833333333333331</v>
      </c>
      <c r="E101" s="12"/>
      <c r="F101" s="18">
        <v>832</v>
      </c>
      <c r="G101" s="13">
        <f t="shared" si="16"/>
        <v>0.54166666666666663</v>
      </c>
      <c r="H101" s="12">
        <f t="shared" si="17"/>
        <v>1536</v>
      </c>
      <c r="P101" s="148"/>
    </row>
    <row r="102" spans="2:19" ht="12.75" customHeight="1" x14ac:dyDescent="0.2">
      <c r="B102" s="11" t="s">
        <v>320</v>
      </c>
      <c r="C102" s="18">
        <v>320</v>
      </c>
      <c r="D102" s="13">
        <f t="shared" si="15"/>
        <v>4.6728971962616821E-2</v>
      </c>
      <c r="E102" s="12"/>
      <c r="F102" s="18">
        <v>6528</v>
      </c>
      <c r="G102" s="13">
        <f t="shared" si="16"/>
        <v>0.95327102803738317</v>
      </c>
      <c r="H102" s="12">
        <f t="shared" si="17"/>
        <v>6848</v>
      </c>
      <c r="P102" s="148"/>
    </row>
    <row r="103" spans="2:19" ht="12.75" customHeight="1" x14ac:dyDescent="0.2">
      <c r="B103" s="11" t="s">
        <v>321</v>
      </c>
      <c r="C103" s="18">
        <v>3840</v>
      </c>
      <c r="D103" s="13">
        <f t="shared" si="15"/>
        <v>0.61538461538461542</v>
      </c>
      <c r="E103" s="12"/>
      <c r="F103" s="18">
        <v>2400</v>
      </c>
      <c r="G103" s="13">
        <f t="shared" si="16"/>
        <v>0.38461538461538464</v>
      </c>
      <c r="H103" s="12">
        <f t="shared" si="17"/>
        <v>6240</v>
      </c>
      <c r="P103" s="148"/>
    </row>
    <row r="104" spans="2:19" ht="12.75" customHeight="1" x14ac:dyDescent="0.2">
      <c r="B104" s="11" t="s">
        <v>140</v>
      </c>
      <c r="C104" s="18">
        <v>3120</v>
      </c>
      <c r="D104" s="13">
        <f t="shared" si="15"/>
        <v>0.4642857142857143</v>
      </c>
      <c r="E104" s="12"/>
      <c r="F104" s="18">
        <v>3600</v>
      </c>
      <c r="G104" s="13">
        <f t="shared" si="16"/>
        <v>0.5357142857142857</v>
      </c>
      <c r="H104" s="12">
        <f t="shared" si="17"/>
        <v>6720</v>
      </c>
      <c r="P104" s="148"/>
    </row>
    <row r="105" spans="2:19" ht="12.75" customHeight="1" x14ac:dyDescent="0.2">
      <c r="B105" s="11" t="s">
        <v>103</v>
      </c>
      <c r="C105" s="18">
        <v>102815.99999999999</v>
      </c>
      <c r="D105" s="13">
        <f t="shared" si="15"/>
        <v>0.51137991405379601</v>
      </c>
      <c r="E105" s="12"/>
      <c r="F105" s="18">
        <v>98239.999999999971</v>
      </c>
      <c r="G105" s="13">
        <f t="shared" si="16"/>
        <v>0.48862008594620404</v>
      </c>
      <c r="H105" s="12">
        <f t="shared" si="17"/>
        <v>201055.99999999994</v>
      </c>
      <c r="P105" s="148"/>
    </row>
    <row r="106" spans="2:19" ht="12.75" customHeight="1" x14ac:dyDescent="0.2">
      <c r="B106" s="11" t="s">
        <v>322</v>
      </c>
      <c r="C106" s="18">
        <v>480</v>
      </c>
      <c r="D106" s="13">
        <f t="shared" si="15"/>
        <v>1</v>
      </c>
      <c r="E106" s="12"/>
      <c r="F106" s="18"/>
      <c r="G106" s="13">
        <f t="shared" si="16"/>
        <v>0</v>
      </c>
      <c r="H106" s="12">
        <f t="shared" si="17"/>
        <v>480</v>
      </c>
      <c r="P106" s="148"/>
    </row>
    <row r="107" spans="2:19" ht="12.75" customHeight="1" x14ac:dyDescent="0.2">
      <c r="B107" s="11" t="s">
        <v>84</v>
      </c>
      <c r="C107" s="18">
        <v>4752</v>
      </c>
      <c r="D107" s="13">
        <f t="shared" si="15"/>
        <v>0.81818181818181823</v>
      </c>
      <c r="E107" s="12"/>
      <c r="F107" s="18">
        <v>1056</v>
      </c>
      <c r="G107" s="13">
        <f t="shared" si="16"/>
        <v>0.18181818181818182</v>
      </c>
      <c r="H107" s="12">
        <f t="shared" si="17"/>
        <v>5808</v>
      </c>
      <c r="P107" s="148"/>
    </row>
    <row r="108" spans="2:19" ht="12.75" customHeight="1" x14ac:dyDescent="0.2">
      <c r="B108" s="11" t="s">
        <v>90</v>
      </c>
      <c r="C108" s="18">
        <v>60367.999999999985</v>
      </c>
      <c r="D108" s="13">
        <f t="shared" si="15"/>
        <v>0.65367290367290376</v>
      </c>
      <c r="E108" s="12"/>
      <c r="F108" s="18">
        <v>31983.999999999989</v>
      </c>
      <c r="G108" s="13">
        <f t="shared" si="16"/>
        <v>0.3463270963270963</v>
      </c>
      <c r="H108" s="12">
        <f t="shared" si="17"/>
        <v>92351.999999999971</v>
      </c>
      <c r="P108" s="148"/>
    </row>
    <row r="109" spans="2:19" ht="12.75" customHeight="1" x14ac:dyDescent="0.2">
      <c r="B109" s="11" t="s">
        <v>323</v>
      </c>
      <c r="C109" s="18">
        <v>6591.9999999999991</v>
      </c>
      <c r="D109" s="13">
        <f t="shared" si="15"/>
        <v>0.46606334841628955</v>
      </c>
      <c r="E109" s="12"/>
      <c r="F109" s="18">
        <v>7552</v>
      </c>
      <c r="G109" s="13">
        <f t="shared" si="16"/>
        <v>0.5339366515837104</v>
      </c>
      <c r="H109" s="12">
        <f t="shared" si="17"/>
        <v>14144</v>
      </c>
      <c r="P109" s="148"/>
    </row>
    <row r="110" spans="2:19" ht="12.75" customHeight="1" x14ac:dyDescent="0.2">
      <c r="B110" s="11" t="s">
        <v>402</v>
      </c>
      <c r="C110" s="18">
        <v>1472</v>
      </c>
      <c r="D110" s="13">
        <f t="shared" ref="D110" si="24">+C110/$H110</f>
        <v>1</v>
      </c>
      <c r="E110" s="12"/>
      <c r="F110" s="18"/>
      <c r="G110" s="13">
        <f t="shared" ref="G110" si="25">+F110/$H110</f>
        <v>0</v>
      </c>
      <c r="H110" s="12">
        <f t="shared" ref="H110" si="26">+C110+F110</f>
        <v>1472</v>
      </c>
      <c r="P110" s="148"/>
    </row>
    <row r="111" spans="2:19" ht="12.75" customHeight="1" x14ac:dyDescent="0.2">
      <c r="B111" s="11" t="s">
        <v>324</v>
      </c>
      <c r="C111" s="18">
        <v>5184</v>
      </c>
      <c r="D111" s="13">
        <f t="shared" si="15"/>
        <v>1</v>
      </c>
      <c r="E111" s="12"/>
      <c r="F111" s="18"/>
      <c r="G111" s="13">
        <f t="shared" si="16"/>
        <v>0</v>
      </c>
      <c r="H111" s="12">
        <f t="shared" si="17"/>
        <v>5184</v>
      </c>
      <c r="P111" s="148"/>
    </row>
    <row r="112" spans="2:19" ht="12.75" customHeight="1" x14ac:dyDescent="0.2">
      <c r="B112" s="11" t="s">
        <v>325</v>
      </c>
      <c r="C112" s="18">
        <v>1200</v>
      </c>
      <c r="D112" s="13">
        <f t="shared" si="15"/>
        <v>1</v>
      </c>
      <c r="E112" s="12"/>
      <c r="F112" s="18"/>
      <c r="G112" s="13">
        <f t="shared" si="16"/>
        <v>0</v>
      </c>
      <c r="H112" s="12">
        <f t="shared" si="17"/>
        <v>1200</v>
      </c>
      <c r="P112" s="148"/>
    </row>
    <row r="113" spans="2:16" ht="12.75" customHeight="1" x14ac:dyDescent="0.2">
      <c r="B113" s="11" t="s">
        <v>326</v>
      </c>
      <c r="C113" s="18">
        <v>5568</v>
      </c>
      <c r="D113" s="13">
        <f t="shared" si="15"/>
        <v>0.49014084507042255</v>
      </c>
      <c r="E113" s="12"/>
      <c r="F113" s="18">
        <v>5792</v>
      </c>
      <c r="G113" s="13">
        <f t="shared" si="16"/>
        <v>0.50985915492957745</v>
      </c>
      <c r="H113" s="12">
        <f t="shared" si="17"/>
        <v>11360</v>
      </c>
      <c r="P113" s="148"/>
    </row>
    <row r="114" spans="2:16" x14ac:dyDescent="0.2">
      <c r="B114" s="11" t="s">
        <v>327</v>
      </c>
      <c r="C114" s="18">
        <v>4944</v>
      </c>
      <c r="D114" s="13">
        <f t="shared" si="15"/>
        <v>0.68666666666666665</v>
      </c>
      <c r="E114" s="12"/>
      <c r="F114" s="18">
        <v>2256</v>
      </c>
      <c r="G114" s="13">
        <f t="shared" si="16"/>
        <v>0.31333333333333335</v>
      </c>
      <c r="H114" s="12">
        <f t="shared" si="17"/>
        <v>7200</v>
      </c>
      <c r="P114" s="148"/>
    </row>
    <row r="115" spans="2:16" x14ac:dyDescent="0.2">
      <c r="B115" s="11" t="s">
        <v>105</v>
      </c>
      <c r="C115" s="18">
        <v>46224</v>
      </c>
      <c r="D115" s="13">
        <f t="shared" si="15"/>
        <v>0.66921473245309238</v>
      </c>
      <c r="E115" s="12"/>
      <c r="F115" s="18">
        <v>22847.999999999996</v>
      </c>
      <c r="G115" s="13">
        <f t="shared" si="16"/>
        <v>0.33078526754690751</v>
      </c>
      <c r="H115" s="12">
        <f t="shared" si="17"/>
        <v>69072</v>
      </c>
      <c r="P115" s="148"/>
    </row>
    <row r="116" spans="2:16" x14ac:dyDescent="0.2">
      <c r="B116" s="11" t="s">
        <v>328</v>
      </c>
      <c r="C116" s="18"/>
      <c r="D116" s="13">
        <f t="shared" si="15"/>
        <v>0</v>
      </c>
      <c r="E116" s="12"/>
      <c r="F116" s="18">
        <v>1152</v>
      </c>
      <c r="G116" s="13">
        <f t="shared" si="16"/>
        <v>1</v>
      </c>
      <c r="H116" s="12">
        <f t="shared" si="17"/>
        <v>1152</v>
      </c>
      <c r="P116" s="148"/>
    </row>
    <row r="117" spans="2:16" x14ac:dyDescent="0.2">
      <c r="B117" s="11" t="s">
        <v>329</v>
      </c>
      <c r="C117" s="18">
        <v>28800</v>
      </c>
      <c r="D117" s="13">
        <f t="shared" si="15"/>
        <v>0.63492063492063489</v>
      </c>
      <c r="E117" s="12"/>
      <c r="F117" s="18">
        <v>16560</v>
      </c>
      <c r="G117" s="13">
        <f t="shared" si="16"/>
        <v>0.36507936507936506</v>
      </c>
      <c r="H117" s="12">
        <f t="shared" si="17"/>
        <v>45360</v>
      </c>
      <c r="P117" s="148"/>
    </row>
    <row r="118" spans="2:16" x14ac:dyDescent="0.2">
      <c r="B118" s="11" t="s">
        <v>170</v>
      </c>
      <c r="C118" s="18">
        <v>65135.999999999985</v>
      </c>
      <c r="D118" s="13">
        <f t="shared" si="15"/>
        <v>0.48326210826210803</v>
      </c>
      <c r="E118" s="12"/>
      <c r="F118" s="18">
        <v>69648.000000000044</v>
      </c>
      <c r="G118" s="13">
        <f t="shared" si="16"/>
        <v>0.51673789173789197</v>
      </c>
      <c r="H118" s="12">
        <f t="shared" si="17"/>
        <v>134784.00000000003</v>
      </c>
      <c r="P118" s="148"/>
    </row>
    <row r="119" spans="2:16" x14ac:dyDescent="0.2">
      <c r="B119" s="11" t="s">
        <v>330</v>
      </c>
      <c r="C119" s="18">
        <v>4480</v>
      </c>
      <c r="D119" s="13">
        <f t="shared" si="15"/>
        <v>0.58577405857740583</v>
      </c>
      <c r="E119" s="12"/>
      <c r="F119" s="18">
        <v>3168</v>
      </c>
      <c r="G119" s="13">
        <f t="shared" si="16"/>
        <v>0.41422594142259417</v>
      </c>
      <c r="H119" s="12">
        <f t="shared" si="17"/>
        <v>7648</v>
      </c>
      <c r="P119" s="148"/>
    </row>
    <row r="120" spans="2:16" x14ac:dyDescent="0.2">
      <c r="B120" s="11" t="s">
        <v>331</v>
      </c>
      <c r="C120" s="18">
        <v>9583.9999999999982</v>
      </c>
      <c r="D120" s="13">
        <f t="shared" si="15"/>
        <v>0.80619111709286673</v>
      </c>
      <c r="E120" s="12"/>
      <c r="F120" s="18">
        <v>2304</v>
      </c>
      <c r="G120" s="13">
        <f t="shared" si="16"/>
        <v>0.19380888290713327</v>
      </c>
      <c r="H120" s="12">
        <f t="shared" si="17"/>
        <v>11887.999999999998</v>
      </c>
      <c r="P120" s="148"/>
    </row>
    <row r="121" spans="2:16" x14ac:dyDescent="0.2">
      <c r="B121" s="11" t="s">
        <v>332</v>
      </c>
      <c r="C121" s="18"/>
      <c r="D121" s="13">
        <f t="shared" si="15"/>
        <v>0</v>
      </c>
      <c r="E121" s="12"/>
      <c r="F121" s="18">
        <v>1360</v>
      </c>
      <c r="G121" s="13">
        <f t="shared" si="16"/>
        <v>1</v>
      </c>
      <c r="H121" s="12">
        <f t="shared" si="17"/>
        <v>1360</v>
      </c>
      <c r="P121" s="148"/>
    </row>
    <row r="122" spans="2:16" x14ac:dyDescent="0.2">
      <c r="B122" s="11" t="s">
        <v>333</v>
      </c>
      <c r="C122" s="18"/>
      <c r="D122" s="13">
        <f t="shared" si="15"/>
        <v>0</v>
      </c>
      <c r="E122" s="12"/>
      <c r="F122" s="18">
        <v>2112</v>
      </c>
      <c r="G122" s="13">
        <f t="shared" si="16"/>
        <v>1</v>
      </c>
      <c r="H122" s="12">
        <f t="shared" si="17"/>
        <v>2112</v>
      </c>
      <c r="P122" s="148"/>
    </row>
    <row r="123" spans="2:16" x14ac:dyDescent="0.2">
      <c r="B123" s="11" t="s">
        <v>183</v>
      </c>
      <c r="C123" s="18"/>
      <c r="D123" s="13" t="e">
        <f t="shared" si="15"/>
        <v>#DIV/0!</v>
      </c>
      <c r="E123" s="12"/>
      <c r="F123" s="18"/>
      <c r="G123" s="13" t="e">
        <f t="shared" si="16"/>
        <v>#DIV/0!</v>
      </c>
      <c r="H123" s="12">
        <f t="shared" si="17"/>
        <v>0</v>
      </c>
      <c r="P123" s="148"/>
    </row>
    <row r="124" spans="2:16" x14ac:dyDescent="0.2">
      <c r="C124" s="1"/>
      <c r="D124" s="1"/>
      <c r="E124" s="1"/>
      <c r="F124" s="1"/>
      <c r="G124" s="1"/>
    </row>
    <row r="125" spans="2:16" x14ac:dyDescent="0.2">
      <c r="B125" s="188" t="s">
        <v>347</v>
      </c>
      <c r="C125" s="188"/>
      <c r="D125" s="188"/>
      <c r="E125" s="188"/>
      <c r="F125" s="188"/>
      <c r="G125" s="188"/>
      <c r="H125" s="188"/>
    </row>
    <row r="126" spans="2:16" x14ac:dyDescent="0.2">
      <c r="B126" s="188"/>
      <c r="C126" s="188"/>
      <c r="D126" s="188"/>
      <c r="E126" s="188"/>
      <c r="F126" s="188"/>
      <c r="G126" s="188"/>
      <c r="H126" s="188"/>
    </row>
    <row r="127" spans="2:16" x14ac:dyDescent="0.2">
      <c r="B127" s="116"/>
      <c r="C127" s="116"/>
      <c r="D127" s="116"/>
      <c r="E127" s="116"/>
      <c r="F127" s="116"/>
      <c r="G127" s="116"/>
      <c r="H127" s="116"/>
    </row>
    <row r="128" spans="2:16" x14ac:dyDescent="0.2">
      <c r="B128" s="191" t="s">
        <v>348</v>
      </c>
      <c r="C128" s="188"/>
      <c r="D128" s="188"/>
      <c r="E128" s="188"/>
      <c r="F128" s="188"/>
      <c r="G128" s="188"/>
      <c r="H128" s="188"/>
    </row>
    <row r="129" spans="2:8" x14ac:dyDescent="0.2">
      <c r="B129" s="191"/>
      <c r="C129" s="188"/>
      <c r="D129" s="188"/>
      <c r="E129" s="188"/>
      <c r="F129" s="188"/>
      <c r="G129" s="188"/>
      <c r="H129" s="188"/>
    </row>
    <row r="130" spans="2:8" x14ac:dyDescent="0.2">
      <c r="B130" s="188"/>
      <c r="C130" s="188"/>
      <c r="D130" s="188"/>
      <c r="E130" s="188"/>
      <c r="F130" s="188"/>
      <c r="G130" s="188"/>
      <c r="H130" s="188"/>
    </row>
    <row r="131" spans="2:8" x14ac:dyDescent="0.2">
      <c r="B131" s="188"/>
      <c r="C131" s="188"/>
      <c r="D131" s="188"/>
      <c r="E131" s="188"/>
      <c r="F131" s="188"/>
      <c r="G131" s="188"/>
      <c r="H131" s="188"/>
    </row>
    <row r="132" spans="2:8" x14ac:dyDescent="0.2">
      <c r="D132" s="1"/>
      <c r="E132" s="1"/>
      <c r="F132" s="1"/>
      <c r="G132" s="2"/>
      <c r="H132" s="1"/>
    </row>
    <row r="133" spans="2:8" x14ac:dyDescent="0.2">
      <c r="B133" s="188" t="s">
        <v>349</v>
      </c>
      <c r="C133" s="188"/>
      <c r="D133" s="188"/>
      <c r="E133" s="188"/>
      <c r="F133" s="188"/>
      <c r="G133" s="188"/>
      <c r="H133" s="188"/>
    </row>
    <row r="134" spans="2:8" x14ac:dyDescent="0.2">
      <c r="B134" s="188"/>
      <c r="C134" s="188"/>
      <c r="D134" s="188"/>
      <c r="E134" s="188"/>
      <c r="F134" s="188"/>
      <c r="G134" s="188"/>
      <c r="H134" s="188"/>
    </row>
    <row r="135" spans="2:8" x14ac:dyDescent="0.2">
      <c r="B135" s="116"/>
      <c r="C135" s="116"/>
      <c r="D135" s="116"/>
      <c r="E135" s="116"/>
      <c r="F135" s="116"/>
      <c r="G135" s="116"/>
      <c r="H135" s="116"/>
    </row>
    <row r="136" spans="2:8" x14ac:dyDescent="0.2">
      <c r="B136" s="190" t="s">
        <v>177</v>
      </c>
      <c r="C136" s="188"/>
      <c r="D136" s="188"/>
      <c r="E136" s="188"/>
      <c r="F136" s="188"/>
      <c r="G136" s="188"/>
      <c r="H136" s="188"/>
    </row>
    <row r="137" spans="2:8" x14ac:dyDescent="0.2">
      <c r="B137" s="188"/>
      <c r="C137" s="188"/>
      <c r="D137" s="188"/>
      <c r="E137" s="188"/>
      <c r="F137" s="188"/>
      <c r="G137" s="188"/>
      <c r="H137" s="188"/>
    </row>
    <row r="138" spans="2:8" x14ac:dyDescent="0.2">
      <c r="B138" s="188"/>
      <c r="C138" s="188"/>
      <c r="D138" s="188"/>
      <c r="E138" s="188"/>
      <c r="F138" s="188"/>
      <c r="G138" s="188"/>
      <c r="H138" s="188"/>
    </row>
    <row r="139" spans="2:8" x14ac:dyDescent="0.2">
      <c r="B139" s="188"/>
      <c r="C139" s="188"/>
      <c r="D139" s="188"/>
      <c r="E139" s="188"/>
      <c r="F139" s="188"/>
      <c r="G139" s="188"/>
      <c r="H139" s="188"/>
    </row>
    <row r="140" spans="2:8" x14ac:dyDescent="0.2">
      <c r="B140" s="188"/>
      <c r="C140" s="188"/>
      <c r="D140" s="188"/>
      <c r="E140" s="188"/>
      <c r="F140" s="188"/>
      <c r="G140" s="188"/>
      <c r="H140" s="188"/>
    </row>
    <row r="141" spans="2:8" x14ac:dyDescent="0.2">
      <c r="B141" s="188"/>
      <c r="C141" s="188"/>
      <c r="D141" s="188"/>
      <c r="E141" s="188"/>
      <c r="F141" s="188"/>
      <c r="G141" s="188"/>
      <c r="H141" s="188"/>
    </row>
    <row r="142" spans="2:8" x14ac:dyDescent="0.2">
      <c r="B142" s="188"/>
      <c r="C142" s="188"/>
      <c r="D142" s="188"/>
      <c r="E142" s="188"/>
      <c r="F142" s="188"/>
      <c r="G142" s="188"/>
      <c r="H142" s="188"/>
    </row>
    <row r="143" spans="2:8" x14ac:dyDescent="0.2">
      <c r="B143" s="188"/>
      <c r="C143" s="188"/>
      <c r="D143" s="188"/>
      <c r="E143" s="188"/>
      <c r="F143" s="188"/>
      <c r="G143" s="188"/>
      <c r="H143" s="188"/>
    </row>
    <row r="144" spans="2:8" x14ac:dyDescent="0.2">
      <c r="B144" s="188"/>
      <c r="C144" s="188"/>
      <c r="D144" s="188"/>
      <c r="E144" s="188"/>
      <c r="F144" s="188"/>
      <c r="G144" s="188"/>
      <c r="H144" s="188"/>
    </row>
    <row r="145" spans="2:8" x14ac:dyDescent="0.2">
      <c r="B145" s="188"/>
      <c r="C145" s="188"/>
      <c r="D145" s="188"/>
      <c r="E145" s="188"/>
      <c r="F145" s="188"/>
      <c r="G145" s="188"/>
      <c r="H145" s="188"/>
    </row>
    <row r="146" spans="2:8" x14ac:dyDescent="0.2">
      <c r="B146" s="26"/>
      <c r="C146" s="26"/>
      <c r="D146" s="26"/>
      <c r="E146" s="26"/>
      <c r="F146" s="26"/>
      <c r="G146" s="26"/>
      <c r="H146" s="26"/>
    </row>
    <row r="147" spans="2:8" x14ac:dyDescent="0.2">
      <c r="B147" s="26"/>
      <c r="C147" s="26"/>
      <c r="D147" s="26"/>
      <c r="E147" s="26"/>
      <c r="F147" s="26"/>
      <c r="G147" s="26"/>
      <c r="H147" s="26"/>
    </row>
    <row r="148" spans="2:8" x14ac:dyDescent="0.2">
      <c r="C148" s="1"/>
      <c r="D148" s="1"/>
      <c r="E148" s="1"/>
      <c r="F148" s="1"/>
      <c r="G148" s="1"/>
    </row>
    <row r="149" spans="2:8" x14ac:dyDescent="0.2">
      <c r="C149" s="1"/>
      <c r="D149" s="1"/>
      <c r="E149" s="1"/>
      <c r="F149" s="1"/>
      <c r="G149" s="1"/>
    </row>
    <row r="150" spans="2:8" x14ac:dyDescent="0.2">
      <c r="C150" s="1"/>
      <c r="D150" s="1"/>
      <c r="E150" s="1"/>
      <c r="F150" s="1"/>
      <c r="G150" s="1"/>
    </row>
    <row r="151" spans="2:8" x14ac:dyDescent="0.2">
      <c r="C151" s="1"/>
      <c r="D151" s="1"/>
      <c r="E151" s="1"/>
      <c r="F151" s="1"/>
      <c r="G151" s="1"/>
    </row>
    <row r="152" spans="2:8" x14ac:dyDescent="0.2">
      <c r="C152" s="1"/>
      <c r="D152" s="1"/>
      <c r="E152" s="1"/>
      <c r="F152" s="1"/>
      <c r="G152" s="1"/>
    </row>
    <row r="153" spans="2:8" x14ac:dyDescent="0.2">
      <c r="C153" s="1"/>
      <c r="D153" s="1"/>
      <c r="E153" s="1"/>
      <c r="F153" s="1"/>
      <c r="G153" s="1"/>
    </row>
    <row r="154" spans="2:8" x14ac:dyDescent="0.2">
      <c r="C154" s="1"/>
      <c r="D154" s="1"/>
      <c r="E154" s="1"/>
      <c r="F154" s="1"/>
      <c r="G154" s="1"/>
    </row>
    <row r="155" spans="2:8" x14ac:dyDescent="0.2">
      <c r="C155" s="1"/>
      <c r="D155" s="1"/>
      <c r="E155" s="1"/>
      <c r="F155" s="1"/>
      <c r="G155" s="1"/>
    </row>
    <row r="156" spans="2:8" x14ac:dyDescent="0.2">
      <c r="C156" s="1"/>
      <c r="D156" s="1"/>
      <c r="E156" s="1"/>
      <c r="F156" s="1"/>
      <c r="G156" s="1"/>
    </row>
    <row r="157" spans="2:8" x14ac:dyDescent="0.2">
      <c r="C157" s="1"/>
      <c r="D157" s="1"/>
      <c r="E157" s="1"/>
      <c r="F157" s="1"/>
      <c r="G157" s="1"/>
    </row>
    <row r="158" spans="2:8" x14ac:dyDescent="0.2">
      <c r="C158" s="1"/>
      <c r="D158" s="1"/>
      <c r="E158" s="1"/>
      <c r="F158" s="1"/>
      <c r="G158" s="1"/>
    </row>
    <row r="159" spans="2:8" x14ac:dyDescent="0.2">
      <c r="C159" s="1"/>
      <c r="D159" s="1"/>
      <c r="E159" s="1"/>
      <c r="F159" s="1"/>
      <c r="G159" s="1"/>
    </row>
    <row r="160" spans="2:8" x14ac:dyDescent="0.2">
      <c r="C160" s="1"/>
      <c r="D160" s="1"/>
      <c r="E160" s="1"/>
      <c r="F160" s="1"/>
      <c r="G160" s="1"/>
    </row>
    <row r="161" spans="3:7" x14ac:dyDescent="0.2">
      <c r="C161" s="1"/>
      <c r="D161" s="1"/>
      <c r="E161" s="1"/>
      <c r="F161" s="1"/>
      <c r="G161" s="1"/>
    </row>
    <row r="162" spans="3:7" x14ac:dyDescent="0.2">
      <c r="C162" s="1"/>
      <c r="D162" s="1"/>
      <c r="E162" s="1"/>
      <c r="F162" s="1"/>
      <c r="G162" s="1"/>
    </row>
    <row r="163" spans="3:7" x14ac:dyDescent="0.2">
      <c r="C163" s="1"/>
      <c r="D163" s="1"/>
      <c r="E163" s="1"/>
      <c r="F163" s="1"/>
      <c r="G163" s="1"/>
    </row>
    <row r="164" spans="3:7" x14ac:dyDescent="0.2">
      <c r="C164" s="1"/>
      <c r="D164" s="1"/>
      <c r="E164" s="1"/>
      <c r="F164" s="1"/>
      <c r="G164" s="1"/>
    </row>
    <row r="165" spans="3:7" x14ac:dyDescent="0.2">
      <c r="C165" s="1"/>
      <c r="D165" s="1"/>
      <c r="E165" s="1"/>
      <c r="F165" s="1"/>
      <c r="G165" s="1"/>
    </row>
    <row r="166" spans="3:7" x14ac:dyDescent="0.2">
      <c r="C166" s="1"/>
      <c r="D166" s="1"/>
      <c r="E166" s="1"/>
      <c r="F166" s="1"/>
      <c r="G166" s="1"/>
    </row>
    <row r="167" spans="3:7" x14ac:dyDescent="0.2">
      <c r="C167" s="1"/>
      <c r="D167" s="1"/>
      <c r="E167" s="1"/>
      <c r="F167" s="1"/>
      <c r="G167" s="1"/>
    </row>
    <row r="168" spans="3:7" x14ac:dyDescent="0.2">
      <c r="C168" s="1"/>
      <c r="D168" s="1"/>
      <c r="E168" s="1"/>
      <c r="F168" s="1"/>
      <c r="G168" s="1"/>
    </row>
    <row r="169" spans="3:7" x14ac:dyDescent="0.2">
      <c r="C169" s="1"/>
      <c r="D169" s="1"/>
      <c r="E169" s="1"/>
      <c r="F169" s="1"/>
      <c r="G169" s="1"/>
    </row>
    <row r="170" spans="3:7" x14ac:dyDescent="0.2">
      <c r="C170" s="2"/>
      <c r="D170" s="2"/>
      <c r="E170" s="2"/>
      <c r="F170" s="1"/>
      <c r="G170" s="1"/>
    </row>
    <row r="171" spans="3:7" x14ac:dyDescent="0.2">
      <c r="C171" s="2"/>
      <c r="D171" s="2"/>
      <c r="E171" s="2"/>
      <c r="F171" s="1"/>
      <c r="G171" s="1"/>
    </row>
    <row r="172" spans="3:7" x14ac:dyDescent="0.2">
      <c r="C172" s="1"/>
      <c r="D172" s="1"/>
      <c r="E172" s="1"/>
      <c r="F172" s="1"/>
      <c r="G172" s="1"/>
    </row>
    <row r="173" spans="3:7" x14ac:dyDescent="0.2">
      <c r="C173" s="1"/>
      <c r="D173" s="1"/>
      <c r="E173" s="1"/>
      <c r="F173" s="1"/>
      <c r="G173" s="1"/>
    </row>
    <row r="174" spans="3:7" x14ac:dyDescent="0.2">
      <c r="C174" s="1"/>
      <c r="D174" s="1"/>
      <c r="E174" s="1"/>
      <c r="F174" s="1"/>
      <c r="G174" s="1"/>
    </row>
    <row r="175" spans="3:7" x14ac:dyDescent="0.2">
      <c r="C175" s="1"/>
      <c r="D175" s="1"/>
      <c r="E175" s="1"/>
      <c r="F175" s="1"/>
      <c r="G175" s="1"/>
    </row>
    <row r="176" spans="3:7" x14ac:dyDescent="0.2">
      <c r="C176" s="1"/>
      <c r="D176" s="1"/>
      <c r="E176" s="1"/>
      <c r="F176" s="1"/>
      <c r="G176" s="1"/>
    </row>
    <row r="177" spans="3:7" x14ac:dyDescent="0.2">
      <c r="C177" s="1"/>
      <c r="D177" s="1"/>
      <c r="E177" s="1"/>
      <c r="F177" s="1"/>
      <c r="G177" s="1"/>
    </row>
    <row r="178" spans="3:7" x14ac:dyDescent="0.2">
      <c r="C178" s="1"/>
      <c r="D178" s="1"/>
      <c r="E178" s="1"/>
      <c r="F178" s="1"/>
      <c r="G178" s="1"/>
    </row>
    <row r="179" spans="3:7" x14ac:dyDescent="0.2">
      <c r="C179" s="1"/>
      <c r="D179" s="1"/>
      <c r="E179" s="1"/>
      <c r="F179" s="1"/>
      <c r="G179" s="1"/>
    </row>
    <row r="180" spans="3:7" x14ac:dyDescent="0.2">
      <c r="C180" s="2"/>
      <c r="D180" s="2"/>
      <c r="E180" s="2"/>
      <c r="F180" s="1"/>
      <c r="G180" s="1"/>
    </row>
    <row r="181" spans="3:7" x14ac:dyDescent="0.2">
      <c r="C181" s="2"/>
      <c r="D181" s="2"/>
      <c r="E181" s="2"/>
      <c r="F181" s="1"/>
      <c r="G181" s="1"/>
    </row>
  </sheetData>
  <mergeCells count="6">
    <mergeCell ref="B136:H145"/>
    <mergeCell ref="C6:D6"/>
    <mergeCell ref="F6:G6"/>
    <mergeCell ref="B125:H126"/>
    <mergeCell ref="B128:H131"/>
    <mergeCell ref="B133:H134"/>
  </mergeCells>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51"/>
  <sheetViews>
    <sheetView zoomScaleNormal="100" workbookViewId="0">
      <pane ySplit="6" topLeftCell="A7" activePane="bottomLeft" state="frozen"/>
      <selection activeCell="A7" sqref="A7"/>
      <selection pane="bottomLeft" activeCell="A7" sqref="A7"/>
    </sheetView>
  </sheetViews>
  <sheetFormatPr defaultColWidth="8.88671875" defaultRowHeight="12.75" x14ac:dyDescent="0.2"/>
  <cols>
    <col min="1" max="1" width="1.77734375" style="10" customWidth="1"/>
    <col min="2" max="2" width="6.77734375" style="10" customWidth="1"/>
    <col min="3" max="3" width="25.77734375" style="10" customWidth="1"/>
    <col min="4" max="4" width="50.77734375" style="10" customWidth="1"/>
    <col min="5" max="16384" width="8.88671875" style="10"/>
  </cols>
  <sheetData>
    <row r="1" spans="2:11" x14ac:dyDescent="0.2">
      <c r="B1" s="42" t="s">
        <v>407</v>
      </c>
      <c r="D1" s="28"/>
      <c r="E1" s="28"/>
      <c r="F1" s="28"/>
      <c r="G1" s="28"/>
      <c r="H1" s="28"/>
      <c r="I1" s="28"/>
      <c r="J1" s="28"/>
      <c r="K1" s="28"/>
    </row>
    <row r="2" spans="2:11" x14ac:dyDescent="0.2">
      <c r="B2" s="42" t="s">
        <v>66</v>
      </c>
      <c r="D2" s="28"/>
      <c r="E2" s="28"/>
      <c r="F2" s="28"/>
      <c r="G2" s="28"/>
      <c r="H2" s="28"/>
      <c r="I2" s="28"/>
      <c r="J2" s="28"/>
      <c r="K2" s="28"/>
    </row>
    <row r="3" spans="2:11" x14ac:dyDescent="0.2">
      <c r="B3" s="42" t="s">
        <v>346</v>
      </c>
      <c r="D3" s="28"/>
      <c r="E3" s="28"/>
      <c r="F3" s="28"/>
      <c r="G3" s="28"/>
      <c r="H3" s="28"/>
      <c r="I3" s="28"/>
      <c r="J3" s="28"/>
      <c r="K3" s="28"/>
    </row>
    <row r="4" spans="2:11" x14ac:dyDescent="0.2">
      <c r="B4" s="161"/>
      <c r="D4" s="28"/>
      <c r="E4" s="28"/>
      <c r="F4" s="28"/>
      <c r="G4" s="28"/>
      <c r="H4" s="28"/>
      <c r="I4" s="28"/>
      <c r="J4" s="28"/>
      <c r="K4" s="28"/>
    </row>
    <row r="5" spans="2:11" x14ac:dyDescent="0.2">
      <c r="D5" s="28"/>
      <c r="E5" s="28"/>
      <c r="F5" s="28"/>
      <c r="G5" s="28"/>
      <c r="H5" s="28"/>
      <c r="I5" s="28"/>
      <c r="J5" s="28"/>
      <c r="K5" s="28"/>
    </row>
    <row r="6" spans="2:11" ht="13.5" thickBot="1" x14ac:dyDescent="0.25">
      <c r="B6" s="73" t="s">
        <v>38</v>
      </c>
      <c r="C6" s="89" t="s">
        <v>39</v>
      </c>
      <c r="D6" s="89" t="s">
        <v>111</v>
      </c>
    </row>
    <row r="7" spans="2:11" x14ac:dyDescent="0.2">
      <c r="B7" s="202" t="s">
        <v>162</v>
      </c>
      <c r="C7" s="77" t="s">
        <v>157</v>
      </c>
      <c r="D7" s="78" t="s">
        <v>386</v>
      </c>
    </row>
    <row r="8" spans="2:11" x14ac:dyDescent="0.2">
      <c r="B8" s="203"/>
      <c r="C8" s="52" t="s">
        <v>345</v>
      </c>
      <c r="D8" s="53" t="s">
        <v>385</v>
      </c>
    </row>
    <row r="9" spans="2:11" ht="12.75" customHeight="1" x14ac:dyDescent="0.2">
      <c r="B9" s="203"/>
      <c r="C9" s="52" t="s">
        <v>158</v>
      </c>
      <c r="D9" s="53" t="s">
        <v>384</v>
      </c>
    </row>
    <row r="10" spans="2:11" x14ac:dyDescent="0.2">
      <c r="B10" s="203"/>
      <c r="C10" s="52" t="s">
        <v>159</v>
      </c>
      <c r="D10" s="53" t="s">
        <v>383</v>
      </c>
    </row>
    <row r="11" spans="2:11" x14ac:dyDescent="0.2">
      <c r="B11" s="203"/>
      <c r="C11" s="52" t="s">
        <v>387</v>
      </c>
      <c r="D11" s="52" t="s">
        <v>382</v>
      </c>
    </row>
    <row r="12" spans="2:11" x14ac:dyDescent="0.2">
      <c r="B12" s="203"/>
      <c r="C12" s="52" t="s">
        <v>173</v>
      </c>
      <c r="D12" s="52" t="s">
        <v>381</v>
      </c>
    </row>
    <row r="13" spans="2:11" x14ac:dyDescent="0.2">
      <c r="B13" s="203"/>
      <c r="C13" s="52" t="s">
        <v>388</v>
      </c>
      <c r="D13" s="53" t="s">
        <v>380</v>
      </c>
    </row>
    <row r="14" spans="2:11" x14ac:dyDescent="0.2">
      <c r="B14" s="203"/>
      <c r="C14" s="52" t="s">
        <v>160</v>
      </c>
      <c r="D14" s="52" t="s">
        <v>378</v>
      </c>
    </row>
    <row r="15" spans="2:11" x14ac:dyDescent="0.2">
      <c r="B15" s="203"/>
      <c r="C15" s="173" t="s">
        <v>389</v>
      </c>
      <c r="D15" s="173" t="s">
        <v>379</v>
      </c>
    </row>
    <row r="16" spans="2:11" ht="13.5" thickBot="1" x14ac:dyDescent="0.25">
      <c r="B16" s="204"/>
      <c r="C16" s="79" t="s">
        <v>161</v>
      </c>
      <c r="D16" s="79" t="s">
        <v>377</v>
      </c>
    </row>
    <row r="17" spans="2:4" ht="13.5" thickBot="1" x14ac:dyDescent="0.25">
      <c r="B17" s="90" t="s">
        <v>22</v>
      </c>
      <c r="C17" s="75" t="s">
        <v>223</v>
      </c>
      <c r="D17" s="76" t="s">
        <v>90</v>
      </c>
    </row>
    <row r="18" spans="2:4" x14ac:dyDescent="0.2">
      <c r="B18" s="212" t="s">
        <v>193</v>
      </c>
      <c r="C18" s="187" t="s">
        <v>216</v>
      </c>
      <c r="D18" s="187"/>
    </row>
    <row r="19" spans="2:4" x14ac:dyDescent="0.2">
      <c r="B19" s="213"/>
      <c r="C19" s="54" t="s">
        <v>24</v>
      </c>
      <c r="D19" s="55" t="s">
        <v>94</v>
      </c>
    </row>
    <row r="20" spans="2:4" x14ac:dyDescent="0.2">
      <c r="B20" s="213"/>
      <c r="C20" s="54" t="s">
        <v>25</v>
      </c>
      <c r="D20" s="55" t="s">
        <v>93</v>
      </c>
    </row>
    <row r="21" spans="2:4" x14ac:dyDescent="0.2">
      <c r="B21" s="213"/>
      <c r="C21" s="54" t="s">
        <v>26</v>
      </c>
      <c r="D21" s="55" t="s">
        <v>92</v>
      </c>
    </row>
    <row r="22" spans="2:4" x14ac:dyDescent="0.2">
      <c r="B22" s="213"/>
      <c r="C22" s="54" t="s">
        <v>31</v>
      </c>
      <c r="D22" s="55" t="s">
        <v>110</v>
      </c>
    </row>
    <row r="23" spans="2:4" x14ac:dyDescent="0.2">
      <c r="B23" s="213"/>
      <c r="C23" s="54" t="s">
        <v>27</v>
      </c>
      <c r="D23" s="55" t="s">
        <v>96</v>
      </c>
    </row>
    <row r="24" spans="2:4" x14ac:dyDescent="0.2">
      <c r="B24" s="213"/>
      <c r="C24" s="54" t="s">
        <v>205</v>
      </c>
      <c r="D24" s="55" t="s">
        <v>206</v>
      </c>
    </row>
    <row r="25" spans="2:4" x14ac:dyDescent="0.2">
      <c r="B25" s="213"/>
      <c r="C25" s="54" t="s">
        <v>28</v>
      </c>
      <c r="D25" s="55" t="s">
        <v>101</v>
      </c>
    </row>
    <row r="26" spans="2:4" x14ac:dyDescent="0.2">
      <c r="B26" s="213"/>
      <c r="C26" s="54" t="s">
        <v>33</v>
      </c>
      <c r="D26" s="55" t="s">
        <v>102</v>
      </c>
    </row>
    <row r="27" spans="2:4" x14ac:dyDescent="0.2">
      <c r="B27" s="213"/>
      <c r="C27" s="211" t="s">
        <v>376</v>
      </c>
      <c r="D27" s="201"/>
    </row>
    <row r="28" spans="2:4" ht="12.75" customHeight="1" x14ac:dyDescent="0.2">
      <c r="B28" s="213"/>
      <c r="C28" s="54" t="s">
        <v>29</v>
      </c>
      <c r="D28" s="55" t="s">
        <v>109</v>
      </c>
    </row>
    <row r="29" spans="2:4" x14ac:dyDescent="0.2">
      <c r="B29" s="213"/>
      <c r="C29" s="54" t="s">
        <v>211</v>
      </c>
      <c r="D29" s="55" t="s">
        <v>129</v>
      </c>
    </row>
    <row r="30" spans="2:4" x14ac:dyDescent="0.2">
      <c r="B30" s="213"/>
      <c r="C30" s="54" t="s">
        <v>6</v>
      </c>
      <c r="D30" s="55" t="s">
        <v>91</v>
      </c>
    </row>
    <row r="31" spans="2:4" x14ac:dyDescent="0.2">
      <c r="B31" s="213"/>
      <c r="C31" s="54" t="s">
        <v>7</v>
      </c>
      <c r="D31" s="55" t="s">
        <v>95</v>
      </c>
    </row>
    <row r="32" spans="2:4" x14ac:dyDescent="0.2">
      <c r="B32" s="213"/>
      <c r="C32" s="54" t="s">
        <v>32</v>
      </c>
      <c r="D32" s="55" t="s">
        <v>97</v>
      </c>
    </row>
    <row r="33" spans="2:4" x14ac:dyDescent="0.2">
      <c r="B33" s="213"/>
      <c r="C33" s="54" t="s">
        <v>8</v>
      </c>
      <c r="D33" s="55" t="s">
        <v>98</v>
      </c>
    </row>
    <row r="34" spans="2:4" x14ac:dyDescent="0.2">
      <c r="B34" s="213"/>
      <c r="C34" s="54" t="s">
        <v>9</v>
      </c>
      <c r="D34" s="55" t="s">
        <v>100</v>
      </c>
    </row>
    <row r="35" spans="2:4" x14ac:dyDescent="0.2">
      <c r="B35" s="213"/>
      <c r="C35" s="54" t="s">
        <v>78</v>
      </c>
      <c r="D35" s="55" t="s">
        <v>119</v>
      </c>
    </row>
    <row r="36" spans="2:4" x14ac:dyDescent="0.2">
      <c r="B36" s="213"/>
      <c r="C36" s="74" t="s">
        <v>10</v>
      </c>
      <c r="D36" s="74" t="s">
        <v>170</v>
      </c>
    </row>
    <row r="37" spans="2:4" x14ac:dyDescent="0.2">
      <c r="B37" s="213"/>
      <c r="C37" s="211" t="s">
        <v>217</v>
      </c>
      <c r="D37" s="201"/>
    </row>
    <row r="38" spans="2:4" x14ac:dyDescent="0.2">
      <c r="B38" s="213"/>
      <c r="C38" s="54" t="s">
        <v>58</v>
      </c>
      <c r="D38" s="55" t="s">
        <v>81</v>
      </c>
    </row>
    <row r="39" spans="2:4" x14ac:dyDescent="0.2">
      <c r="B39" s="213"/>
      <c r="C39" s="54" t="s">
        <v>13</v>
      </c>
      <c r="D39" s="55" t="s">
        <v>171</v>
      </c>
    </row>
    <row r="40" spans="2:4" x14ac:dyDescent="0.2">
      <c r="B40" s="213"/>
      <c r="C40" s="54" t="s">
        <v>0</v>
      </c>
      <c r="D40" s="55" t="s">
        <v>261</v>
      </c>
    </row>
    <row r="41" spans="2:4" x14ac:dyDescent="0.2">
      <c r="B41" s="213"/>
      <c r="C41" s="54" t="s">
        <v>15</v>
      </c>
      <c r="D41" s="55" t="s">
        <v>86</v>
      </c>
    </row>
    <row r="42" spans="2:4" x14ac:dyDescent="0.2">
      <c r="B42" s="213"/>
      <c r="C42" s="54" t="s">
        <v>49</v>
      </c>
      <c r="D42" s="55" t="s">
        <v>120</v>
      </c>
    </row>
    <row r="43" spans="2:4" x14ac:dyDescent="0.2">
      <c r="B43" s="213"/>
      <c r="C43" s="54" t="s">
        <v>59</v>
      </c>
      <c r="D43" s="55" t="s">
        <v>82</v>
      </c>
    </row>
    <row r="44" spans="2:4" x14ac:dyDescent="0.2">
      <c r="B44" s="213"/>
      <c r="C44" s="54" t="s">
        <v>11</v>
      </c>
      <c r="D44" s="55" t="s">
        <v>99</v>
      </c>
    </row>
    <row r="45" spans="2:4" x14ac:dyDescent="0.2">
      <c r="B45" s="213"/>
      <c r="C45" s="54" t="s">
        <v>16</v>
      </c>
      <c r="D45" s="55" t="s">
        <v>87</v>
      </c>
    </row>
    <row r="46" spans="2:4" ht="25.5" x14ac:dyDescent="0.2">
      <c r="B46" s="213"/>
      <c r="C46" s="54" t="s">
        <v>17</v>
      </c>
      <c r="D46" s="54" t="s">
        <v>207</v>
      </c>
    </row>
    <row r="47" spans="2:4" x14ac:dyDescent="0.2">
      <c r="B47" s="213"/>
      <c r="C47" s="54" t="s">
        <v>353</v>
      </c>
      <c r="D47" s="54" t="s">
        <v>355</v>
      </c>
    </row>
    <row r="48" spans="2:4" x14ac:dyDescent="0.2">
      <c r="B48" s="213"/>
      <c r="C48" s="54" t="s">
        <v>34</v>
      </c>
      <c r="D48" s="55" t="s">
        <v>356</v>
      </c>
    </row>
    <row r="49" spans="2:4" ht="13.5" thickBot="1" x14ac:dyDescent="0.25">
      <c r="B49" s="214"/>
      <c r="C49" s="138" t="s">
        <v>35</v>
      </c>
      <c r="D49" s="138" t="s">
        <v>105</v>
      </c>
    </row>
    <row r="50" spans="2:4" x14ac:dyDescent="0.2">
      <c r="B50" s="205" t="s">
        <v>202</v>
      </c>
      <c r="C50" s="208" t="s">
        <v>212</v>
      </c>
      <c r="D50" s="208"/>
    </row>
    <row r="51" spans="2:4" x14ac:dyDescent="0.2">
      <c r="B51" s="206"/>
      <c r="C51" s="56" t="s">
        <v>29</v>
      </c>
      <c r="D51" s="57" t="s">
        <v>109</v>
      </c>
    </row>
    <row r="52" spans="2:4" x14ac:dyDescent="0.2">
      <c r="B52" s="206"/>
      <c r="C52" s="114" t="s">
        <v>13</v>
      </c>
      <c r="D52" s="115" t="s">
        <v>171</v>
      </c>
    </row>
    <row r="53" spans="2:4" x14ac:dyDescent="0.2">
      <c r="B53" s="206"/>
      <c r="C53" s="56" t="s">
        <v>31</v>
      </c>
      <c r="D53" s="57" t="s">
        <v>110</v>
      </c>
    </row>
    <row r="54" spans="2:4" x14ac:dyDescent="0.2">
      <c r="B54" s="206"/>
      <c r="C54" s="56" t="s">
        <v>32</v>
      </c>
      <c r="D54" s="57" t="s">
        <v>97</v>
      </c>
    </row>
    <row r="55" spans="2:4" x14ac:dyDescent="0.2">
      <c r="B55" s="206"/>
      <c r="C55" s="56" t="s">
        <v>33</v>
      </c>
      <c r="D55" s="57" t="s">
        <v>102</v>
      </c>
    </row>
    <row r="56" spans="2:4" x14ac:dyDescent="0.2">
      <c r="B56" s="206"/>
      <c r="C56" s="56" t="s">
        <v>353</v>
      </c>
      <c r="D56" s="57" t="s">
        <v>355</v>
      </c>
    </row>
    <row r="57" spans="2:4" x14ac:dyDescent="0.2">
      <c r="B57" s="206"/>
      <c r="C57" s="56" t="s">
        <v>34</v>
      </c>
      <c r="D57" s="57" t="s">
        <v>356</v>
      </c>
    </row>
    <row r="58" spans="2:4" x14ac:dyDescent="0.2">
      <c r="B58" s="206"/>
      <c r="C58" s="56" t="s">
        <v>35</v>
      </c>
      <c r="D58" s="57" t="s">
        <v>105</v>
      </c>
    </row>
    <row r="59" spans="2:4" x14ac:dyDescent="0.2">
      <c r="B59" s="206"/>
      <c r="C59" s="209" t="s">
        <v>213</v>
      </c>
      <c r="D59" s="210"/>
    </row>
    <row r="60" spans="2:4" x14ac:dyDescent="0.2">
      <c r="B60" s="206"/>
      <c r="C60" s="56" t="s">
        <v>15</v>
      </c>
      <c r="D60" s="57" t="s">
        <v>86</v>
      </c>
    </row>
    <row r="61" spans="2:4" x14ac:dyDescent="0.2">
      <c r="B61" s="206"/>
      <c r="C61" s="56" t="s">
        <v>6</v>
      </c>
      <c r="D61" s="57" t="s">
        <v>115</v>
      </c>
    </row>
    <row r="62" spans="2:4" x14ac:dyDescent="0.2">
      <c r="B62" s="206"/>
      <c r="C62" s="56" t="s">
        <v>7</v>
      </c>
      <c r="D62" s="57" t="s">
        <v>95</v>
      </c>
    </row>
    <row r="63" spans="2:4" x14ac:dyDescent="0.2">
      <c r="B63" s="206"/>
      <c r="C63" s="56" t="s">
        <v>8</v>
      </c>
      <c r="D63" s="57" t="s">
        <v>98</v>
      </c>
    </row>
    <row r="64" spans="2:4" x14ac:dyDescent="0.2">
      <c r="B64" s="206"/>
      <c r="C64" s="62" t="s">
        <v>16</v>
      </c>
      <c r="D64" s="63" t="s">
        <v>87</v>
      </c>
    </row>
    <row r="65" spans="2:4" x14ac:dyDescent="0.2">
      <c r="B65" s="206"/>
      <c r="C65" s="56" t="s">
        <v>9</v>
      </c>
      <c r="D65" s="57" t="s">
        <v>100</v>
      </c>
    </row>
    <row r="66" spans="2:4" ht="25.5" x14ac:dyDescent="0.2">
      <c r="B66" s="206"/>
      <c r="C66" s="114" t="s">
        <v>17</v>
      </c>
      <c r="D66" s="114" t="s">
        <v>207</v>
      </c>
    </row>
    <row r="67" spans="2:4" x14ac:dyDescent="0.2">
      <c r="B67" s="206"/>
      <c r="C67" s="107" t="s">
        <v>78</v>
      </c>
      <c r="D67" s="107" t="s">
        <v>119</v>
      </c>
    </row>
    <row r="68" spans="2:4" ht="13.5" thickBot="1" x14ac:dyDescent="0.25">
      <c r="B68" s="206"/>
      <c r="C68" s="80" t="s">
        <v>10</v>
      </c>
      <c r="D68" s="81" t="s">
        <v>106</v>
      </c>
    </row>
    <row r="69" spans="2:4" x14ac:dyDescent="0.2">
      <c r="B69" s="206"/>
      <c r="C69" s="209" t="s">
        <v>214</v>
      </c>
      <c r="D69" s="209"/>
    </row>
    <row r="70" spans="2:4" x14ac:dyDescent="0.2">
      <c r="B70" s="206"/>
      <c r="C70" s="56" t="s">
        <v>58</v>
      </c>
      <c r="D70" s="57" t="s">
        <v>81</v>
      </c>
    </row>
    <row r="71" spans="2:4" x14ac:dyDescent="0.2">
      <c r="B71" s="206"/>
      <c r="C71" s="56" t="s">
        <v>0</v>
      </c>
      <c r="D71" s="57" t="s">
        <v>261</v>
      </c>
    </row>
    <row r="72" spans="2:4" x14ac:dyDescent="0.2">
      <c r="B72" s="206"/>
      <c r="C72" s="56" t="s">
        <v>49</v>
      </c>
      <c r="D72" s="57" t="s">
        <v>120</v>
      </c>
    </row>
    <row r="73" spans="2:4" x14ac:dyDescent="0.2">
      <c r="B73" s="206"/>
      <c r="C73" s="56" t="s">
        <v>59</v>
      </c>
      <c r="D73" s="57" t="s">
        <v>82</v>
      </c>
    </row>
    <row r="74" spans="2:4" x14ac:dyDescent="0.2">
      <c r="B74" s="206"/>
      <c r="C74" s="62" t="s">
        <v>11</v>
      </c>
      <c r="D74" s="63" t="s">
        <v>99</v>
      </c>
    </row>
    <row r="75" spans="2:4" x14ac:dyDescent="0.2">
      <c r="B75" s="206"/>
      <c r="C75" s="209" t="s">
        <v>215</v>
      </c>
      <c r="D75" s="209"/>
    </row>
    <row r="76" spans="2:4" x14ac:dyDescent="0.2">
      <c r="B76" s="206"/>
      <c r="C76" s="56" t="s">
        <v>210</v>
      </c>
      <c r="D76" s="57" t="s">
        <v>178</v>
      </c>
    </row>
    <row r="77" spans="2:4" x14ac:dyDescent="0.2">
      <c r="B77" s="206"/>
      <c r="C77" s="56" t="s">
        <v>209</v>
      </c>
      <c r="D77" s="57" t="s">
        <v>118</v>
      </c>
    </row>
    <row r="78" spans="2:4" x14ac:dyDescent="0.2">
      <c r="B78" s="206"/>
      <c r="C78" s="56" t="s">
        <v>24</v>
      </c>
      <c r="D78" s="57" t="s">
        <v>204</v>
      </c>
    </row>
    <row r="79" spans="2:4" x14ac:dyDescent="0.2">
      <c r="B79" s="206"/>
      <c r="C79" s="56" t="s">
        <v>25</v>
      </c>
      <c r="D79" s="57" t="s">
        <v>93</v>
      </c>
    </row>
    <row r="80" spans="2:4" x14ac:dyDescent="0.2">
      <c r="B80" s="206"/>
      <c r="C80" s="56" t="s">
        <v>26</v>
      </c>
      <c r="D80" s="57" t="s">
        <v>92</v>
      </c>
    </row>
    <row r="81" spans="2:4" x14ac:dyDescent="0.2">
      <c r="B81" s="206"/>
      <c r="C81" s="56" t="s">
        <v>27</v>
      </c>
      <c r="D81" s="57" t="s">
        <v>96</v>
      </c>
    </row>
    <row r="82" spans="2:4" x14ac:dyDescent="0.2">
      <c r="B82" s="206"/>
      <c r="C82" s="114" t="s">
        <v>205</v>
      </c>
      <c r="D82" s="115" t="s">
        <v>206</v>
      </c>
    </row>
    <row r="83" spans="2:4" x14ac:dyDescent="0.2">
      <c r="B83" s="206"/>
      <c r="C83" s="56" t="s">
        <v>208</v>
      </c>
      <c r="D83" s="57" t="s">
        <v>117</v>
      </c>
    </row>
    <row r="84" spans="2:4" ht="13.5" thickBot="1" x14ac:dyDescent="0.25">
      <c r="B84" s="207"/>
      <c r="C84" s="80" t="s">
        <v>28</v>
      </c>
      <c r="D84" s="81" t="s">
        <v>125</v>
      </c>
    </row>
    <row r="85" spans="2:4" ht="12.75" customHeight="1" x14ac:dyDescent="0.2">
      <c r="B85" s="218" t="s">
        <v>195</v>
      </c>
      <c r="C85" s="230" t="s">
        <v>372</v>
      </c>
      <c r="D85" s="230"/>
    </row>
    <row r="86" spans="2:4" ht="12.75" customHeight="1" x14ac:dyDescent="0.2">
      <c r="B86" s="219"/>
      <c r="C86" s="58" t="s">
        <v>143</v>
      </c>
      <c r="D86" s="59" t="s">
        <v>107</v>
      </c>
    </row>
    <row r="87" spans="2:4" ht="76.5" x14ac:dyDescent="0.2">
      <c r="B87" s="219"/>
      <c r="C87" s="87" t="s">
        <v>144</v>
      </c>
      <c r="D87" s="58" t="s">
        <v>417</v>
      </c>
    </row>
    <row r="88" spans="2:4" x14ac:dyDescent="0.2">
      <c r="B88" s="219"/>
      <c r="C88" s="84" t="s">
        <v>391</v>
      </c>
      <c r="D88" s="85" t="s">
        <v>392</v>
      </c>
    </row>
    <row r="89" spans="2:4" ht="12.75" customHeight="1" x14ac:dyDescent="0.2">
      <c r="B89" s="219"/>
      <c r="C89" s="58" t="s">
        <v>145</v>
      </c>
      <c r="D89" s="59" t="s">
        <v>141</v>
      </c>
    </row>
    <row r="90" spans="2:4" ht="38.25" x14ac:dyDescent="0.2">
      <c r="B90" s="219"/>
      <c r="C90" s="58" t="s">
        <v>146</v>
      </c>
      <c r="D90" s="58" t="s">
        <v>251</v>
      </c>
    </row>
    <row r="91" spans="2:4" ht="12.75" customHeight="1" x14ac:dyDescent="0.2">
      <c r="B91" s="219"/>
      <c r="C91" s="58" t="s">
        <v>147</v>
      </c>
      <c r="D91" s="59" t="s">
        <v>108</v>
      </c>
    </row>
    <row r="92" spans="2:4" ht="12.75" customHeight="1" x14ac:dyDescent="0.2">
      <c r="B92" s="219"/>
      <c r="C92" s="58" t="s">
        <v>186</v>
      </c>
      <c r="D92" s="59" t="s">
        <v>188</v>
      </c>
    </row>
    <row r="93" spans="2:4" ht="12.75" customHeight="1" x14ac:dyDescent="0.2">
      <c r="B93" s="219"/>
      <c r="C93" s="58" t="s">
        <v>148</v>
      </c>
      <c r="D93" s="59" t="s">
        <v>295</v>
      </c>
    </row>
    <row r="94" spans="2:4" ht="25.5" x14ac:dyDescent="0.2">
      <c r="B94" s="219"/>
      <c r="C94" s="58" t="s">
        <v>149</v>
      </c>
      <c r="D94" s="58" t="s">
        <v>169</v>
      </c>
    </row>
    <row r="95" spans="2:4" ht="12.75" customHeight="1" x14ac:dyDescent="0.2">
      <c r="B95" s="219"/>
      <c r="C95" s="110" t="s">
        <v>414</v>
      </c>
      <c r="D95" s="111"/>
    </row>
    <row r="96" spans="2:4" ht="12.75" customHeight="1" x14ac:dyDescent="0.2">
      <c r="B96" s="219"/>
      <c r="C96" s="58" t="s">
        <v>131</v>
      </c>
      <c r="D96" s="59" t="s">
        <v>114</v>
      </c>
    </row>
    <row r="97" spans="2:4" ht="12.75" customHeight="1" x14ac:dyDescent="0.2">
      <c r="B97" s="219"/>
      <c r="C97" s="58" t="s">
        <v>150</v>
      </c>
      <c r="D97" s="59" t="s">
        <v>139</v>
      </c>
    </row>
    <row r="98" spans="2:4" ht="12.75" customHeight="1" x14ac:dyDescent="0.2">
      <c r="B98" s="219"/>
      <c r="C98" s="84" t="s">
        <v>151</v>
      </c>
      <c r="D98" s="84" t="s">
        <v>83</v>
      </c>
    </row>
    <row r="99" spans="2:4" ht="12.75" customHeight="1" x14ac:dyDescent="0.2">
      <c r="B99" s="219"/>
      <c r="C99" s="58" t="s">
        <v>152</v>
      </c>
      <c r="D99" s="59" t="s">
        <v>142</v>
      </c>
    </row>
    <row r="100" spans="2:4" ht="25.5" x14ac:dyDescent="0.2">
      <c r="B100" s="219"/>
      <c r="C100" s="58" t="s">
        <v>153</v>
      </c>
      <c r="D100" s="58" t="s">
        <v>390</v>
      </c>
    </row>
    <row r="101" spans="2:4" ht="25.5" x14ac:dyDescent="0.2">
      <c r="B101" s="219"/>
      <c r="C101" s="87" t="s">
        <v>154</v>
      </c>
      <c r="D101" s="58" t="s">
        <v>416</v>
      </c>
    </row>
    <row r="102" spans="2:4" ht="12.75" customHeight="1" x14ac:dyDescent="0.2">
      <c r="B102" s="219"/>
      <c r="C102" s="87" t="s">
        <v>155</v>
      </c>
      <c r="D102" s="58" t="s">
        <v>140</v>
      </c>
    </row>
    <row r="103" spans="2:4" ht="13.5" customHeight="1" thickBot="1" x14ac:dyDescent="0.25">
      <c r="B103" s="220"/>
      <c r="C103" s="86" t="s">
        <v>156</v>
      </c>
      <c r="D103" s="86" t="s">
        <v>84</v>
      </c>
    </row>
    <row r="104" spans="2:4" x14ac:dyDescent="0.2">
      <c r="B104" s="224" t="s">
        <v>196</v>
      </c>
      <c r="C104" s="217" t="s">
        <v>373</v>
      </c>
      <c r="D104" s="217"/>
    </row>
    <row r="105" spans="2:4" x14ac:dyDescent="0.2">
      <c r="B105" s="225"/>
      <c r="C105" s="52" t="s">
        <v>13</v>
      </c>
      <c r="D105" s="53" t="s">
        <v>171</v>
      </c>
    </row>
    <row r="106" spans="2:4" x14ac:dyDescent="0.2">
      <c r="B106" s="225"/>
      <c r="C106" s="52" t="s">
        <v>354</v>
      </c>
      <c r="D106" s="53" t="s">
        <v>179</v>
      </c>
    </row>
    <row r="107" spans="2:4" x14ac:dyDescent="0.2">
      <c r="B107" s="225"/>
      <c r="C107" s="52" t="s">
        <v>134</v>
      </c>
      <c r="D107" s="53" t="s">
        <v>180</v>
      </c>
    </row>
    <row r="108" spans="2:4" ht="25.5" x14ac:dyDescent="0.2">
      <c r="B108" s="225"/>
      <c r="C108" s="52" t="s">
        <v>17</v>
      </c>
      <c r="D108" s="52" t="s">
        <v>207</v>
      </c>
    </row>
    <row r="109" spans="2:4" x14ac:dyDescent="0.2">
      <c r="B109" s="225"/>
      <c r="C109" s="52" t="s">
        <v>184</v>
      </c>
      <c r="D109" s="52" t="s">
        <v>183</v>
      </c>
    </row>
    <row r="110" spans="2:4" x14ac:dyDescent="0.2">
      <c r="B110" s="225"/>
      <c r="C110" s="112" t="s">
        <v>218</v>
      </c>
      <c r="D110" s="113"/>
    </row>
    <row r="111" spans="2:4" x14ac:dyDescent="0.2">
      <c r="B111" s="225"/>
      <c r="C111" s="52" t="s">
        <v>132</v>
      </c>
      <c r="D111" s="53" t="s">
        <v>85</v>
      </c>
    </row>
    <row r="112" spans="2:4" ht="63.75" x14ac:dyDescent="0.2">
      <c r="B112" s="225"/>
      <c r="C112" s="52" t="s">
        <v>133</v>
      </c>
      <c r="D112" s="52" t="s">
        <v>415</v>
      </c>
    </row>
    <row r="113" spans="2:4" x14ac:dyDescent="0.2">
      <c r="B113" s="225"/>
      <c r="C113" s="52" t="s">
        <v>15</v>
      </c>
      <c r="D113" s="53" t="s">
        <v>86</v>
      </c>
    </row>
    <row r="114" spans="2:4" x14ac:dyDescent="0.2">
      <c r="B114" s="225"/>
      <c r="C114" s="52" t="s">
        <v>16</v>
      </c>
      <c r="D114" s="53" t="s">
        <v>87</v>
      </c>
    </row>
    <row r="115" spans="2:4" ht="13.5" thickBot="1" x14ac:dyDescent="0.25">
      <c r="B115" s="226"/>
      <c r="C115" s="79" t="s">
        <v>135</v>
      </c>
      <c r="D115" s="139" t="s">
        <v>88</v>
      </c>
    </row>
    <row r="116" spans="2:4" x14ac:dyDescent="0.2">
      <c r="B116" s="221" t="s">
        <v>197</v>
      </c>
      <c r="C116" s="227" t="s">
        <v>220</v>
      </c>
      <c r="D116" s="228"/>
    </row>
    <row r="117" spans="2:4" x14ac:dyDescent="0.2">
      <c r="B117" s="222"/>
      <c r="C117" s="46" t="s">
        <v>6</v>
      </c>
      <c r="D117" s="47" t="s">
        <v>91</v>
      </c>
    </row>
    <row r="118" spans="2:4" x14ac:dyDescent="0.2">
      <c r="B118" s="222"/>
      <c r="C118" s="46" t="s">
        <v>9</v>
      </c>
      <c r="D118" s="47" t="s">
        <v>100</v>
      </c>
    </row>
    <row r="119" spans="2:4" x14ac:dyDescent="0.2">
      <c r="B119" s="222"/>
      <c r="C119" s="229" t="s">
        <v>374</v>
      </c>
      <c r="D119" s="229"/>
    </row>
    <row r="120" spans="2:4" x14ac:dyDescent="0.2">
      <c r="B120" s="222"/>
      <c r="C120" s="46" t="s">
        <v>136</v>
      </c>
      <c r="D120" s="47" t="s">
        <v>126</v>
      </c>
    </row>
    <row r="121" spans="2:4" x14ac:dyDescent="0.2">
      <c r="B121" s="222"/>
      <c r="C121" s="46" t="s">
        <v>49</v>
      </c>
      <c r="D121" s="47" t="s">
        <v>120</v>
      </c>
    </row>
    <row r="122" spans="2:4" x14ac:dyDescent="0.2">
      <c r="B122" s="222"/>
      <c r="C122" s="46" t="s">
        <v>137</v>
      </c>
      <c r="D122" s="47" t="s">
        <v>370</v>
      </c>
    </row>
    <row r="123" spans="2:4" x14ac:dyDescent="0.2">
      <c r="B123" s="222"/>
      <c r="C123" s="46" t="s">
        <v>78</v>
      </c>
      <c r="D123" s="47" t="s">
        <v>119</v>
      </c>
    </row>
    <row r="124" spans="2:4" x14ac:dyDescent="0.2">
      <c r="B124" s="222"/>
      <c r="C124" s="229" t="s">
        <v>219</v>
      </c>
      <c r="D124" s="229"/>
    </row>
    <row r="125" spans="2:4" x14ac:dyDescent="0.2">
      <c r="B125" s="222"/>
      <c r="C125" s="44" t="s">
        <v>58</v>
      </c>
      <c r="D125" s="45" t="s">
        <v>81</v>
      </c>
    </row>
    <row r="126" spans="2:4" x14ac:dyDescent="0.2">
      <c r="B126" s="222"/>
      <c r="C126" s="46" t="s">
        <v>0</v>
      </c>
      <c r="D126" s="47" t="s">
        <v>261</v>
      </c>
    </row>
    <row r="127" spans="2:4" x14ac:dyDescent="0.2">
      <c r="B127" s="222"/>
      <c r="C127" s="44" t="s">
        <v>59</v>
      </c>
      <c r="D127" s="45" t="s">
        <v>82</v>
      </c>
    </row>
    <row r="128" spans="2:4" x14ac:dyDescent="0.2">
      <c r="B128" s="222"/>
      <c r="C128" s="46" t="s">
        <v>7</v>
      </c>
      <c r="D128" s="47" t="s">
        <v>95</v>
      </c>
    </row>
    <row r="129" spans="2:4" x14ac:dyDescent="0.2">
      <c r="B129" s="222"/>
      <c r="C129" s="44" t="s">
        <v>8</v>
      </c>
      <c r="D129" s="45" t="s">
        <v>98</v>
      </c>
    </row>
    <row r="130" spans="2:4" ht="13.5" thickBot="1" x14ac:dyDescent="0.25">
      <c r="B130" s="223"/>
      <c r="C130" s="140" t="s">
        <v>10</v>
      </c>
      <c r="D130" s="141" t="s">
        <v>106</v>
      </c>
    </row>
    <row r="131" spans="2:4" x14ac:dyDescent="0.2">
      <c r="B131" s="231" t="s">
        <v>203</v>
      </c>
      <c r="C131" s="234" t="s">
        <v>221</v>
      </c>
      <c r="D131" s="234"/>
    </row>
    <row r="132" spans="2:4" x14ac:dyDescent="0.2">
      <c r="B132" s="232"/>
      <c r="C132" s="48" t="s">
        <v>29</v>
      </c>
      <c r="D132" s="49" t="s">
        <v>109</v>
      </c>
    </row>
    <row r="133" spans="2:4" x14ac:dyDescent="0.2">
      <c r="B133" s="232"/>
      <c r="C133" s="50" t="s">
        <v>24</v>
      </c>
      <c r="D133" s="51" t="s">
        <v>124</v>
      </c>
    </row>
    <row r="134" spans="2:4" x14ac:dyDescent="0.2">
      <c r="B134" s="232"/>
      <c r="C134" s="50" t="s">
        <v>25</v>
      </c>
      <c r="D134" s="51" t="s">
        <v>93</v>
      </c>
    </row>
    <row r="135" spans="2:4" x14ac:dyDescent="0.2">
      <c r="B135" s="232"/>
      <c r="C135" s="50" t="s">
        <v>31</v>
      </c>
      <c r="D135" s="51" t="s">
        <v>110</v>
      </c>
    </row>
    <row r="136" spans="2:4" x14ac:dyDescent="0.2">
      <c r="B136" s="232"/>
      <c r="C136" s="50" t="s">
        <v>205</v>
      </c>
      <c r="D136" s="51" t="s">
        <v>206</v>
      </c>
    </row>
    <row r="137" spans="2:4" x14ac:dyDescent="0.2">
      <c r="B137" s="232"/>
      <c r="C137" s="50" t="s">
        <v>35</v>
      </c>
      <c r="D137" s="51" t="s">
        <v>104</v>
      </c>
    </row>
    <row r="138" spans="2:4" x14ac:dyDescent="0.2">
      <c r="B138" s="232"/>
      <c r="C138" s="215" t="s">
        <v>375</v>
      </c>
      <c r="D138" s="216"/>
    </row>
    <row r="139" spans="2:4" x14ac:dyDescent="0.2">
      <c r="B139" s="232"/>
      <c r="C139" s="50" t="s">
        <v>26</v>
      </c>
      <c r="D139" s="51" t="s">
        <v>92</v>
      </c>
    </row>
    <row r="140" spans="2:4" x14ac:dyDescent="0.2">
      <c r="B140" s="232"/>
      <c r="C140" s="50" t="s">
        <v>27</v>
      </c>
      <c r="D140" s="51" t="s">
        <v>96</v>
      </c>
    </row>
    <row r="141" spans="2:4" x14ac:dyDescent="0.2">
      <c r="B141" s="232"/>
      <c r="C141" s="50" t="s">
        <v>11</v>
      </c>
      <c r="D141" s="51" t="s">
        <v>99</v>
      </c>
    </row>
    <row r="142" spans="2:4" x14ac:dyDescent="0.2">
      <c r="B142" s="232"/>
      <c r="C142" s="50" t="s">
        <v>28</v>
      </c>
      <c r="D142" s="51" t="s">
        <v>101</v>
      </c>
    </row>
    <row r="143" spans="2:4" x14ac:dyDescent="0.2">
      <c r="B143" s="232"/>
      <c r="C143" s="215" t="s">
        <v>222</v>
      </c>
      <c r="D143" s="216"/>
    </row>
    <row r="144" spans="2:4" x14ac:dyDescent="0.2">
      <c r="B144" s="232"/>
      <c r="C144" s="50" t="s">
        <v>32</v>
      </c>
      <c r="D144" s="51" t="s">
        <v>97</v>
      </c>
    </row>
    <row r="145" spans="2:4" x14ac:dyDescent="0.2">
      <c r="B145" s="232"/>
      <c r="C145" s="108" t="s">
        <v>33</v>
      </c>
      <c r="D145" s="109" t="s">
        <v>102</v>
      </c>
    </row>
    <row r="146" spans="2:4" x14ac:dyDescent="0.2">
      <c r="B146" s="232"/>
      <c r="C146" s="108" t="s">
        <v>353</v>
      </c>
      <c r="D146" s="109" t="s">
        <v>355</v>
      </c>
    </row>
    <row r="147" spans="2:4" ht="13.5" thickBot="1" x14ac:dyDescent="0.25">
      <c r="B147" s="233"/>
      <c r="C147" s="82" t="s">
        <v>34</v>
      </c>
      <c r="D147" s="83" t="s">
        <v>356</v>
      </c>
    </row>
    <row r="149" spans="2:4" x14ac:dyDescent="0.2">
      <c r="B149" s="188" t="s">
        <v>138</v>
      </c>
      <c r="C149" s="188"/>
      <c r="D149" s="188"/>
    </row>
    <row r="150" spans="2:4" x14ac:dyDescent="0.2">
      <c r="B150" s="188"/>
      <c r="C150" s="188"/>
      <c r="D150" s="188"/>
    </row>
    <row r="151" spans="2:4" x14ac:dyDescent="0.2">
      <c r="B151" s="188"/>
      <c r="C151" s="188"/>
      <c r="D151" s="188"/>
    </row>
  </sheetData>
  <sortState ref="C141:D143">
    <sortCondition ref="C141:C143"/>
  </sortState>
  <mergeCells count="22">
    <mergeCell ref="C138:D138"/>
    <mergeCell ref="C104:D104"/>
    <mergeCell ref="B149:D151"/>
    <mergeCell ref="B85:B103"/>
    <mergeCell ref="B116:B130"/>
    <mergeCell ref="B104:B115"/>
    <mergeCell ref="C116:D116"/>
    <mergeCell ref="C119:D119"/>
    <mergeCell ref="C85:D85"/>
    <mergeCell ref="C124:D124"/>
    <mergeCell ref="B131:B147"/>
    <mergeCell ref="C131:D131"/>
    <mergeCell ref="C143:D143"/>
    <mergeCell ref="B7:B16"/>
    <mergeCell ref="B50:B84"/>
    <mergeCell ref="C50:D50"/>
    <mergeCell ref="C59:D59"/>
    <mergeCell ref="C69:D69"/>
    <mergeCell ref="C37:D37"/>
    <mergeCell ref="C27:D27"/>
    <mergeCell ref="C75:D75"/>
    <mergeCell ref="B18:B49"/>
  </mergeCells>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6" manualBreakCount="6">
    <brk id="6" min="1" max="3" man="1"/>
    <brk id="17" max="16383" man="1"/>
    <brk id="49" min="1" max="3" man="1"/>
    <brk id="84" min="1" max="3" man="1"/>
    <brk id="103" min="1" max="3" man="1"/>
    <brk id="115" min="1" max="3"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workbookViewId="0">
      <pane ySplit="6" topLeftCell="A7" activePane="bottomLeft" state="frozen"/>
      <selection activeCell="A7" sqref="A7"/>
      <selection pane="bottomLeft" activeCell="A7" sqref="A7"/>
    </sheetView>
  </sheetViews>
  <sheetFormatPr defaultRowHeight="12.75" x14ac:dyDescent="0.2"/>
  <cols>
    <col min="1" max="1" width="1.77734375" style="10" customWidth="1"/>
    <col min="2" max="2" width="15.77734375" style="10" customWidth="1"/>
    <col min="3" max="3" width="6.77734375" style="159" customWidth="1"/>
    <col min="4" max="4" width="8.77734375" style="10" customWidth="1"/>
    <col min="5" max="5" width="6.77734375" style="159" customWidth="1"/>
    <col min="6" max="7" width="11.77734375" style="10" customWidth="1"/>
    <col min="8" max="16384" width="8.88671875" style="10"/>
  </cols>
  <sheetData>
    <row r="1" spans="2:7" x14ac:dyDescent="0.2">
      <c r="B1" s="42" t="s">
        <v>408</v>
      </c>
      <c r="C1" s="156"/>
      <c r="D1" s="42"/>
      <c r="E1" s="156"/>
      <c r="F1" s="42"/>
      <c r="G1" s="42"/>
    </row>
    <row r="2" spans="2:7" x14ac:dyDescent="0.2">
      <c r="B2" s="42" t="s">
        <v>409</v>
      </c>
      <c r="C2" s="156"/>
      <c r="D2" s="42"/>
      <c r="E2" s="156"/>
      <c r="F2" s="42"/>
      <c r="G2" s="42"/>
    </row>
    <row r="3" spans="2:7" x14ac:dyDescent="0.2">
      <c r="B3" s="42" t="s">
        <v>66</v>
      </c>
      <c r="C3" s="156"/>
      <c r="D3" s="42"/>
      <c r="E3" s="156"/>
      <c r="F3" s="42"/>
      <c r="G3" s="42"/>
    </row>
    <row r="4" spans="2:7" x14ac:dyDescent="0.2">
      <c r="B4" s="42" t="s">
        <v>346</v>
      </c>
      <c r="C4" s="156"/>
      <c r="D4" s="42"/>
      <c r="E4" s="156"/>
      <c r="F4" s="42"/>
      <c r="G4" s="42"/>
    </row>
    <row r="6" spans="2:7" ht="25.5" x14ac:dyDescent="0.2">
      <c r="B6" s="88" t="s">
        <v>168</v>
      </c>
      <c r="C6" s="157" t="s">
        <v>341</v>
      </c>
      <c r="D6" s="88" t="s">
        <v>340</v>
      </c>
      <c r="E6" s="157" t="s">
        <v>342</v>
      </c>
      <c r="F6" s="124" t="s">
        <v>224</v>
      </c>
      <c r="G6" s="124" t="s">
        <v>238</v>
      </c>
    </row>
    <row r="7" spans="2:7" x14ac:dyDescent="0.2">
      <c r="B7" s="241" t="s">
        <v>192</v>
      </c>
      <c r="C7" s="235">
        <v>21</v>
      </c>
      <c r="D7" s="241" t="s">
        <v>336</v>
      </c>
      <c r="E7" s="235">
        <v>211</v>
      </c>
      <c r="F7" s="125" t="s">
        <v>128</v>
      </c>
      <c r="G7" s="122">
        <v>21110</v>
      </c>
    </row>
    <row r="8" spans="2:7" x14ac:dyDescent="0.2">
      <c r="B8" s="242"/>
      <c r="C8" s="250"/>
      <c r="D8" s="196"/>
      <c r="E8" s="237"/>
      <c r="F8" s="129" t="s">
        <v>360</v>
      </c>
      <c r="G8" s="128">
        <v>21120</v>
      </c>
    </row>
    <row r="9" spans="2:7" x14ac:dyDescent="0.2">
      <c r="B9" s="242"/>
      <c r="C9" s="250"/>
      <c r="D9" s="197"/>
      <c r="E9" s="238"/>
      <c r="F9" s="131" t="s">
        <v>225</v>
      </c>
      <c r="G9" s="130">
        <v>21130</v>
      </c>
    </row>
    <row r="10" spans="2:7" x14ac:dyDescent="0.2">
      <c r="B10" s="242"/>
      <c r="C10" s="250"/>
      <c r="D10" s="241" t="s">
        <v>228</v>
      </c>
      <c r="E10" s="235">
        <v>212</v>
      </c>
      <c r="F10" s="172" t="s">
        <v>201</v>
      </c>
      <c r="G10" s="163">
        <v>21220</v>
      </c>
    </row>
    <row r="11" spans="2:7" x14ac:dyDescent="0.2">
      <c r="B11" s="242"/>
      <c r="C11" s="250"/>
      <c r="D11" s="249"/>
      <c r="E11" s="236"/>
      <c r="F11" s="125" t="s">
        <v>362</v>
      </c>
      <c r="G11" s="122">
        <v>21225</v>
      </c>
    </row>
    <row r="12" spans="2:7" x14ac:dyDescent="0.2">
      <c r="B12" s="242"/>
      <c r="C12" s="250"/>
      <c r="D12" s="249"/>
      <c r="E12" s="236"/>
      <c r="F12" s="125" t="s">
        <v>226</v>
      </c>
      <c r="G12" s="122">
        <v>21230</v>
      </c>
    </row>
    <row r="13" spans="2:7" x14ac:dyDescent="0.2">
      <c r="B13" s="242"/>
      <c r="C13" s="250"/>
      <c r="D13" s="249"/>
      <c r="E13" s="236"/>
      <c r="F13" s="125" t="s">
        <v>227</v>
      </c>
      <c r="G13" s="122">
        <v>21240</v>
      </c>
    </row>
    <row r="14" spans="2:7" x14ac:dyDescent="0.2">
      <c r="B14" s="242"/>
      <c r="C14" s="250"/>
      <c r="D14" s="249"/>
      <c r="E14" s="236"/>
      <c r="F14" s="125" t="s">
        <v>363</v>
      </c>
      <c r="G14" s="122">
        <v>21245</v>
      </c>
    </row>
    <row r="15" spans="2:7" x14ac:dyDescent="0.2">
      <c r="B15" s="242"/>
      <c r="C15" s="250"/>
      <c r="D15" s="249"/>
      <c r="E15" s="236"/>
      <c r="F15" s="125" t="s">
        <v>361</v>
      </c>
      <c r="G15" s="122">
        <v>21250</v>
      </c>
    </row>
    <row r="16" spans="2:7" x14ac:dyDescent="0.2">
      <c r="B16" s="242"/>
      <c r="C16" s="250"/>
      <c r="D16" s="249"/>
      <c r="E16" s="236"/>
      <c r="F16" s="125" t="s">
        <v>229</v>
      </c>
      <c r="G16" s="122">
        <v>21260</v>
      </c>
    </row>
    <row r="17" spans="2:7" x14ac:dyDescent="0.2">
      <c r="B17" s="242"/>
      <c r="C17" s="250"/>
      <c r="D17" s="249"/>
      <c r="E17" s="236"/>
      <c r="F17" s="125" t="s">
        <v>230</v>
      </c>
      <c r="G17" s="122">
        <v>21270</v>
      </c>
    </row>
    <row r="18" spans="2:7" x14ac:dyDescent="0.2">
      <c r="B18" s="242"/>
      <c r="C18" s="250"/>
      <c r="D18" s="249"/>
      <c r="E18" s="236"/>
      <c r="F18" s="125" t="s">
        <v>365</v>
      </c>
      <c r="G18" s="122">
        <v>21275</v>
      </c>
    </row>
    <row r="19" spans="2:7" x14ac:dyDescent="0.2">
      <c r="B19" s="242"/>
      <c r="C19" s="250"/>
      <c r="D19" s="249"/>
      <c r="E19" s="236"/>
      <c r="F19" s="125" t="s">
        <v>231</v>
      </c>
      <c r="G19" s="122">
        <v>21280</v>
      </c>
    </row>
    <row r="20" spans="2:7" ht="15" x14ac:dyDescent="0.2">
      <c r="B20" s="242"/>
      <c r="C20" s="250"/>
      <c r="D20" s="168"/>
      <c r="E20" s="169"/>
      <c r="F20" s="125" t="s">
        <v>232</v>
      </c>
      <c r="G20" s="122">
        <v>21290</v>
      </c>
    </row>
    <row r="21" spans="2:7" ht="15" x14ac:dyDescent="0.2">
      <c r="B21" s="242"/>
      <c r="C21" s="250"/>
      <c r="D21" s="170"/>
      <c r="E21" s="171"/>
      <c r="F21" s="131" t="s">
        <v>364</v>
      </c>
      <c r="G21" s="165">
        <v>21295</v>
      </c>
    </row>
    <row r="22" spans="2:7" x14ac:dyDescent="0.2">
      <c r="B22" s="242"/>
      <c r="C22" s="250"/>
      <c r="D22" s="128" t="s">
        <v>357</v>
      </c>
      <c r="E22" s="158">
        <v>213</v>
      </c>
      <c r="F22" s="172" t="s">
        <v>366</v>
      </c>
      <c r="G22" s="163">
        <v>21300</v>
      </c>
    </row>
    <row r="23" spans="2:7" ht="15" x14ac:dyDescent="0.2">
      <c r="B23" s="164"/>
      <c r="C23" s="169"/>
      <c r="D23" s="164"/>
      <c r="E23" s="158"/>
      <c r="F23" s="125" t="s">
        <v>367</v>
      </c>
      <c r="G23" s="122">
        <v>21305</v>
      </c>
    </row>
    <row r="24" spans="2:7" ht="15" x14ac:dyDescent="0.2">
      <c r="B24" s="164"/>
      <c r="C24" s="171"/>
      <c r="D24" s="164"/>
      <c r="E24" s="158"/>
      <c r="F24" s="125" t="s">
        <v>368</v>
      </c>
      <c r="G24" s="122">
        <v>21310</v>
      </c>
    </row>
    <row r="25" spans="2:7" x14ac:dyDescent="0.2">
      <c r="B25" s="243" t="s">
        <v>191</v>
      </c>
      <c r="C25" s="240">
        <v>22</v>
      </c>
      <c r="D25" s="243" t="s">
        <v>337</v>
      </c>
      <c r="E25" s="240">
        <v>221</v>
      </c>
      <c r="F25" s="136" t="s">
        <v>121</v>
      </c>
      <c r="G25" s="119">
        <v>22110</v>
      </c>
    </row>
    <row r="26" spans="2:7" x14ac:dyDescent="0.2">
      <c r="B26" s="244"/>
      <c r="C26" s="237"/>
      <c r="D26" s="196"/>
      <c r="E26" s="237"/>
      <c r="F26" s="126" t="s">
        <v>182</v>
      </c>
      <c r="G26" s="120">
        <v>22120</v>
      </c>
    </row>
    <row r="27" spans="2:7" x14ac:dyDescent="0.2">
      <c r="B27" s="244"/>
      <c r="C27" s="237"/>
      <c r="D27" s="196"/>
      <c r="E27" s="237"/>
      <c r="F27" s="126" t="s">
        <v>122</v>
      </c>
      <c r="G27" s="120">
        <v>22130</v>
      </c>
    </row>
    <row r="28" spans="2:7" x14ac:dyDescent="0.2">
      <c r="B28" s="244"/>
      <c r="C28" s="237"/>
      <c r="D28" s="197"/>
      <c r="E28" s="238"/>
      <c r="F28" s="133" t="s">
        <v>233</v>
      </c>
      <c r="G28" s="132">
        <v>22140</v>
      </c>
    </row>
    <row r="29" spans="2:7" x14ac:dyDescent="0.2">
      <c r="B29" s="244"/>
      <c r="C29" s="237"/>
      <c r="D29" s="243" t="s">
        <v>338</v>
      </c>
      <c r="E29" s="240">
        <v>222</v>
      </c>
      <c r="F29" s="126" t="s">
        <v>358</v>
      </c>
      <c r="G29" s="120">
        <v>22210</v>
      </c>
    </row>
    <row r="30" spans="2:7" x14ac:dyDescent="0.2">
      <c r="B30" s="245"/>
      <c r="C30" s="238"/>
      <c r="D30" s="197"/>
      <c r="E30" s="238"/>
      <c r="F30" s="133" t="s">
        <v>413</v>
      </c>
      <c r="G30" s="132">
        <v>22220</v>
      </c>
    </row>
    <row r="31" spans="2:7" x14ac:dyDescent="0.2">
      <c r="B31" s="246" t="s">
        <v>190</v>
      </c>
      <c r="C31" s="239">
        <v>23</v>
      </c>
      <c r="D31" s="246" t="s">
        <v>339</v>
      </c>
      <c r="E31" s="239">
        <v>231</v>
      </c>
      <c r="F31" s="137" t="s">
        <v>237</v>
      </c>
      <c r="G31" s="121">
        <v>23110</v>
      </c>
    </row>
    <row r="32" spans="2:7" x14ac:dyDescent="0.2">
      <c r="B32" s="247"/>
      <c r="C32" s="237"/>
      <c r="D32" s="197"/>
      <c r="E32" s="238"/>
      <c r="F32" s="135" t="s">
        <v>369</v>
      </c>
      <c r="G32" s="134">
        <v>23120</v>
      </c>
    </row>
    <row r="33" spans="2:7" x14ac:dyDescent="0.2">
      <c r="B33" s="247"/>
      <c r="C33" s="237"/>
      <c r="D33" s="246" t="s">
        <v>123</v>
      </c>
      <c r="E33" s="239">
        <v>232</v>
      </c>
      <c r="F33" s="127" t="s">
        <v>234</v>
      </c>
      <c r="G33" s="123">
        <v>23210</v>
      </c>
    </row>
    <row r="34" spans="2:7" x14ac:dyDescent="0.2">
      <c r="B34" s="247"/>
      <c r="C34" s="237"/>
      <c r="D34" s="196"/>
      <c r="E34" s="237"/>
      <c r="F34" s="127" t="s">
        <v>359</v>
      </c>
      <c r="G34" s="123">
        <v>23220</v>
      </c>
    </row>
    <row r="35" spans="2:7" x14ac:dyDescent="0.2">
      <c r="B35" s="247"/>
      <c r="C35" s="237"/>
      <c r="D35" s="197"/>
      <c r="E35" s="238"/>
      <c r="F35" s="135" t="s">
        <v>181</v>
      </c>
      <c r="G35" s="134">
        <v>23230</v>
      </c>
    </row>
    <row r="36" spans="2:7" x14ac:dyDescent="0.2">
      <c r="B36" s="247"/>
      <c r="C36" s="237"/>
      <c r="D36" s="246" t="s">
        <v>335</v>
      </c>
      <c r="E36" s="239">
        <v>233</v>
      </c>
      <c r="F36" s="127" t="s">
        <v>371</v>
      </c>
      <c r="G36" s="123">
        <v>23310</v>
      </c>
    </row>
    <row r="37" spans="2:7" x14ac:dyDescent="0.2">
      <c r="B37" s="247"/>
      <c r="C37" s="237"/>
      <c r="D37" s="196"/>
      <c r="E37" s="237"/>
      <c r="F37" s="127" t="s">
        <v>235</v>
      </c>
      <c r="G37" s="123">
        <v>23320</v>
      </c>
    </row>
    <row r="38" spans="2:7" x14ac:dyDescent="0.2">
      <c r="B38" s="248"/>
      <c r="C38" s="238"/>
      <c r="D38" s="197"/>
      <c r="E38" s="238"/>
      <c r="F38" s="135" t="s">
        <v>236</v>
      </c>
      <c r="G38" s="134">
        <v>23330</v>
      </c>
    </row>
  </sheetData>
  <sortState ref="F10:G21">
    <sortCondition ref="G10:G21"/>
  </sortState>
  <mergeCells count="20">
    <mergeCell ref="B7:B22"/>
    <mergeCell ref="B25:B30"/>
    <mergeCell ref="B31:B38"/>
    <mergeCell ref="D36:D38"/>
    <mergeCell ref="D31:D32"/>
    <mergeCell ref="D33:D35"/>
    <mergeCell ref="D29:D30"/>
    <mergeCell ref="D25:D28"/>
    <mergeCell ref="D10:D19"/>
    <mergeCell ref="D7:D9"/>
    <mergeCell ref="C7:C22"/>
    <mergeCell ref="C25:C30"/>
    <mergeCell ref="C31:C38"/>
    <mergeCell ref="E10:E19"/>
    <mergeCell ref="E7:E9"/>
    <mergeCell ref="E36:E38"/>
    <mergeCell ref="E33:E35"/>
    <mergeCell ref="E31:E32"/>
    <mergeCell ref="E29:E30"/>
    <mergeCell ref="E25:E28"/>
  </mergeCells>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A277"/>
  <sheetViews>
    <sheetView zoomScaleNormal="100" workbookViewId="0">
      <pane ySplit="7" topLeftCell="A8" activePane="bottomLeft" state="frozen"/>
      <selection activeCell="A7" sqref="A7"/>
      <selection pane="bottomLeft" activeCell="A8" sqref="A8"/>
    </sheetView>
  </sheetViews>
  <sheetFormatPr defaultColWidth="8.88671875" defaultRowHeight="1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26.77734375" style="10" customWidth="1"/>
    <col min="14" max="16" width="8.77734375" style="17" customWidth="1"/>
    <col min="17" max="20" width="8.77734375" customWidth="1"/>
    <col min="21" max="21" width="5.109375" bestFit="1" customWidth="1"/>
    <col min="28" max="16384" width="8.88671875" style="10"/>
  </cols>
  <sheetData>
    <row r="1" spans="2:15" ht="12.75" customHeight="1" x14ac:dyDescent="0.2">
      <c r="B1" s="27" t="s">
        <v>403</v>
      </c>
      <c r="C1" s="27"/>
      <c r="D1" s="27"/>
      <c r="E1" s="27"/>
      <c r="F1" s="27"/>
      <c r="G1" s="27"/>
      <c r="H1" s="27"/>
      <c r="I1" s="27"/>
      <c r="J1" s="25"/>
      <c r="K1" s="25"/>
    </row>
    <row r="2" spans="2:15" ht="12.75" customHeight="1" x14ac:dyDescent="0.2">
      <c r="B2" s="27" t="s">
        <v>48</v>
      </c>
      <c r="C2" s="27"/>
      <c r="D2" s="27"/>
      <c r="E2" s="27"/>
      <c r="F2" s="27"/>
      <c r="G2" s="27"/>
      <c r="H2" s="27"/>
      <c r="I2" s="27"/>
      <c r="J2" s="25"/>
      <c r="K2" s="25"/>
    </row>
    <row r="3" spans="2:15" ht="12.75" customHeight="1" x14ac:dyDescent="0.2">
      <c r="B3" s="27" t="s">
        <v>66</v>
      </c>
      <c r="C3" s="27"/>
      <c r="D3" s="27"/>
      <c r="E3" s="27"/>
      <c r="F3" s="27"/>
      <c r="G3" s="27"/>
      <c r="H3" s="27"/>
      <c r="I3" s="27"/>
      <c r="J3" s="25"/>
      <c r="K3" s="25"/>
    </row>
    <row r="4" spans="2:15" ht="12.75" customHeight="1" x14ac:dyDescent="0.2">
      <c r="B4" s="27" t="s">
        <v>346</v>
      </c>
      <c r="C4" s="27"/>
      <c r="D4" s="27"/>
      <c r="E4" s="27"/>
      <c r="F4" s="27"/>
      <c r="G4" s="27"/>
      <c r="H4" s="27"/>
      <c r="I4" s="27"/>
    </row>
    <row r="5" spans="2:15" ht="12.75" customHeight="1" x14ac:dyDescent="0.2">
      <c r="B5" s="161"/>
    </row>
    <row r="6" spans="2:15" ht="12.75" customHeight="1" x14ac:dyDescent="0.2">
      <c r="D6" s="189" t="s">
        <v>65</v>
      </c>
      <c r="E6" s="189"/>
      <c r="F6" s="3"/>
      <c r="G6" s="189" t="s">
        <v>37</v>
      </c>
      <c r="H6" s="189"/>
      <c r="I6" s="3"/>
    </row>
    <row r="7" spans="2:15" ht="12.75" customHeight="1" x14ac:dyDescent="0.2">
      <c r="B7" s="4" t="s">
        <v>38</v>
      </c>
      <c r="C7" s="4" t="s">
        <v>39</v>
      </c>
      <c r="D7" s="5" t="s">
        <v>40</v>
      </c>
      <c r="E7" s="117" t="s">
        <v>41</v>
      </c>
      <c r="F7" s="5"/>
      <c r="G7" s="5" t="s">
        <v>40</v>
      </c>
      <c r="H7" s="117" t="s">
        <v>41</v>
      </c>
      <c r="I7" s="5" t="s">
        <v>42</v>
      </c>
    </row>
    <row r="8" spans="2:15" ht="12.75" customHeight="1" x14ac:dyDescent="0.2">
      <c r="B8" s="195" t="s">
        <v>71</v>
      </c>
      <c r="C8" s="195"/>
      <c r="D8" s="14">
        <f>SUM(D19,D21,D57,D97,D119,D134,D153,D174)</f>
        <v>3142000</v>
      </c>
      <c r="E8" s="16">
        <f>D8/$I8</f>
        <v>0.57240087736557144</v>
      </c>
      <c r="F8" s="6"/>
      <c r="G8" s="14">
        <f>SUM(G19,G21,G57,G97,G119,G134,G153,G174)</f>
        <v>2347160</v>
      </c>
      <c r="H8" s="16">
        <f>G8/$I8</f>
        <v>0.42759912263442856</v>
      </c>
      <c r="I8" s="14">
        <f t="shared" ref="I8" si="0">+D8+G8</f>
        <v>5489160</v>
      </c>
    </row>
    <row r="9" spans="2:15" ht="12.75" customHeight="1" x14ac:dyDescent="0.2">
      <c r="B9" s="192" t="s">
        <v>162</v>
      </c>
      <c r="C9" s="11" t="s">
        <v>241</v>
      </c>
      <c r="D9" s="12">
        <v>5584</v>
      </c>
      <c r="E9" s="13">
        <f t="shared" ref="E9:E18" si="1">+D9/$I9</f>
        <v>0.45561357702349869</v>
      </c>
      <c r="F9" s="15"/>
      <c r="G9" s="12">
        <v>6672</v>
      </c>
      <c r="H9" s="13">
        <f t="shared" ref="H9:H18" si="2">+G9/$I9</f>
        <v>0.54438642297650131</v>
      </c>
      <c r="I9" s="12">
        <f t="shared" ref="I9:I10" si="3">+D9+G9</f>
        <v>12256</v>
      </c>
    </row>
    <row r="10" spans="2:15" ht="12.75" customHeight="1" x14ac:dyDescent="0.2">
      <c r="B10" s="192"/>
      <c r="C10" s="11" t="s">
        <v>250</v>
      </c>
      <c r="D10" s="12"/>
      <c r="E10" s="13">
        <f t="shared" si="1"/>
        <v>0</v>
      </c>
      <c r="F10" s="15"/>
      <c r="G10" s="12">
        <v>5760</v>
      </c>
      <c r="H10" s="13">
        <f t="shared" si="2"/>
        <v>1</v>
      </c>
      <c r="I10" s="12">
        <f t="shared" si="3"/>
        <v>5760</v>
      </c>
    </row>
    <row r="11" spans="2:15" ht="12.75" customHeight="1" x14ac:dyDescent="0.2">
      <c r="B11" s="192"/>
      <c r="C11" s="11" t="s">
        <v>242</v>
      </c>
      <c r="D11" s="12">
        <v>5344</v>
      </c>
      <c r="E11" s="13">
        <f t="shared" si="1"/>
        <v>0.2857142857142857</v>
      </c>
      <c r="F11" s="12"/>
      <c r="G11" s="12">
        <v>13360</v>
      </c>
      <c r="H11" s="13">
        <f t="shared" si="2"/>
        <v>0.7142857142857143</v>
      </c>
      <c r="I11" s="12">
        <f>+D11+G11</f>
        <v>18704</v>
      </c>
    </row>
    <row r="12" spans="2:15" ht="12.75" customHeight="1" x14ac:dyDescent="0.2">
      <c r="B12" s="192"/>
      <c r="C12" s="11" t="s">
        <v>243</v>
      </c>
      <c r="D12" s="12"/>
      <c r="E12" s="13">
        <f t="shared" si="1"/>
        <v>0</v>
      </c>
      <c r="F12" s="15"/>
      <c r="G12" s="12">
        <v>24768</v>
      </c>
      <c r="H12" s="13">
        <f t="shared" si="2"/>
        <v>1</v>
      </c>
      <c r="I12" s="12">
        <f>+D12+G12</f>
        <v>24768</v>
      </c>
    </row>
    <row r="13" spans="2:15" ht="12.75" customHeight="1" x14ac:dyDescent="0.2">
      <c r="B13" s="192"/>
      <c r="C13" s="11" t="s">
        <v>244</v>
      </c>
      <c r="D13" s="12">
        <v>19088</v>
      </c>
      <c r="E13" s="13">
        <f t="shared" si="1"/>
        <v>0.48260517799352753</v>
      </c>
      <c r="F13" s="15"/>
      <c r="G13" s="12">
        <v>20464</v>
      </c>
      <c r="H13" s="13">
        <f t="shared" si="2"/>
        <v>0.51739482200647247</v>
      </c>
      <c r="I13" s="12">
        <f>+D13+G13</f>
        <v>39552</v>
      </c>
    </row>
    <row r="14" spans="2:15" ht="12.75" customHeight="1" x14ac:dyDescent="0.2">
      <c r="B14" s="192"/>
      <c r="C14" s="11" t="s">
        <v>245</v>
      </c>
      <c r="D14" s="12">
        <v>17312</v>
      </c>
      <c r="E14" s="13">
        <f t="shared" ref="E14" si="4">+D14/$I14</f>
        <v>0.31398723157283809</v>
      </c>
      <c r="F14" s="15"/>
      <c r="G14" s="12">
        <v>37824</v>
      </c>
      <c r="H14" s="13">
        <f t="shared" ref="H14" si="5">+G14/$I14</f>
        <v>0.68601276842716197</v>
      </c>
      <c r="I14" s="12">
        <f>+D14+G14</f>
        <v>55136</v>
      </c>
    </row>
    <row r="15" spans="2:15" ht="12.75" customHeight="1" x14ac:dyDescent="0.2">
      <c r="B15" s="192"/>
      <c r="C15" s="11" t="s">
        <v>246</v>
      </c>
      <c r="D15" s="12">
        <v>3840</v>
      </c>
      <c r="E15" s="13">
        <f t="shared" si="1"/>
        <v>0.57971014492753625</v>
      </c>
      <c r="F15" s="15"/>
      <c r="G15" s="12">
        <v>2784</v>
      </c>
      <c r="H15" s="13">
        <f t="shared" si="2"/>
        <v>0.42028985507246375</v>
      </c>
      <c r="I15" s="12">
        <f t="shared" ref="I15" si="6">+D15+G15</f>
        <v>6624</v>
      </c>
      <c r="M15" s="9"/>
      <c r="N15" s="149"/>
      <c r="O15" s="149"/>
    </row>
    <row r="16" spans="2:15" ht="12.75" customHeight="1" x14ac:dyDescent="0.2">
      <c r="B16" s="192"/>
      <c r="C16" s="11" t="s">
        <v>247</v>
      </c>
      <c r="D16" s="17">
        <v>8832</v>
      </c>
      <c r="E16" s="21">
        <f t="shared" si="1"/>
        <v>0.51879699248120303</v>
      </c>
      <c r="F16" s="20"/>
      <c r="G16" s="17">
        <v>8192</v>
      </c>
      <c r="H16" s="21">
        <f t="shared" si="2"/>
        <v>0.48120300751879697</v>
      </c>
      <c r="I16" s="20">
        <f>+D16+G16</f>
        <v>17024</v>
      </c>
    </row>
    <row r="17" spans="2:15" ht="12.75" customHeight="1" x14ac:dyDescent="0.2">
      <c r="B17" s="192"/>
      <c r="C17" s="11" t="s">
        <v>393</v>
      </c>
      <c r="D17" s="12">
        <v>1056</v>
      </c>
      <c r="E17" s="13">
        <f t="shared" si="1"/>
        <v>1</v>
      </c>
      <c r="F17" s="12"/>
      <c r="G17" s="12"/>
      <c r="H17" s="13">
        <f t="shared" si="2"/>
        <v>0</v>
      </c>
      <c r="I17" s="12">
        <f>+D17+G17</f>
        <v>1056</v>
      </c>
      <c r="M17" s="9"/>
      <c r="N17" s="149"/>
      <c r="O17" s="149"/>
    </row>
    <row r="18" spans="2:15" ht="12.75" customHeight="1" x14ac:dyDescent="0.2">
      <c r="B18" s="192"/>
      <c r="C18" s="11" t="s">
        <v>248</v>
      </c>
      <c r="D18" s="12">
        <v>6624</v>
      </c>
      <c r="E18" s="13">
        <f t="shared" si="1"/>
        <v>0.60703812316715544</v>
      </c>
      <c r="F18" s="12"/>
      <c r="G18" s="12">
        <v>4288</v>
      </c>
      <c r="H18" s="13">
        <f t="shared" si="2"/>
        <v>0.39296187683284456</v>
      </c>
      <c r="I18" s="12">
        <f>+D18+G18</f>
        <v>10912</v>
      </c>
    </row>
    <row r="19" spans="2:15" ht="12.75" customHeight="1" x14ac:dyDescent="0.2">
      <c r="B19" s="193"/>
      <c r="C19" s="118" t="s">
        <v>36</v>
      </c>
      <c r="D19" s="14">
        <f>SUM(D9:D18)</f>
        <v>67680</v>
      </c>
      <c r="E19" s="16">
        <f>D19/$I19</f>
        <v>0.35288228914657543</v>
      </c>
      <c r="F19" s="14"/>
      <c r="G19" s="14">
        <f>SUM(G9:G18)</f>
        <v>124112</v>
      </c>
      <c r="H19" s="16">
        <f>G19/$I19</f>
        <v>0.64711771085342451</v>
      </c>
      <c r="I19" s="14">
        <f>+D19+G19</f>
        <v>191792</v>
      </c>
    </row>
    <row r="20" spans="2:15" ht="12.75" customHeight="1" x14ac:dyDescent="0.2">
      <c r="B20" s="194" t="s">
        <v>22</v>
      </c>
      <c r="C20" s="11" t="s">
        <v>249</v>
      </c>
      <c r="D20" s="17">
        <v>60368</v>
      </c>
      <c r="E20" s="13">
        <f>+D20/$I20</f>
        <v>0.65367290367290365</v>
      </c>
      <c r="F20" s="12"/>
      <c r="G20" s="17">
        <v>31984</v>
      </c>
      <c r="H20" s="13">
        <f>+G20/$I20</f>
        <v>0.34632709632709635</v>
      </c>
      <c r="I20" s="12">
        <f t="shared" ref="I20" si="7">+D20+G20</f>
        <v>92352</v>
      </c>
    </row>
    <row r="21" spans="2:15" ht="12.75" customHeight="1" x14ac:dyDescent="0.2">
      <c r="B21" s="193"/>
      <c r="C21" s="118" t="s">
        <v>36</v>
      </c>
      <c r="D21" s="14">
        <f>+D20</f>
        <v>60368</v>
      </c>
      <c r="E21" s="16">
        <f>D21/$I21</f>
        <v>0.65367290367290365</v>
      </c>
      <c r="F21" s="14"/>
      <c r="G21" s="14">
        <f>+G20</f>
        <v>31984</v>
      </c>
      <c r="H21" s="16">
        <f>G21/$I21</f>
        <v>0.34632709632709635</v>
      </c>
      <c r="I21" s="14">
        <f>+D21+G21</f>
        <v>92352</v>
      </c>
    </row>
    <row r="22" spans="2:15" ht="12.75" customHeight="1" x14ac:dyDescent="0.2">
      <c r="B22" s="194" t="s">
        <v>193</v>
      </c>
      <c r="C22" s="142" t="s">
        <v>216</v>
      </c>
      <c r="D22" s="93"/>
      <c r="E22" s="94"/>
      <c r="F22" s="93"/>
      <c r="G22" s="93"/>
      <c r="H22" s="94"/>
      <c r="I22" s="93"/>
    </row>
    <row r="23" spans="2:15" ht="12.75" customHeight="1" x14ac:dyDescent="0.2">
      <c r="B23" s="198"/>
      <c r="C23" s="95" t="s">
        <v>24</v>
      </c>
      <c r="D23" s="20">
        <v>66832</v>
      </c>
      <c r="E23" s="21">
        <f t="shared" ref="E23" si="8">+D23/$I23</f>
        <v>0.46037694257687645</v>
      </c>
      <c r="F23" s="20"/>
      <c r="G23" s="20">
        <v>78336</v>
      </c>
      <c r="H23" s="21">
        <f t="shared" ref="H23" si="9">+G23/$I23</f>
        <v>0.53962305742312355</v>
      </c>
      <c r="I23" s="20">
        <f>+D23+G23</f>
        <v>145168</v>
      </c>
    </row>
    <row r="24" spans="2:15" ht="12.75" customHeight="1" x14ac:dyDescent="0.2">
      <c r="B24" s="198"/>
      <c r="C24" s="11" t="s">
        <v>25</v>
      </c>
      <c r="D24" s="12">
        <v>13936</v>
      </c>
      <c r="E24" s="13">
        <f t="shared" ref="E24:E28" si="10">+D24/$I24</f>
        <v>0.53633004926108374</v>
      </c>
      <c r="F24" s="12"/>
      <c r="G24" s="12">
        <v>12048</v>
      </c>
      <c r="H24" s="13">
        <f t="shared" ref="H24:H28" si="11">+G24/$I24</f>
        <v>0.46366995073891626</v>
      </c>
      <c r="I24" s="12">
        <f>+D24+G24</f>
        <v>25984</v>
      </c>
    </row>
    <row r="25" spans="2:15" ht="12.75" customHeight="1" x14ac:dyDescent="0.2">
      <c r="B25" s="198"/>
      <c r="C25" s="11" t="s">
        <v>26</v>
      </c>
      <c r="D25" s="12">
        <v>7632</v>
      </c>
      <c r="E25" s="13">
        <f t="shared" si="10"/>
        <v>0.43681318681318682</v>
      </c>
      <c r="F25" s="12"/>
      <c r="G25" s="12">
        <v>9840</v>
      </c>
      <c r="H25" s="13">
        <f t="shared" si="11"/>
        <v>0.56318681318681318</v>
      </c>
      <c r="I25" s="12">
        <f t="shared" ref="I25" si="12">+D25+G25</f>
        <v>17472</v>
      </c>
    </row>
    <row r="26" spans="2:15" ht="12.75" customHeight="1" x14ac:dyDescent="0.2">
      <c r="B26" s="198"/>
      <c r="C26" s="11" t="s">
        <v>31</v>
      </c>
      <c r="D26" s="12"/>
      <c r="E26" s="13" t="s">
        <v>252</v>
      </c>
      <c r="F26" s="12"/>
      <c r="G26" s="12"/>
      <c r="H26" s="13" t="s">
        <v>252</v>
      </c>
      <c r="I26" s="12">
        <f>+D26+G26</f>
        <v>0</v>
      </c>
    </row>
    <row r="27" spans="2:15" ht="12.75" customHeight="1" x14ac:dyDescent="0.2">
      <c r="B27" s="198"/>
      <c r="C27" s="11" t="s">
        <v>27</v>
      </c>
      <c r="D27" s="12">
        <v>5712</v>
      </c>
      <c r="E27" s="13">
        <f t="shared" si="10"/>
        <v>0.44402985074626866</v>
      </c>
      <c r="F27" s="15"/>
      <c r="G27" s="12">
        <v>7152</v>
      </c>
      <c r="H27" s="13">
        <f t="shared" si="11"/>
        <v>0.55597014925373134</v>
      </c>
      <c r="I27" s="12">
        <f t="shared" ref="I27:I29" si="13">+D27+G27</f>
        <v>12864</v>
      </c>
    </row>
    <row r="28" spans="2:15" ht="12.75" customHeight="1" x14ac:dyDescent="0.2">
      <c r="B28" s="198"/>
      <c r="C28" s="11" t="s">
        <v>205</v>
      </c>
      <c r="D28" s="18">
        <v>13904</v>
      </c>
      <c r="E28" s="13">
        <f t="shared" si="10"/>
        <v>0.94765539803707743</v>
      </c>
      <c r="F28" s="12"/>
      <c r="G28" s="18">
        <v>768</v>
      </c>
      <c r="H28" s="13">
        <f t="shared" si="11"/>
        <v>5.2344601962922573E-2</v>
      </c>
      <c r="I28" s="12">
        <f t="shared" si="13"/>
        <v>14672</v>
      </c>
    </row>
    <row r="29" spans="2:15" ht="12.75" customHeight="1" x14ac:dyDescent="0.2">
      <c r="B29" s="198"/>
      <c r="C29" s="11" t="s">
        <v>28</v>
      </c>
      <c r="D29" s="18">
        <v>5328</v>
      </c>
      <c r="E29" s="13">
        <f>+D29/$I29</f>
        <v>0.3016304347826087</v>
      </c>
      <c r="F29" s="12"/>
      <c r="G29" s="18">
        <v>12336</v>
      </c>
      <c r="H29" s="13">
        <f>+G29/$I29</f>
        <v>0.69836956521739135</v>
      </c>
      <c r="I29" s="12">
        <f t="shared" si="13"/>
        <v>17664</v>
      </c>
    </row>
    <row r="30" spans="2:15" ht="12.75" customHeight="1" x14ac:dyDescent="0.2">
      <c r="B30" s="198"/>
      <c r="C30" s="11" t="s">
        <v>33</v>
      </c>
      <c r="D30" s="12">
        <v>48672</v>
      </c>
      <c r="E30" s="13">
        <f t="shared" ref="E30" si="14">+D30/$I30</f>
        <v>0.66101694915254239</v>
      </c>
      <c r="F30" s="12"/>
      <c r="G30" s="12">
        <v>24960</v>
      </c>
      <c r="H30" s="13">
        <f t="shared" ref="H30" si="15">+G30/$I30</f>
        <v>0.33898305084745761</v>
      </c>
      <c r="I30" s="12">
        <f t="shared" ref="I30" si="16">+D30+G30</f>
        <v>73632</v>
      </c>
    </row>
    <row r="31" spans="2:15" ht="12.75" customHeight="1" x14ac:dyDescent="0.2">
      <c r="B31" s="198"/>
      <c r="C31" s="70" t="s">
        <v>127</v>
      </c>
      <c r="D31" s="69">
        <f>SUM(D23:D30)</f>
        <v>162016</v>
      </c>
      <c r="E31" s="65">
        <f t="shared" ref="E31" si="17">+D31/$I31</f>
        <v>0.52695670274771023</v>
      </c>
      <c r="F31" s="71"/>
      <c r="G31" s="69">
        <f>SUM(G23:G30)</f>
        <v>145440</v>
      </c>
      <c r="H31" s="65">
        <f t="shared" ref="H31" si="18">+G31/$I31</f>
        <v>0.47304329725228977</v>
      </c>
      <c r="I31" s="64">
        <f t="shared" ref="I31" si="19">+D31+G31</f>
        <v>307456</v>
      </c>
    </row>
    <row r="32" spans="2:15" ht="12.75" customHeight="1" x14ac:dyDescent="0.2">
      <c r="B32" s="198"/>
      <c r="C32" s="143" t="s">
        <v>376</v>
      </c>
      <c r="D32" s="92"/>
      <c r="E32" s="92"/>
      <c r="F32" s="92"/>
      <c r="G32" s="92"/>
      <c r="H32" s="92"/>
      <c r="I32" s="92"/>
    </row>
    <row r="33" spans="2:9" ht="12.75" customHeight="1" x14ac:dyDescent="0.2">
      <c r="B33" s="198"/>
      <c r="C33" s="95" t="s">
        <v>29</v>
      </c>
      <c r="D33" s="20"/>
      <c r="E33" s="21" t="s">
        <v>252</v>
      </c>
      <c r="F33" s="98"/>
      <c r="G33" s="20"/>
      <c r="H33" s="21" t="s">
        <v>252</v>
      </c>
      <c r="I33" s="20">
        <f t="shared" ref="I33:I56" si="20">+D33+G33</f>
        <v>0</v>
      </c>
    </row>
    <row r="34" spans="2:9" ht="12.75" customHeight="1" x14ac:dyDescent="0.2">
      <c r="B34" s="198"/>
      <c r="C34" s="11" t="s">
        <v>211</v>
      </c>
      <c r="D34" s="12"/>
      <c r="E34" s="13">
        <f t="shared" ref="E34:E54" si="21">+D34/$I34</f>
        <v>0</v>
      </c>
      <c r="F34" s="12"/>
      <c r="G34" s="12">
        <v>2160</v>
      </c>
      <c r="H34" s="13">
        <f t="shared" ref="H34:H54" si="22">+G34/$I34</f>
        <v>1</v>
      </c>
      <c r="I34" s="12">
        <f t="shared" si="20"/>
        <v>2160</v>
      </c>
    </row>
    <row r="35" spans="2:9" ht="12.75" customHeight="1" x14ac:dyDescent="0.2">
      <c r="B35" s="198"/>
      <c r="C35" s="11" t="s">
        <v>6</v>
      </c>
      <c r="D35" s="12">
        <v>78912</v>
      </c>
      <c r="E35" s="13">
        <f t="shared" si="21"/>
        <v>0.55653351387948546</v>
      </c>
      <c r="F35" s="15"/>
      <c r="G35" s="12">
        <v>62880</v>
      </c>
      <c r="H35" s="13">
        <f t="shared" si="22"/>
        <v>0.44346648612051454</v>
      </c>
      <c r="I35" s="12">
        <f t="shared" si="20"/>
        <v>141792</v>
      </c>
    </row>
    <row r="36" spans="2:9" ht="12.75" customHeight="1" x14ac:dyDescent="0.2">
      <c r="B36" s="198"/>
      <c r="C36" s="11" t="s">
        <v>7</v>
      </c>
      <c r="D36" s="15"/>
      <c r="E36" s="13">
        <f t="shared" si="21"/>
        <v>0</v>
      </c>
      <c r="F36" s="15"/>
      <c r="G36" s="12">
        <v>6960</v>
      </c>
      <c r="H36" s="13">
        <f t="shared" si="22"/>
        <v>1</v>
      </c>
      <c r="I36" s="12">
        <f t="shared" si="20"/>
        <v>6960</v>
      </c>
    </row>
    <row r="37" spans="2:9" ht="12.75" customHeight="1" x14ac:dyDescent="0.2">
      <c r="B37" s="198"/>
      <c r="C37" s="11" t="s">
        <v>32</v>
      </c>
      <c r="D37" s="12">
        <v>31248</v>
      </c>
      <c r="E37" s="13">
        <f t="shared" si="21"/>
        <v>0.38159437280187575</v>
      </c>
      <c r="F37" s="12"/>
      <c r="G37" s="12">
        <v>50640</v>
      </c>
      <c r="H37" s="13">
        <f t="shared" si="22"/>
        <v>0.61840562719812431</v>
      </c>
      <c r="I37" s="12">
        <f t="shared" si="20"/>
        <v>81888</v>
      </c>
    </row>
    <row r="38" spans="2:9" ht="12.75" customHeight="1" x14ac:dyDescent="0.2">
      <c r="B38" s="198"/>
      <c r="C38" s="11" t="s">
        <v>8</v>
      </c>
      <c r="D38" s="12">
        <v>13920</v>
      </c>
      <c r="E38" s="13">
        <f t="shared" si="21"/>
        <v>1</v>
      </c>
      <c r="F38" s="12"/>
      <c r="G38" s="12"/>
      <c r="H38" s="13">
        <f t="shared" si="22"/>
        <v>0</v>
      </c>
      <c r="I38" s="12">
        <f t="shared" si="20"/>
        <v>13920</v>
      </c>
    </row>
    <row r="39" spans="2:9" ht="12.75" customHeight="1" x14ac:dyDescent="0.2">
      <c r="B39" s="198"/>
      <c r="C39" s="11" t="s">
        <v>9</v>
      </c>
      <c r="D39" s="12">
        <v>6240</v>
      </c>
      <c r="E39" s="13">
        <f t="shared" si="21"/>
        <v>0.46263345195729538</v>
      </c>
      <c r="F39" s="12"/>
      <c r="G39" s="12">
        <v>7248</v>
      </c>
      <c r="H39" s="13">
        <f t="shared" si="22"/>
        <v>0.53736654804270467</v>
      </c>
      <c r="I39" s="12">
        <f t="shared" si="20"/>
        <v>13488</v>
      </c>
    </row>
    <row r="40" spans="2:9" ht="12.75" customHeight="1" x14ac:dyDescent="0.2">
      <c r="B40" s="198"/>
      <c r="C40" s="19" t="s">
        <v>78</v>
      </c>
      <c r="D40" s="12">
        <v>4944</v>
      </c>
      <c r="E40" s="13">
        <f>+D40/$I40</f>
        <v>0.29883945841392651</v>
      </c>
      <c r="F40" s="12"/>
      <c r="G40" s="12">
        <v>11600</v>
      </c>
      <c r="H40" s="13">
        <f>+G40/$I40</f>
        <v>0.70116054158607355</v>
      </c>
      <c r="I40" s="12">
        <f t="shared" si="20"/>
        <v>16544</v>
      </c>
    </row>
    <row r="41" spans="2:9" ht="12.75" customHeight="1" x14ac:dyDescent="0.2">
      <c r="B41" s="198"/>
      <c r="C41" s="11" t="s">
        <v>10</v>
      </c>
      <c r="D41" s="12">
        <v>17328</v>
      </c>
      <c r="E41" s="13">
        <f t="shared" ref="E41" si="23">+D41/$I41</f>
        <v>0.45408805031446542</v>
      </c>
      <c r="F41" s="12"/>
      <c r="G41" s="12">
        <v>20832</v>
      </c>
      <c r="H41" s="13">
        <f t="shared" ref="H41" si="24">+G41/$I41</f>
        <v>0.54591194968553458</v>
      </c>
      <c r="I41" s="12">
        <f t="shared" ref="I41" si="25">+D41+G41</f>
        <v>38160</v>
      </c>
    </row>
    <row r="42" spans="2:9" ht="12.75" customHeight="1" x14ac:dyDescent="0.2">
      <c r="B42" s="198"/>
      <c r="C42" s="70" t="s">
        <v>127</v>
      </c>
      <c r="D42" s="69">
        <f>SUM(D33:D41)</f>
        <v>152592</v>
      </c>
      <c r="E42" s="65">
        <f t="shared" si="21"/>
        <v>0.48455441520170717</v>
      </c>
      <c r="F42" s="71"/>
      <c r="G42" s="69">
        <f>SUM(G33:G41)</f>
        <v>162320</v>
      </c>
      <c r="H42" s="65">
        <f t="shared" si="22"/>
        <v>0.51544558479829283</v>
      </c>
      <c r="I42" s="64">
        <f t="shared" si="20"/>
        <v>314912</v>
      </c>
    </row>
    <row r="43" spans="2:9" ht="12.75" customHeight="1" x14ac:dyDescent="0.2">
      <c r="B43" s="198"/>
      <c r="C43" s="143" t="s">
        <v>217</v>
      </c>
      <c r="D43" s="92"/>
      <c r="E43" s="92"/>
      <c r="F43" s="92"/>
      <c r="G43" s="92"/>
      <c r="H43" s="92"/>
      <c r="I43" s="92"/>
    </row>
    <row r="44" spans="2:9" ht="12.75" customHeight="1" x14ac:dyDescent="0.2">
      <c r="B44" s="198"/>
      <c r="C44" s="95" t="s">
        <v>58</v>
      </c>
      <c r="D44" s="96">
        <v>5568</v>
      </c>
      <c r="E44" s="21">
        <f t="shared" ref="E44:E49" si="26">+D44/$I44</f>
        <v>0.82857142857142863</v>
      </c>
      <c r="F44" s="20"/>
      <c r="G44" s="96">
        <v>1152</v>
      </c>
      <c r="H44" s="21">
        <f t="shared" ref="H44:H49" si="27">+G44/$I44</f>
        <v>0.17142857142857143</v>
      </c>
      <c r="I44" s="20">
        <f t="shared" ref="I44:I47" si="28">+D44+G44</f>
        <v>6720</v>
      </c>
    </row>
    <row r="45" spans="2:9" ht="12.75" customHeight="1" x14ac:dyDescent="0.2">
      <c r="B45" s="198"/>
      <c r="C45" s="11" t="s">
        <v>13</v>
      </c>
      <c r="D45" s="12">
        <v>13008</v>
      </c>
      <c r="E45" s="13">
        <f t="shared" si="26"/>
        <v>0.53876739562624254</v>
      </c>
      <c r="F45" s="15"/>
      <c r="G45" s="12">
        <v>11136</v>
      </c>
      <c r="H45" s="13">
        <f t="shared" si="27"/>
        <v>0.46123260437375746</v>
      </c>
      <c r="I45" s="12">
        <f t="shared" si="28"/>
        <v>24144</v>
      </c>
    </row>
    <row r="46" spans="2:9" ht="12.75" customHeight="1" x14ac:dyDescent="0.2">
      <c r="B46" s="198"/>
      <c r="C46" s="11" t="s">
        <v>0</v>
      </c>
      <c r="D46" s="12"/>
      <c r="E46" s="13">
        <f t="shared" si="26"/>
        <v>0</v>
      </c>
      <c r="F46" s="12"/>
      <c r="G46" s="12">
        <v>2688</v>
      </c>
      <c r="H46" s="13">
        <f t="shared" si="27"/>
        <v>1</v>
      </c>
      <c r="I46" s="12">
        <f t="shared" si="28"/>
        <v>2688</v>
      </c>
    </row>
    <row r="47" spans="2:9" ht="12.75" customHeight="1" x14ac:dyDescent="0.2">
      <c r="B47" s="198"/>
      <c r="C47" s="11" t="s">
        <v>15</v>
      </c>
      <c r="D47" s="12"/>
      <c r="E47" s="13">
        <f t="shared" si="26"/>
        <v>0</v>
      </c>
      <c r="F47" s="15"/>
      <c r="G47" s="12">
        <v>1440</v>
      </c>
      <c r="H47" s="13">
        <f t="shared" si="27"/>
        <v>1</v>
      </c>
      <c r="I47" s="12">
        <f t="shared" si="28"/>
        <v>1440</v>
      </c>
    </row>
    <row r="48" spans="2:9" ht="12.75" customHeight="1" x14ac:dyDescent="0.2">
      <c r="B48" s="198"/>
      <c r="C48" s="11" t="s">
        <v>49</v>
      </c>
      <c r="D48" s="12">
        <v>14848</v>
      </c>
      <c r="E48" s="13">
        <f t="shared" si="26"/>
        <v>0.47178444331469244</v>
      </c>
      <c r="F48" s="12"/>
      <c r="G48" s="12">
        <v>16624</v>
      </c>
      <c r="H48" s="13">
        <f t="shared" si="27"/>
        <v>0.52821555668530762</v>
      </c>
      <c r="I48" s="12">
        <f>+D48+G48</f>
        <v>31472</v>
      </c>
    </row>
    <row r="49" spans="2:9" ht="12.75" customHeight="1" x14ac:dyDescent="0.2">
      <c r="B49" s="198"/>
      <c r="C49" s="11" t="s">
        <v>59</v>
      </c>
      <c r="D49" s="18">
        <v>5568</v>
      </c>
      <c r="E49" s="13">
        <f t="shared" si="26"/>
        <v>0.33429394812680113</v>
      </c>
      <c r="F49" s="12"/>
      <c r="G49" s="17">
        <v>11088</v>
      </c>
      <c r="H49" s="13">
        <f t="shared" si="27"/>
        <v>0.66570605187319887</v>
      </c>
      <c r="I49" s="12">
        <f t="shared" ref="I49" si="29">+D49+G49</f>
        <v>16656</v>
      </c>
    </row>
    <row r="50" spans="2:9" ht="12.75" customHeight="1" x14ac:dyDescent="0.2">
      <c r="B50" s="198"/>
      <c r="C50" s="11" t="s">
        <v>11</v>
      </c>
      <c r="D50" s="12">
        <v>77104</v>
      </c>
      <c r="E50" s="13">
        <f t="shared" ref="E50:E52" si="30">+D50/$I50</f>
        <v>0.54643383603583173</v>
      </c>
      <c r="F50" s="12"/>
      <c r="G50" s="12">
        <v>64000</v>
      </c>
      <c r="H50" s="13">
        <f t="shared" ref="H50:H52" si="31">+G50/$I50</f>
        <v>0.45356616396416827</v>
      </c>
      <c r="I50" s="12">
        <f t="shared" ref="I50:I52" si="32">+D50+G50</f>
        <v>141104</v>
      </c>
    </row>
    <row r="51" spans="2:9" ht="12.75" customHeight="1" x14ac:dyDescent="0.2">
      <c r="B51" s="198"/>
      <c r="C51" s="11" t="s">
        <v>16</v>
      </c>
      <c r="D51" s="12">
        <v>7200</v>
      </c>
      <c r="E51" s="13">
        <f t="shared" si="30"/>
        <v>0.45778229908443541</v>
      </c>
      <c r="F51" s="15"/>
      <c r="G51" s="12">
        <v>8528</v>
      </c>
      <c r="H51" s="13">
        <f t="shared" si="31"/>
        <v>0.54221770091556465</v>
      </c>
      <c r="I51" s="12">
        <f t="shared" si="32"/>
        <v>15728</v>
      </c>
    </row>
    <row r="52" spans="2:9" ht="12.75" customHeight="1" x14ac:dyDescent="0.2">
      <c r="B52" s="198"/>
      <c r="C52" s="11" t="s">
        <v>17</v>
      </c>
      <c r="D52" s="12"/>
      <c r="E52" s="13">
        <f t="shared" si="30"/>
        <v>0</v>
      </c>
      <c r="F52" s="12"/>
      <c r="G52" s="12">
        <v>5760</v>
      </c>
      <c r="H52" s="13">
        <f t="shared" si="31"/>
        <v>1</v>
      </c>
      <c r="I52" s="12">
        <f t="shared" si="32"/>
        <v>5760</v>
      </c>
    </row>
    <row r="53" spans="2:9" ht="12.75" customHeight="1" x14ac:dyDescent="0.2">
      <c r="B53" s="198"/>
      <c r="C53" s="11" t="s">
        <v>353</v>
      </c>
      <c r="D53" s="12">
        <v>3792</v>
      </c>
      <c r="E53" s="13">
        <f>+D53/$I53</f>
        <v>0.2893772893772894</v>
      </c>
      <c r="F53" s="12"/>
      <c r="G53" s="12">
        <v>9312</v>
      </c>
      <c r="H53" s="13">
        <f>+G53/$I53</f>
        <v>0.71062271062271065</v>
      </c>
      <c r="I53" s="12">
        <f t="shared" ref="I53" si="33">+D53+G53</f>
        <v>13104</v>
      </c>
    </row>
    <row r="54" spans="2:9" ht="12.75" customHeight="1" x14ac:dyDescent="0.2">
      <c r="B54" s="198"/>
      <c r="C54" s="11" t="s">
        <v>34</v>
      </c>
      <c r="D54" s="12">
        <v>19392</v>
      </c>
      <c r="E54" s="13">
        <f t="shared" si="21"/>
        <v>0.50690087829360098</v>
      </c>
      <c r="F54" s="12"/>
      <c r="G54" s="12">
        <v>18864</v>
      </c>
      <c r="H54" s="13">
        <f t="shared" si="22"/>
        <v>0.49309912170639902</v>
      </c>
      <c r="I54" s="12">
        <f t="shared" si="20"/>
        <v>38256</v>
      </c>
    </row>
    <row r="55" spans="2:9" ht="12.75" customHeight="1" x14ac:dyDescent="0.2">
      <c r="B55" s="198"/>
      <c r="C55" s="11" t="s">
        <v>35</v>
      </c>
      <c r="D55" s="12">
        <v>7536</v>
      </c>
      <c r="E55" s="13">
        <f t="shared" ref="E55" si="34">+D55/$I55</f>
        <v>0.47289156626506024</v>
      </c>
      <c r="F55" s="12"/>
      <c r="G55" s="12">
        <v>8400</v>
      </c>
      <c r="H55" s="13">
        <f t="shared" ref="H55" si="35">+G55/$I55</f>
        <v>0.52710843373493976</v>
      </c>
      <c r="I55" s="12">
        <f t="shared" ref="I55" si="36">+D55+G55</f>
        <v>15936</v>
      </c>
    </row>
    <row r="56" spans="2:9" ht="12.75" customHeight="1" x14ac:dyDescent="0.2">
      <c r="B56" s="198"/>
      <c r="C56" s="72" t="s">
        <v>127</v>
      </c>
      <c r="D56" s="68">
        <f>SUM(D44:D55)</f>
        <v>154016</v>
      </c>
      <c r="E56" s="91">
        <f>D56/$I56</f>
        <v>0.49205132137197771</v>
      </c>
      <c r="F56" s="67"/>
      <c r="G56" s="68">
        <f>SUM(G44:G55)</f>
        <v>158992</v>
      </c>
      <c r="H56" s="91">
        <f>G56/$I56</f>
        <v>0.50794867862802229</v>
      </c>
      <c r="I56" s="68">
        <f t="shared" si="20"/>
        <v>313008</v>
      </c>
    </row>
    <row r="57" spans="2:9" ht="12.75" customHeight="1" x14ac:dyDescent="0.2">
      <c r="B57" s="199"/>
      <c r="C57" s="118" t="s">
        <v>36</v>
      </c>
      <c r="D57" s="14">
        <f>SUM(D31,D42,D56)</f>
        <v>468624</v>
      </c>
      <c r="E57" s="16">
        <f>D57/$I57</f>
        <v>0.50100066711140756</v>
      </c>
      <c r="F57" s="14"/>
      <c r="G57" s="14">
        <f>SUM(G31,G42,G56)</f>
        <v>466752</v>
      </c>
      <c r="H57" s="16">
        <f>G57/$I57</f>
        <v>0.49899933288859238</v>
      </c>
      <c r="I57" s="14">
        <f t="shared" ref="I57:I174" si="37">+D57+G57</f>
        <v>935376</v>
      </c>
    </row>
    <row r="58" spans="2:9" ht="12.75" customHeight="1" x14ac:dyDescent="0.2">
      <c r="B58" s="194" t="s">
        <v>194</v>
      </c>
      <c r="C58" s="144" t="s">
        <v>212</v>
      </c>
      <c r="D58" s="93"/>
      <c r="E58" s="94"/>
      <c r="F58" s="93"/>
      <c r="G58" s="93"/>
      <c r="H58" s="94"/>
      <c r="I58" s="93"/>
    </row>
    <row r="59" spans="2:9" ht="12.75" customHeight="1" x14ac:dyDescent="0.2">
      <c r="B59" s="196"/>
      <c r="C59" s="95" t="s">
        <v>29</v>
      </c>
      <c r="D59" s="20"/>
      <c r="E59" s="21">
        <f t="shared" ref="E59:E60" si="38">+D59/$I59</f>
        <v>0</v>
      </c>
      <c r="F59" s="20"/>
      <c r="G59" s="20">
        <v>3360</v>
      </c>
      <c r="H59" s="21">
        <f t="shared" ref="H59:H60" si="39">+G59/$I59</f>
        <v>1</v>
      </c>
      <c r="I59" s="20">
        <f t="shared" ref="I59:I60" si="40">+D59+G59</f>
        <v>3360</v>
      </c>
    </row>
    <row r="60" spans="2:9" ht="12.75" customHeight="1" x14ac:dyDescent="0.2">
      <c r="B60" s="196"/>
      <c r="C60" s="95" t="s">
        <v>13</v>
      </c>
      <c r="D60" s="20">
        <v>21744</v>
      </c>
      <c r="E60" s="21">
        <f t="shared" si="38"/>
        <v>0.59683794466403162</v>
      </c>
      <c r="F60" s="20"/>
      <c r="G60" s="20">
        <v>14688</v>
      </c>
      <c r="H60" s="21">
        <f t="shared" si="39"/>
        <v>0.40316205533596838</v>
      </c>
      <c r="I60" s="20">
        <f t="shared" si="40"/>
        <v>36432</v>
      </c>
    </row>
    <row r="61" spans="2:9" ht="12.75" customHeight="1" x14ac:dyDescent="0.2">
      <c r="B61" s="196"/>
      <c r="C61" s="11" t="s">
        <v>31</v>
      </c>
      <c r="D61" s="12"/>
      <c r="E61" s="13">
        <f t="shared" ref="E61:E66" si="41">+D61/$I61</f>
        <v>0</v>
      </c>
      <c r="F61" s="12"/>
      <c r="G61" s="12">
        <v>2256</v>
      </c>
      <c r="H61" s="13">
        <f t="shared" ref="H61:H66" si="42">+G61/$I61</f>
        <v>1</v>
      </c>
      <c r="I61" s="12">
        <f t="shared" ref="I61:I66" si="43">+D61+G61</f>
        <v>2256</v>
      </c>
    </row>
    <row r="62" spans="2:9" ht="12.75" customHeight="1" x14ac:dyDescent="0.2">
      <c r="B62" s="196"/>
      <c r="C62" s="11" t="s">
        <v>32</v>
      </c>
      <c r="D62" s="12">
        <v>75936</v>
      </c>
      <c r="E62" s="13">
        <f t="shared" si="41"/>
        <v>0.52505808164619983</v>
      </c>
      <c r="F62" s="12"/>
      <c r="G62" s="12">
        <v>68688</v>
      </c>
      <c r="H62" s="13">
        <f t="shared" si="42"/>
        <v>0.47494191835380017</v>
      </c>
      <c r="I62" s="12">
        <f t="shared" si="43"/>
        <v>144624</v>
      </c>
    </row>
    <row r="63" spans="2:9" ht="12.75" customHeight="1" x14ac:dyDescent="0.2">
      <c r="B63" s="196"/>
      <c r="C63" s="11" t="s">
        <v>33</v>
      </c>
      <c r="D63" s="17">
        <v>63744</v>
      </c>
      <c r="E63" s="13">
        <f t="shared" si="41"/>
        <v>0.55310287380258227</v>
      </c>
      <c r="F63" s="12"/>
      <c r="G63" s="12">
        <v>51504</v>
      </c>
      <c r="H63" s="13">
        <f t="shared" si="42"/>
        <v>0.44689712619741773</v>
      </c>
      <c r="I63" s="12">
        <f t="shared" si="43"/>
        <v>115248</v>
      </c>
    </row>
    <row r="64" spans="2:9" ht="12.75" customHeight="1" x14ac:dyDescent="0.2">
      <c r="B64" s="196"/>
      <c r="C64" s="11" t="s">
        <v>353</v>
      </c>
      <c r="D64" s="12">
        <v>13200</v>
      </c>
      <c r="E64" s="13">
        <f>+D64/$I64</f>
        <v>0.60175054704595188</v>
      </c>
      <c r="F64" s="12"/>
      <c r="G64" s="12">
        <v>8736</v>
      </c>
      <c r="H64" s="13">
        <f>+G64/$I64</f>
        <v>0.39824945295404812</v>
      </c>
      <c r="I64" s="12">
        <f t="shared" ref="I64" si="44">+D64+G64</f>
        <v>21936</v>
      </c>
    </row>
    <row r="65" spans="2:9" ht="12.75" customHeight="1" x14ac:dyDescent="0.2">
      <c r="B65" s="196"/>
      <c r="C65" s="11" t="s">
        <v>34</v>
      </c>
      <c r="D65" s="12">
        <v>18336</v>
      </c>
      <c r="E65" s="13">
        <f t="shared" si="41"/>
        <v>0.40855614973262033</v>
      </c>
      <c r="F65" s="12"/>
      <c r="G65" s="12">
        <v>26544</v>
      </c>
      <c r="H65" s="13">
        <f t="shared" si="42"/>
        <v>0.59144385026737967</v>
      </c>
      <c r="I65" s="12">
        <f t="shared" si="43"/>
        <v>44880</v>
      </c>
    </row>
    <row r="66" spans="2:9" ht="12.75" customHeight="1" x14ac:dyDescent="0.2">
      <c r="B66" s="196"/>
      <c r="C66" s="11" t="s">
        <v>35</v>
      </c>
      <c r="D66" s="12">
        <v>16416</v>
      </c>
      <c r="E66" s="13">
        <f t="shared" si="41"/>
        <v>0.71548117154811719</v>
      </c>
      <c r="F66" s="12"/>
      <c r="G66" s="12">
        <v>6528</v>
      </c>
      <c r="H66" s="13">
        <f t="shared" si="42"/>
        <v>0.28451882845188287</v>
      </c>
      <c r="I66" s="12">
        <f t="shared" si="43"/>
        <v>22944</v>
      </c>
    </row>
    <row r="67" spans="2:9" ht="12.75" customHeight="1" x14ac:dyDescent="0.2">
      <c r="B67" s="196"/>
      <c r="C67" s="66" t="s">
        <v>127</v>
      </c>
      <c r="D67" s="64">
        <f>SUM(D59:D66)</f>
        <v>209376</v>
      </c>
      <c r="E67" s="65">
        <f t="shared" ref="E67" si="45">+D67/$I67</f>
        <v>0.53455882352941175</v>
      </c>
      <c r="F67" s="64"/>
      <c r="G67" s="64">
        <f>SUM(G59:G66)</f>
        <v>182304</v>
      </c>
      <c r="H67" s="65">
        <f t="shared" ref="H67" si="46">+G67/$I67</f>
        <v>0.46544117647058825</v>
      </c>
      <c r="I67" s="64">
        <f t="shared" si="37"/>
        <v>391680</v>
      </c>
    </row>
    <row r="68" spans="2:9" ht="12.75" customHeight="1" x14ac:dyDescent="0.2">
      <c r="B68" s="196"/>
      <c r="C68" s="144" t="s">
        <v>213</v>
      </c>
      <c r="D68" s="93"/>
      <c r="E68" s="94"/>
      <c r="F68" s="93"/>
      <c r="G68" s="93"/>
      <c r="H68" s="94"/>
      <c r="I68" s="93"/>
    </row>
    <row r="69" spans="2:9" ht="12.75" customHeight="1" x14ac:dyDescent="0.2">
      <c r="B69" s="196"/>
      <c r="C69" s="95" t="s">
        <v>15</v>
      </c>
      <c r="D69" s="20"/>
      <c r="E69" s="21">
        <f t="shared" ref="E69:E77" si="47">+D69/$I69</f>
        <v>0</v>
      </c>
      <c r="F69" s="20"/>
      <c r="G69" s="20">
        <v>6480</v>
      </c>
      <c r="H69" s="21">
        <f t="shared" ref="H69:H77" si="48">+G69/$I69</f>
        <v>1</v>
      </c>
      <c r="I69" s="20">
        <f t="shared" ref="I69:I76" si="49">+D69+G69</f>
        <v>6480</v>
      </c>
    </row>
    <row r="70" spans="2:9" ht="12.75" customHeight="1" x14ac:dyDescent="0.2">
      <c r="B70" s="196"/>
      <c r="C70" s="11" t="s">
        <v>6</v>
      </c>
      <c r="D70" s="12">
        <v>152032</v>
      </c>
      <c r="E70" s="13">
        <f t="shared" si="47"/>
        <v>0.65404735682819382</v>
      </c>
      <c r="F70" s="12"/>
      <c r="G70" s="12">
        <v>80416</v>
      </c>
      <c r="H70" s="13">
        <f t="shared" si="48"/>
        <v>0.34595264317180618</v>
      </c>
      <c r="I70" s="12">
        <f t="shared" si="49"/>
        <v>232448</v>
      </c>
    </row>
    <row r="71" spans="2:9" ht="12.75" customHeight="1" x14ac:dyDescent="0.2">
      <c r="B71" s="196"/>
      <c r="C71" s="11" t="s">
        <v>7</v>
      </c>
      <c r="D71" s="12">
        <v>7360</v>
      </c>
      <c r="E71" s="13">
        <f t="shared" si="47"/>
        <v>0.58974358974358976</v>
      </c>
      <c r="F71" s="12"/>
      <c r="G71" s="12">
        <v>5120</v>
      </c>
      <c r="H71" s="13">
        <f t="shared" si="48"/>
        <v>0.41025641025641024</v>
      </c>
      <c r="I71" s="12">
        <f t="shared" si="49"/>
        <v>12480</v>
      </c>
    </row>
    <row r="72" spans="2:9" ht="12.75" customHeight="1" x14ac:dyDescent="0.2">
      <c r="B72" s="196"/>
      <c r="C72" s="11" t="s">
        <v>8</v>
      </c>
      <c r="D72" s="12">
        <v>14880</v>
      </c>
      <c r="E72" s="13">
        <f t="shared" si="47"/>
        <v>0.69506726457399104</v>
      </c>
      <c r="F72" s="12"/>
      <c r="G72" s="12">
        <v>6528</v>
      </c>
      <c r="H72" s="13">
        <f t="shared" si="48"/>
        <v>0.30493273542600896</v>
      </c>
      <c r="I72" s="12">
        <f t="shared" si="49"/>
        <v>21408</v>
      </c>
    </row>
    <row r="73" spans="2:9" ht="12.75" customHeight="1" x14ac:dyDescent="0.2">
      <c r="B73" s="196"/>
      <c r="C73" s="11" t="s">
        <v>16</v>
      </c>
      <c r="D73" s="12">
        <v>13824</v>
      </c>
      <c r="E73" s="13">
        <f t="shared" si="47"/>
        <v>0.85970149253731343</v>
      </c>
      <c r="F73" s="12"/>
      <c r="G73" s="12">
        <v>2256</v>
      </c>
      <c r="H73" s="13">
        <f t="shared" si="48"/>
        <v>0.14029850746268657</v>
      </c>
      <c r="I73" s="12">
        <f t="shared" si="49"/>
        <v>16080</v>
      </c>
    </row>
    <row r="74" spans="2:9" ht="12.75" customHeight="1" x14ac:dyDescent="0.2">
      <c r="B74" s="196"/>
      <c r="C74" s="11" t="s">
        <v>9</v>
      </c>
      <c r="D74" s="12">
        <v>8208</v>
      </c>
      <c r="E74" s="13">
        <f t="shared" si="47"/>
        <v>0.49854227405247814</v>
      </c>
      <c r="F74" s="12"/>
      <c r="G74" s="12">
        <v>8256</v>
      </c>
      <c r="H74" s="13">
        <f t="shared" si="48"/>
        <v>0.50145772594752192</v>
      </c>
      <c r="I74" s="12">
        <f t="shared" si="49"/>
        <v>16464</v>
      </c>
    </row>
    <row r="75" spans="2:9" ht="12.75" customHeight="1" x14ac:dyDescent="0.2">
      <c r="B75" s="196"/>
      <c r="C75" s="11" t="s">
        <v>17</v>
      </c>
      <c r="D75" s="12"/>
      <c r="E75" s="13">
        <f t="shared" si="47"/>
        <v>0</v>
      </c>
      <c r="F75" s="12"/>
      <c r="G75" s="12">
        <v>6864</v>
      </c>
      <c r="H75" s="13">
        <f t="shared" si="48"/>
        <v>1</v>
      </c>
      <c r="I75" s="12">
        <f t="shared" si="49"/>
        <v>6864</v>
      </c>
    </row>
    <row r="76" spans="2:9" ht="12.75" customHeight="1" x14ac:dyDescent="0.2">
      <c r="B76" s="196"/>
      <c r="C76" s="19" t="s">
        <v>78</v>
      </c>
      <c r="D76" s="12">
        <v>17072</v>
      </c>
      <c r="E76" s="13">
        <f>+D76/$I76</f>
        <v>0.70991350632069194</v>
      </c>
      <c r="F76" s="12"/>
      <c r="G76" s="12">
        <v>6976</v>
      </c>
      <c r="H76" s="13">
        <f>+G76/$I76</f>
        <v>0.29008649367930806</v>
      </c>
      <c r="I76" s="12">
        <f t="shared" si="49"/>
        <v>24048</v>
      </c>
    </row>
    <row r="77" spans="2:9" ht="12.75" customHeight="1" x14ac:dyDescent="0.2">
      <c r="B77" s="196"/>
      <c r="C77" s="11" t="s">
        <v>10</v>
      </c>
      <c r="D77" s="12">
        <v>22368</v>
      </c>
      <c r="E77" s="13">
        <f t="shared" si="47"/>
        <v>0.63315217391304346</v>
      </c>
      <c r="F77" s="12"/>
      <c r="G77" s="12">
        <v>12960</v>
      </c>
      <c r="H77" s="13">
        <f t="shared" si="48"/>
        <v>0.36684782608695654</v>
      </c>
      <c r="I77" s="12">
        <f t="shared" ref="I77" si="50">+D77+G77</f>
        <v>35328</v>
      </c>
    </row>
    <row r="78" spans="2:9" ht="12.75" customHeight="1" x14ac:dyDescent="0.2">
      <c r="B78" s="196"/>
      <c r="C78" s="66" t="s">
        <v>127</v>
      </c>
      <c r="D78" s="68">
        <f>SUM(D69:D77)</f>
        <v>235744</v>
      </c>
      <c r="E78" s="65">
        <f t="shared" ref="E78" si="51">+D78/$I78</f>
        <v>0.63440258342303557</v>
      </c>
      <c r="F78" s="64"/>
      <c r="G78" s="68">
        <f>SUM(G69:G77)</f>
        <v>135856</v>
      </c>
      <c r="H78" s="65">
        <f t="shared" ref="H78" si="52">+G78/$I78</f>
        <v>0.36559741657696448</v>
      </c>
      <c r="I78" s="64">
        <f t="shared" si="37"/>
        <v>371600</v>
      </c>
    </row>
    <row r="79" spans="2:9" ht="12.75" customHeight="1" x14ac:dyDescent="0.2">
      <c r="B79" s="196"/>
      <c r="C79" s="145" t="s">
        <v>214</v>
      </c>
      <c r="D79" s="93"/>
      <c r="E79" s="94"/>
      <c r="F79" s="93"/>
      <c r="G79" s="93"/>
      <c r="H79" s="94"/>
      <c r="I79" s="93"/>
    </row>
    <row r="80" spans="2:9" ht="12.75" customHeight="1" x14ac:dyDescent="0.2">
      <c r="B80" s="196"/>
      <c r="C80" s="95" t="s">
        <v>58</v>
      </c>
      <c r="D80" s="20">
        <v>11008</v>
      </c>
      <c r="E80" s="21">
        <f t="shared" ref="E80:E83" si="53">+D80/$I80</f>
        <v>0.41747572815533979</v>
      </c>
      <c r="F80" s="20"/>
      <c r="G80" s="20">
        <v>15360</v>
      </c>
      <c r="H80" s="21">
        <f t="shared" ref="H80:H83" si="54">+G80/$I80</f>
        <v>0.58252427184466016</v>
      </c>
      <c r="I80" s="20">
        <f t="shared" ref="I80:I81" si="55">+D80+G80</f>
        <v>26368</v>
      </c>
    </row>
    <row r="81" spans="2:9" ht="12.75" customHeight="1" x14ac:dyDescent="0.2">
      <c r="B81" s="196"/>
      <c r="C81" s="11" t="s">
        <v>0</v>
      </c>
      <c r="D81" s="12">
        <v>9936</v>
      </c>
      <c r="E81" s="13">
        <f t="shared" si="53"/>
        <v>0.52538071065989844</v>
      </c>
      <c r="F81" s="12"/>
      <c r="G81" s="12">
        <v>8976</v>
      </c>
      <c r="H81" s="13">
        <f t="shared" si="54"/>
        <v>0.4746192893401015</v>
      </c>
      <c r="I81" s="12">
        <f t="shared" si="55"/>
        <v>18912</v>
      </c>
    </row>
    <row r="82" spans="2:9" ht="12.75" customHeight="1" x14ac:dyDescent="0.2">
      <c r="B82" s="196"/>
      <c r="C82" s="11" t="s">
        <v>49</v>
      </c>
      <c r="D82" s="12">
        <v>22448</v>
      </c>
      <c r="E82" s="13">
        <f t="shared" si="53"/>
        <v>0.60318142734307822</v>
      </c>
      <c r="F82" s="12"/>
      <c r="G82" s="12">
        <v>14768</v>
      </c>
      <c r="H82" s="13">
        <f t="shared" si="54"/>
        <v>0.39681857265692178</v>
      </c>
      <c r="I82" s="12">
        <f>+D82+G82</f>
        <v>37216</v>
      </c>
    </row>
    <row r="83" spans="2:9" ht="12.75" customHeight="1" x14ac:dyDescent="0.2">
      <c r="B83" s="196"/>
      <c r="C83" s="11" t="s">
        <v>59</v>
      </c>
      <c r="D83" s="12">
        <v>55776</v>
      </c>
      <c r="E83" s="13">
        <f t="shared" si="53"/>
        <v>0.82881597717546363</v>
      </c>
      <c r="F83" s="12"/>
      <c r="G83" s="12">
        <v>11520</v>
      </c>
      <c r="H83" s="13">
        <f t="shared" si="54"/>
        <v>0.17118402282453637</v>
      </c>
      <c r="I83" s="12">
        <f t="shared" ref="I83" si="56">+D83+G83</f>
        <v>67296</v>
      </c>
    </row>
    <row r="84" spans="2:9" ht="12.75" customHeight="1" x14ac:dyDescent="0.2">
      <c r="B84" s="196"/>
      <c r="C84" s="11" t="s">
        <v>11</v>
      </c>
      <c r="D84" s="12">
        <v>124800</v>
      </c>
      <c r="E84" s="13">
        <f t="shared" ref="E84" si="57">+D84/$I84</f>
        <v>0.68301225919439579</v>
      </c>
      <c r="F84" s="12"/>
      <c r="G84" s="12">
        <v>57920</v>
      </c>
      <c r="H84" s="13">
        <f t="shared" ref="H84" si="58">+G84/$I84</f>
        <v>0.31698774080560421</v>
      </c>
      <c r="I84" s="12">
        <f t="shared" ref="I84" si="59">+D84+G84</f>
        <v>182720</v>
      </c>
    </row>
    <row r="85" spans="2:9" ht="12.75" customHeight="1" x14ac:dyDescent="0.2">
      <c r="B85" s="196"/>
      <c r="C85" s="66" t="s">
        <v>127</v>
      </c>
      <c r="D85" s="68">
        <f>SUM(D80:D84)</f>
        <v>223968</v>
      </c>
      <c r="E85" s="65">
        <f t="shared" ref="E85" si="60">+D85/$I85</f>
        <v>0.6735636608603599</v>
      </c>
      <c r="F85" s="64"/>
      <c r="G85" s="68">
        <f>SUM(G80:G84)</f>
        <v>108544</v>
      </c>
      <c r="H85" s="65">
        <f t="shared" ref="H85" si="61">+G85/$I85</f>
        <v>0.3264363391396401</v>
      </c>
      <c r="I85" s="64">
        <f t="shared" ref="I85" si="62">+D85+G85</f>
        <v>332512</v>
      </c>
    </row>
    <row r="86" spans="2:9" ht="12.75" customHeight="1" x14ac:dyDescent="0.2">
      <c r="B86" s="196"/>
      <c r="C86" s="145" t="s">
        <v>215</v>
      </c>
      <c r="D86" s="93"/>
      <c r="E86" s="94"/>
      <c r="F86" s="93"/>
      <c r="G86" s="93"/>
      <c r="H86" s="94"/>
      <c r="I86" s="93"/>
    </row>
    <row r="87" spans="2:9" ht="12.75" customHeight="1" x14ac:dyDescent="0.2">
      <c r="B87" s="196"/>
      <c r="C87" s="95" t="s">
        <v>210</v>
      </c>
      <c r="D87" s="20">
        <v>33728</v>
      </c>
      <c r="E87" s="21">
        <f t="shared" ref="E87:E92" si="63">+D87/$I87</f>
        <v>0.62738095238095237</v>
      </c>
      <c r="F87" s="20"/>
      <c r="G87" s="20">
        <v>20032</v>
      </c>
      <c r="H87" s="21">
        <f t="shared" ref="H87:H92" si="64">+G87/$I87</f>
        <v>0.37261904761904763</v>
      </c>
      <c r="I87" s="20">
        <f t="shared" ref="I87:I92" si="65">+D87+G87</f>
        <v>53760</v>
      </c>
    </row>
    <row r="88" spans="2:9" ht="12.75" customHeight="1" x14ac:dyDescent="0.2">
      <c r="B88" s="196"/>
      <c r="C88" s="11" t="s">
        <v>209</v>
      </c>
      <c r="D88" s="20">
        <v>4032</v>
      </c>
      <c r="E88" s="21">
        <f t="shared" si="63"/>
        <v>1</v>
      </c>
      <c r="F88" s="20"/>
      <c r="G88" s="20"/>
      <c r="H88" s="21">
        <f t="shared" si="64"/>
        <v>0</v>
      </c>
      <c r="I88" s="20">
        <f t="shared" si="65"/>
        <v>4032</v>
      </c>
    </row>
    <row r="89" spans="2:9" ht="12.75" customHeight="1" x14ac:dyDescent="0.2">
      <c r="B89" s="196"/>
      <c r="C89" s="11" t="s">
        <v>24</v>
      </c>
      <c r="D89" s="12">
        <v>54736</v>
      </c>
      <c r="E89" s="13">
        <f t="shared" si="63"/>
        <v>0.51786254919769903</v>
      </c>
      <c r="F89" s="12"/>
      <c r="G89" s="12">
        <v>50960</v>
      </c>
      <c r="H89" s="13">
        <f t="shared" si="64"/>
        <v>0.48213745080230092</v>
      </c>
      <c r="I89" s="12">
        <f t="shared" si="65"/>
        <v>105696</v>
      </c>
    </row>
    <row r="90" spans="2:9" ht="12.75" customHeight="1" x14ac:dyDescent="0.2">
      <c r="B90" s="196"/>
      <c r="C90" s="11" t="s">
        <v>25</v>
      </c>
      <c r="D90" s="12">
        <v>27200</v>
      </c>
      <c r="E90" s="13">
        <f t="shared" si="63"/>
        <v>0.54209183673469385</v>
      </c>
      <c r="F90" s="12"/>
      <c r="G90" s="12">
        <v>22976</v>
      </c>
      <c r="H90" s="13">
        <f t="shared" si="64"/>
        <v>0.45790816326530615</v>
      </c>
      <c r="I90" s="12">
        <f t="shared" si="65"/>
        <v>50176</v>
      </c>
    </row>
    <row r="91" spans="2:9" ht="12.75" customHeight="1" x14ac:dyDescent="0.2">
      <c r="B91" s="196"/>
      <c r="C91" s="11" t="s">
        <v>26</v>
      </c>
      <c r="D91" s="12">
        <v>16080</v>
      </c>
      <c r="E91" s="13">
        <f t="shared" si="63"/>
        <v>0.61808118081180807</v>
      </c>
      <c r="F91" s="12"/>
      <c r="G91" s="12">
        <v>9936</v>
      </c>
      <c r="H91" s="13">
        <f t="shared" si="64"/>
        <v>0.38191881918819187</v>
      </c>
      <c r="I91" s="12">
        <f t="shared" si="65"/>
        <v>26016</v>
      </c>
    </row>
    <row r="92" spans="2:9" ht="12.75" customHeight="1" x14ac:dyDescent="0.2">
      <c r="B92" s="196"/>
      <c r="C92" s="11" t="s">
        <v>27</v>
      </c>
      <c r="D92" s="12">
        <v>14832</v>
      </c>
      <c r="E92" s="13">
        <f t="shared" si="63"/>
        <v>0.5478723404255319</v>
      </c>
      <c r="F92" s="12"/>
      <c r="G92" s="12">
        <v>12240</v>
      </c>
      <c r="H92" s="13">
        <f t="shared" si="64"/>
        <v>0.4521276595744681</v>
      </c>
      <c r="I92" s="12">
        <f t="shared" si="65"/>
        <v>27072</v>
      </c>
    </row>
    <row r="93" spans="2:9" ht="12.75" customHeight="1" x14ac:dyDescent="0.2">
      <c r="B93" s="196"/>
      <c r="C93" s="95" t="s">
        <v>205</v>
      </c>
      <c r="D93" s="12">
        <v>8336</v>
      </c>
      <c r="E93" s="13">
        <f t="shared" ref="E93:E96" si="66">+D93/$I93</f>
        <v>0.80525502318392583</v>
      </c>
      <c r="F93" s="12"/>
      <c r="G93" s="12">
        <v>2016</v>
      </c>
      <c r="H93" s="13">
        <f t="shared" ref="H93:H96" si="67">+G93/$I93</f>
        <v>0.19474497681607419</v>
      </c>
      <c r="I93" s="12">
        <f t="shared" si="37"/>
        <v>10352</v>
      </c>
    </row>
    <row r="94" spans="2:9" ht="12.75" customHeight="1" x14ac:dyDescent="0.2">
      <c r="B94" s="196"/>
      <c r="C94" s="11" t="s">
        <v>208</v>
      </c>
      <c r="D94" s="12">
        <v>10272</v>
      </c>
      <c r="E94" s="13">
        <f t="shared" si="66"/>
        <v>1</v>
      </c>
      <c r="F94" s="12"/>
      <c r="G94" s="12"/>
      <c r="H94" s="13">
        <f t="shared" si="67"/>
        <v>0</v>
      </c>
      <c r="I94" s="12">
        <f t="shared" si="37"/>
        <v>10272</v>
      </c>
    </row>
    <row r="95" spans="2:9" ht="12.75" customHeight="1" x14ac:dyDescent="0.2">
      <c r="B95" s="196"/>
      <c r="C95" s="11" t="s">
        <v>28</v>
      </c>
      <c r="D95" s="12">
        <v>10752</v>
      </c>
      <c r="E95" s="13">
        <f t="shared" si="66"/>
        <v>0.3888888888888889</v>
      </c>
      <c r="F95" s="15"/>
      <c r="G95" s="12">
        <v>16896</v>
      </c>
      <c r="H95" s="13">
        <f t="shared" si="67"/>
        <v>0.61111111111111116</v>
      </c>
      <c r="I95" s="12">
        <f t="shared" si="37"/>
        <v>27648</v>
      </c>
    </row>
    <row r="96" spans="2:9" ht="12.75" customHeight="1" x14ac:dyDescent="0.2">
      <c r="B96" s="196"/>
      <c r="C96" s="66" t="s">
        <v>127</v>
      </c>
      <c r="D96" s="68">
        <f>SUM(D87:D95)</f>
        <v>179968</v>
      </c>
      <c r="E96" s="65">
        <f t="shared" si="66"/>
        <v>0.57128345776829703</v>
      </c>
      <c r="F96" s="64"/>
      <c r="G96" s="68">
        <f>SUM(G87:G95)</f>
        <v>135056</v>
      </c>
      <c r="H96" s="65">
        <f t="shared" si="67"/>
        <v>0.42871654223170297</v>
      </c>
      <c r="I96" s="64">
        <f t="shared" si="37"/>
        <v>315024</v>
      </c>
    </row>
    <row r="97" spans="2:17" ht="12.75" customHeight="1" x14ac:dyDescent="0.2">
      <c r="B97" s="197"/>
      <c r="C97" s="118" t="s">
        <v>36</v>
      </c>
      <c r="D97" s="14">
        <f>SUM(D67,D78,D85,D96)</f>
        <v>849056</v>
      </c>
      <c r="E97" s="16">
        <f>D97/$I97</f>
        <v>0.60181908909453818</v>
      </c>
      <c r="F97" s="14"/>
      <c r="G97" s="14">
        <f>SUM(G67,G78,G85,G96)</f>
        <v>561760</v>
      </c>
      <c r="H97" s="16">
        <f>G97/$I97</f>
        <v>0.39818091090546182</v>
      </c>
      <c r="I97" s="14">
        <f t="shared" si="37"/>
        <v>1410816</v>
      </c>
      <c r="M97" s="175"/>
      <c r="N97" s="177"/>
      <c r="O97" s="177"/>
      <c r="P97" s="177"/>
      <c r="Q97" s="176"/>
    </row>
    <row r="98" spans="2:17" ht="12.75" customHeight="1" x14ac:dyDescent="0.2">
      <c r="B98" s="194" t="s">
        <v>195</v>
      </c>
      <c r="C98" s="144" t="s">
        <v>372</v>
      </c>
      <c r="D98" s="93"/>
      <c r="E98" s="94"/>
      <c r="F98" s="93"/>
      <c r="G98" s="93"/>
      <c r="H98" s="94"/>
      <c r="I98" s="93"/>
    </row>
    <row r="99" spans="2:17" ht="12.75" customHeight="1" x14ac:dyDescent="0.2">
      <c r="B99" s="192"/>
      <c r="C99" s="95" t="s">
        <v>143</v>
      </c>
      <c r="D99" s="20">
        <v>6336</v>
      </c>
      <c r="E99" s="21">
        <f t="shared" ref="E99:E108" si="68">+D99/$I99</f>
        <v>0.69230769230769229</v>
      </c>
      <c r="F99" s="20"/>
      <c r="G99" s="20">
        <v>2816</v>
      </c>
      <c r="H99" s="21">
        <f t="shared" ref="H99:H108" si="69">+G99/$I99</f>
        <v>0.30769230769230771</v>
      </c>
      <c r="I99" s="20">
        <f t="shared" ref="I99" si="70">+D99+G99</f>
        <v>9152</v>
      </c>
    </row>
    <row r="100" spans="2:17" ht="12.75" customHeight="1" x14ac:dyDescent="0.2">
      <c r="B100" s="192"/>
      <c r="C100" s="11" t="s">
        <v>144</v>
      </c>
      <c r="D100" s="12">
        <v>79760</v>
      </c>
      <c r="E100" s="13">
        <f t="shared" si="68"/>
        <v>0.65773848792716716</v>
      </c>
      <c r="F100" s="12"/>
      <c r="G100" s="12">
        <v>41504</v>
      </c>
      <c r="H100" s="13">
        <f t="shared" si="69"/>
        <v>0.34226151207283284</v>
      </c>
      <c r="I100" s="12">
        <f>+D100+G100</f>
        <v>121264</v>
      </c>
    </row>
    <row r="101" spans="2:17" ht="12.75" customHeight="1" x14ac:dyDescent="0.2">
      <c r="B101" s="192"/>
      <c r="C101" s="11" t="s">
        <v>391</v>
      </c>
      <c r="D101" s="12"/>
      <c r="E101" s="13">
        <f t="shared" ref="E101" si="71">+D101/$I101</f>
        <v>0</v>
      </c>
      <c r="F101" s="12"/>
      <c r="G101" s="12">
        <v>10816</v>
      </c>
      <c r="H101" s="13">
        <f t="shared" ref="H101" si="72">+G101/$I101</f>
        <v>1</v>
      </c>
      <c r="I101" s="12">
        <f>+D101+G101</f>
        <v>10816</v>
      </c>
    </row>
    <row r="102" spans="2:17" ht="12.75" customHeight="1" x14ac:dyDescent="0.2">
      <c r="B102" s="192"/>
      <c r="C102" s="11" t="s">
        <v>145</v>
      </c>
      <c r="D102" s="18"/>
      <c r="E102" s="13" t="s">
        <v>252</v>
      </c>
      <c r="F102" s="12"/>
      <c r="G102" s="18"/>
      <c r="H102" s="13" t="s">
        <v>252</v>
      </c>
      <c r="I102" s="12">
        <f>+D102+G102</f>
        <v>0</v>
      </c>
    </row>
    <row r="103" spans="2:17" ht="12.75" customHeight="1" x14ac:dyDescent="0.2">
      <c r="B103" s="192"/>
      <c r="C103" s="95" t="s">
        <v>146</v>
      </c>
      <c r="D103" s="17">
        <v>4368</v>
      </c>
      <c r="E103" s="21">
        <f t="shared" si="68"/>
        <v>0.76256983240223464</v>
      </c>
      <c r="F103" s="20"/>
      <c r="G103" s="12">
        <v>1360</v>
      </c>
      <c r="H103" s="21">
        <f t="shared" si="69"/>
        <v>0.23743016759776536</v>
      </c>
      <c r="I103" s="20">
        <f t="shared" ref="I103:I108" si="73">+D103+G103</f>
        <v>5728</v>
      </c>
    </row>
    <row r="104" spans="2:17" ht="12.75" customHeight="1" x14ac:dyDescent="0.2">
      <c r="B104" s="192"/>
      <c r="C104" s="11" t="s">
        <v>147</v>
      </c>
      <c r="D104" s="12">
        <v>9664</v>
      </c>
      <c r="E104" s="13">
        <f t="shared" si="68"/>
        <v>0.71904761904761905</v>
      </c>
      <c r="F104" s="12"/>
      <c r="G104" s="12">
        <v>3776</v>
      </c>
      <c r="H104" s="13">
        <f t="shared" si="69"/>
        <v>0.28095238095238095</v>
      </c>
      <c r="I104" s="12">
        <f t="shared" si="73"/>
        <v>13440</v>
      </c>
    </row>
    <row r="105" spans="2:17" ht="12.75" customHeight="1" x14ac:dyDescent="0.2">
      <c r="B105" s="192"/>
      <c r="C105" s="11" t="s">
        <v>186</v>
      </c>
      <c r="D105" s="12">
        <v>3792</v>
      </c>
      <c r="E105" s="13">
        <f t="shared" ref="E105" si="74">+D105/$I105</f>
        <v>0.34598540145985401</v>
      </c>
      <c r="F105" s="12"/>
      <c r="G105" s="12">
        <v>7168</v>
      </c>
      <c r="H105" s="13">
        <f t="shared" ref="H105" si="75">+G105/$I105</f>
        <v>0.65401459854014599</v>
      </c>
      <c r="I105" s="12">
        <f t="shared" ref="I105" si="76">+D105+G105</f>
        <v>10960</v>
      </c>
    </row>
    <row r="106" spans="2:17" ht="12.75" customHeight="1" x14ac:dyDescent="0.2">
      <c r="B106" s="192"/>
      <c r="C106" s="11" t="s">
        <v>148</v>
      </c>
      <c r="D106" s="12">
        <v>5776</v>
      </c>
      <c r="E106" s="13">
        <f t="shared" si="68"/>
        <v>0.71203155818540431</v>
      </c>
      <c r="F106" s="12"/>
      <c r="G106" s="12">
        <v>2336</v>
      </c>
      <c r="H106" s="13">
        <f t="shared" si="69"/>
        <v>0.28796844181459569</v>
      </c>
      <c r="I106" s="12">
        <f t="shared" si="73"/>
        <v>8112</v>
      </c>
    </row>
    <row r="107" spans="2:17" ht="12.75" customHeight="1" x14ac:dyDescent="0.2">
      <c r="B107" s="192"/>
      <c r="C107" s="11" t="s">
        <v>149</v>
      </c>
      <c r="D107" s="12">
        <v>26448</v>
      </c>
      <c r="E107" s="13">
        <f t="shared" si="68"/>
        <v>0.65543219666931007</v>
      </c>
      <c r="F107" s="12"/>
      <c r="G107" s="18">
        <v>13904</v>
      </c>
      <c r="H107" s="13">
        <f t="shared" si="69"/>
        <v>0.34456780333068993</v>
      </c>
      <c r="I107" s="12">
        <f t="shared" si="73"/>
        <v>40352</v>
      </c>
    </row>
    <row r="108" spans="2:17" ht="12.75" customHeight="1" x14ac:dyDescent="0.2">
      <c r="B108" s="192"/>
      <c r="C108" s="66" t="s">
        <v>127</v>
      </c>
      <c r="D108" s="64">
        <f>SUM(D99:D107)</f>
        <v>136144</v>
      </c>
      <c r="E108" s="65">
        <f t="shared" si="68"/>
        <v>0.61933182909964335</v>
      </c>
      <c r="F108" s="64"/>
      <c r="G108" s="64">
        <f>SUM(G99:G107)</f>
        <v>83680</v>
      </c>
      <c r="H108" s="65">
        <f t="shared" si="69"/>
        <v>0.38066817090035665</v>
      </c>
      <c r="I108" s="64">
        <f t="shared" si="73"/>
        <v>219824</v>
      </c>
    </row>
    <row r="109" spans="2:17" ht="12.75" customHeight="1" x14ac:dyDescent="0.2">
      <c r="B109" s="192"/>
      <c r="C109" s="144" t="s">
        <v>414</v>
      </c>
      <c r="D109" s="93"/>
      <c r="E109" s="94"/>
      <c r="F109" s="93"/>
      <c r="G109" s="97"/>
      <c r="H109" s="94"/>
      <c r="I109" s="93"/>
    </row>
    <row r="110" spans="2:17" ht="12.75" customHeight="1" x14ac:dyDescent="0.2">
      <c r="B110" s="192"/>
      <c r="C110" s="95" t="s">
        <v>131</v>
      </c>
      <c r="D110" s="20">
        <v>26016</v>
      </c>
      <c r="E110" s="21">
        <f t="shared" ref="E110" si="77">+D110/$I110</f>
        <v>0.73741496598639455</v>
      </c>
      <c r="F110" s="20"/>
      <c r="G110" s="20">
        <v>9264</v>
      </c>
      <c r="H110" s="21">
        <f t="shared" ref="H110" si="78">+G110/$I110</f>
        <v>0.26258503401360545</v>
      </c>
      <c r="I110" s="20">
        <f t="shared" ref="I110" si="79">+D110+G110</f>
        <v>35280</v>
      </c>
    </row>
    <row r="111" spans="2:17" ht="12.75" customHeight="1" x14ac:dyDescent="0.2">
      <c r="B111" s="192"/>
      <c r="C111" s="95" t="s">
        <v>150</v>
      </c>
      <c r="D111" s="20">
        <v>5728</v>
      </c>
      <c r="E111" s="21">
        <f t="shared" ref="E111" si="80">+D111/$I111</f>
        <v>0.56112852664576807</v>
      </c>
      <c r="F111" s="20"/>
      <c r="G111" s="20">
        <v>4480</v>
      </c>
      <c r="H111" s="21">
        <f t="shared" ref="H111" si="81">+G111/$I111</f>
        <v>0.43887147335423199</v>
      </c>
      <c r="I111" s="20">
        <f t="shared" ref="I111" si="82">+D111+G111</f>
        <v>10208</v>
      </c>
    </row>
    <row r="112" spans="2:17" ht="12.75" customHeight="1" x14ac:dyDescent="0.2">
      <c r="B112" s="192"/>
      <c r="C112" s="11" t="s">
        <v>151</v>
      </c>
      <c r="D112" s="12">
        <v>7424</v>
      </c>
      <c r="E112" s="13">
        <f t="shared" ref="E112:E118" si="83">+D112/$I112</f>
        <v>0.60025873221216042</v>
      </c>
      <c r="F112" s="12"/>
      <c r="G112" s="12">
        <v>4944</v>
      </c>
      <c r="H112" s="13">
        <f t="shared" ref="H112:H118" si="84">+G112/$I112</f>
        <v>0.39974126778783958</v>
      </c>
      <c r="I112" s="12">
        <f t="shared" ref="I112:I118" si="85">+D112+G112</f>
        <v>12368</v>
      </c>
    </row>
    <row r="113" spans="2:22" ht="12.75" customHeight="1" x14ac:dyDescent="0.2">
      <c r="B113" s="192"/>
      <c r="C113" s="11" t="s">
        <v>152</v>
      </c>
      <c r="D113" s="12">
        <v>9984</v>
      </c>
      <c r="E113" s="13">
        <f t="shared" si="83"/>
        <v>0.58591549295774648</v>
      </c>
      <c r="F113" s="12"/>
      <c r="G113" s="12">
        <v>7056</v>
      </c>
      <c r="H113" s="13">
        <f t="shared" si="84"/>
        <v>0.41408450704225352</v>
      </c>
      <c r="I113" s="12">
        <f t="shared" si="85"/>
        <v>17040</v>
      </c>
    </row>
    <row r="114" spans="2:22" ht="12.75" customHeight="1" x14ac:dyDescent="0.2">
      <c r="B114" s="192"/>
      <c r="C114" s="11" t="s">
        <v>153</v>
      </c>
      <c r="D114" s="12">
        <v>33024</v>
      </c>
      <c r="E114" s="13">
        <f t="shared" si="83"/>
        <v>0.48111888111888113</v>
      </c>
      <c r="F114" s="12"/>
      <c r="G114" s="12">
        <v>35616</v>
      </c>
      <c r="H114" s="13">
        <f t="shared" si="84"/>
        <v>0.51888111888111887</v>
      </c>
      <c r="I114" s="12">
        <f t="shared" si="85"/>
        <v>68640</v>
      </c>
    </row>
    <row r="115" spans="2:22" ht="12.75" customHeight="1" x14ac:dyDescent="0.2">
      <c r="B115" s="192"/>
      <c r="C115" s="11" t="s">
        <v>154</v>
      </c>
      <c r="D115" s="12">
        <v>7616</v>
      </c>
      <c r="E115" s="13">
        <f t="shared" si="83"/>
        <v>0.50854700854700852</v>
      </c>
      <c r="F115" s="12"/>
      <c r="G115" s="12">
        <v>7360</v>
      </c>
      <c r="H115" s="13">
        <f t="shared" si="84"/>
        <v>0.49145299145299143</v>
      </c>
      <c r="I115" s="12">
        <f t="shared" si="85"/>
        <v>14976</v>
      </c>
      <c r="M115" s="9"/>
      <c r="N115" s="149"/>
      <c r="O115" s="149"/>
    </row>
    <row r="116" spans="2:22" ht="12.75" customHeight="1" x14ac:dyDescent="0.2">
      <c r="B116" s="192"/>
      <c r="C116" s="11" t="s">
        <v>155</v>
      </c>
      <c r="D116" s="12">
        <v>3120</v>
      </c>
      <c r="E116" s="13">
        <f t="shared" si="83"/>
        <v>0.4642857142857143</v>
      </c>
      <c r="F116" s="12"/>
      <c r="G116" s="12">
        <v>3600</v>
      </c>
      <c r="H116" s="13">
        <f t="shared" si="84"/>
        <v>0.5357142857142857</v>
      </c>
      <c r="I116" s="12">
        <f t="shared" si="85"/>
        <v>6720</v>
      </c>
      <c r="M116" s="9"/>
      <c r="N116" s="149"/>
      <c r="O116" s="149"/>
    </row>
    <row r="117" spans="2:22" ht="12.75" customHeight="1" x14ac:dyDescent="0.2">
      <c r="B117" s="192"/>
      <c r="C117" s="11" t="s">
        <v>156</v>
      </c>
      <c r="D117" s="12">
        <v>4752</v>
      </c>
      <c r="E117" s="13">
        <f t="shared" si="83"/>
        <v>0.81818181818181823</v>
      </c>
      <c r="F117" s="12"/>
      <c r="G117" s="12">
        <v>1056</v>
      </c>
      <c r="H117" s="13">
        <f t="shared" si="84"/>
        <v>0.18181818181818182</v>
      </c>
      <c r="I117" s="12">
        <f t="shared" si="85"/>
        <v>5808</v>
      </c>
      <c r="M117" s="9"/>
      <c r="N117" s="149"/>
      <c r="O117" s="149"/>
    </row>
    <row r="118" spans="2:22" ht="12.75" customHeight="1" x14ac:dyDescent="0.2">
      <c r="B118" s="192"/>
      <c r="C118" s="66" t="s">
        <v>127</v>
      </c>
      <c r="D118" s="64">
        <f>SUM(D110:D117)</f>
        <v>97664</v>
      </c>
      <c r="E118" s="65">
        <f t="shared" si="83"/>
        <v>0.57100093545369501</v>
      </c>
      <c r="F118" s="64"/>
      <c r="G118" s="64">
        <f>SUM(G110:G117)</f>
        <v>73376</v>
      </c>
      <c r="H118" s="65">
        <f t="shared" si="84"/>
        <v>0.42899906454630493</v>
      </c>
      <c r="I118" s="64">
        <f t="shared" si="85"/>
        <v>171040</v>
      </c>
    </row>
    <row r="119" spans="2:22" ht="12.75" customHeight="1" x14ac:dyDescent="0.2">
      <c r="B119" s="193"/>
      <c r="C119" s="118" t="s">
        <v>36</v>
      </c>
      <c r="D119" s="14">
        <f>SUM(D108,D118)</f>
        <v>233808</v>
      </c>
      <c r="E119" s="16">
        <f>D119/$I119</f>
        <v>0.59818248802652585</v>
      </c>
      <c r="F119" s="14"/>
      <c r="G119" s="14">
        <f>SUM(G108,G118)</f>
        <v>157056</v>
      </c>
      <c r="H119" s="16">
        <f>G119/$I119</f>
        <v>0.40181751197347415</v>
      </c>
      <c r="I119" s="14">
        <f t="shared" ref="I119" si="86">+D119+G119</f>
        <v>390864</v>
      </c>
      <c r="M119" s="175"/>
      <c r="N119" s="177"/>
      <c r="O119" s="177"/>
      <c r="P119" s="177"/>
      <c r="Q119" s="176"/>
    </row>
    <row r="120" spans="2:22" ht="12.75" customHeight="1" x14ac:dyDescent="0.2">
      <c r="B120" s="192" t="s">
        <v>196</v>
      </c>
      <c r="C120" s="144" t="s">
        <v>373</v>
      </c>
      <c r="D120" s="93"/>
      <c r="E120" s="94"/>
      <c r="F120" s="99"/>
      <c r="G120" s="93"/>
      <c r="H120" s="94"/>
      <c r="I120" s="93"/>
    </row>
    <row r="121" spans="2:22" ht="12.75" customHeight="1" x14ac:dyDescent="0.2">
      <c r="B121" s="192"/>
      <c r="C121" s="95" t="s">
        <v>13</v>
      </c>
      <c r="D121" s="20">
        <v>46416</v>
      </c>
      <c r="E121" s="21">
        <f>+D121/$I121</f>
        <v>0.60703075957313246</v>
      </c>
      <c r="F121" s="98"/>
      <c r="G121" s="20">
        <v>30048</v>
      </c>
      <c r="H121" s="21">
        <f>+G121/$I121</f>
        <v>0.39296924042686754</v>
      </c>
      <c r="I121" s="20">
        <f>+D121+G121</f>
        <v>76464</v>
      </c>
      <c r="M121" s="9"/>
      <c r="N121" s="149"/>
      <c r="O121" s="149"/>
      <c r="P121" s="149"/>
      <c r="Q121" s="178"/>
      <c r="R121" s="9"/>
      <c r="S121" s="149"/>
      <c r="T121" s="149"/>
      <c r="U121" s="149"/>
      <c r="V121" s="149"/>
    </row>
    <row r="122" spans="2:22" ht="12.75" customHeight="1" x14ac:dyDescent="0.2">
      <c r="B122" s="192"/>
      <c r="C122" s="11" t="s">
        <v>352</v>
      </c>
      <c r="D122" s="12">
        <v>25792</v>
      </c>
      <c r="E122" s="13">
        <f t="shared" ref="E122:E123" si="87">+D122/$I122</f>
        <v>0.70577933450087571</v>
      </c>
      <c r="F122" s="15"/>
      <c r="G122" s="12">
        <v>10752</v>
      </c>
      <c r="H122" s="13">
        <f t="shared" ref="H122:H123" si="88">+G122/$I122</f>
        <v>0.29422066549912435</v>
      </c>
      <c r="I122" s="12">
        <f>+D122+G122</f>
        <v>36544</v>
      </c>
      <c r="T122" s="149"/>
      <c r="U122" s="149"/>
      <c r="V122" s="149"/>
    </row>
    <row r="123" spans="2:22" ht="12.75" customHeight="1" x14ac:dyDescent="0.2">
      <c r="B123" s="192"/>
      <c r="C123" s="11" t="s">
        <v>134</v>
      </c>
      <c r="D123" s="12">
        <v>19776</v>
      </c>
      <c r="E123" s="13">
        <f t="shared" si="87"/>
        <v>0.416582406471183</v>
      </c>
      <c r="F123" s="15"/>
      <c r="G123" s="12">
        <v>27696</v>
      </c>
      <c r="H123" s="13">
        <f t="shared" si="88"/>
        <v>0.58341759352881695</v>
      </c>
      <c r="I123" s="12">
        <f>+D123+G123</f>
        <v>47472</v>
      </c>
      <c r="M123" s="9"/>
      <c r="N123" s="149"/>
      <c r="O123" s="149"/>
      <c r="P123" s="149"/>
      <c r="Q123" s="178"/>
      <c r="R123" s="9"/>
      <c r="S123" s="149"/>
      <c r="T123" s="149"/>
      <c r="U123" s="149"/>
      <c r="V123" s="149"/>
    </row>
    <row r="124" spans="2:22" ht="12.75" customHeight="1" x14ac:dyDescent="0.2">
      <c r="B124" s="192"/>
      <c r="C124" s="11" t="s">
        <v>17</v>
      </c>
      <c r="D124" s="12">
        <v>13776</v>
      </c>
      <c r="E124" s="13">
        <f>+D124/$I124</f>
        <v>0.50174825174825177</v>
      </c>
      <c r="F124" s="12"/>
      <c r="G124" s="12">
        <v>13680</v>
      </c>
      <c r="H124" s="13">
        <f>+G124/$I124</f>
        <v>0.49825174825174823</v>
      </c>
      <c r="I124" s="12">
        <f>+D124+G124</f>
        <v>27456</v>
      </c>
      <c r="M124" s="9"/>
      <c r="N124" s="149"/>
      <c r="O124" s="149"/>
      <c r="P124" s="149"/>
      <c r="Q124" s="178"/>
      <c r="R124" s="9"/>
      <c r="S124" s="9"/>
      <c r="T124" s="149"/>
      <c r="U124" s="149"/>
      <c r="V124" s="149"/>
    </row>
    <row r="125" spans="2:22" ht="12.75" customHeight="1" x14ac:dyDescent="0.2">
      <c r="B125" s="192"/>
      <c r="C125" s="11" t="s">
        <v>185</v>
      </c>
      <c r="D125" s="12"/>
      <c r="E125" s="13" t="s">
        <v>252</v>
      </c>
      <c r="F125" s="12"/>
      <c r="G125" s="12"/>
      <c r="H125" s="13" t="s">
        <v>252</v>
      </c>
      <c r="I125" s="12">
        <f>+D125+G125</f>
        <v>0</v>
      </c>
      <c r="M125" s="9"/>
      <c r="N125" s="149"/>
      <c r="O125" s="149"/>
      <c r="P125" s="149"/>
      <c r="Q125" s="178"/>
      <c r="R125" s="178"/>
      <c r="S125" s="178"/>
      <c r="T125" s="178"/>
      <c r="U125" s="178"/>
      <c r="V125" s="178"/>
    </row>
    <row r="126" spans="2:22" ht="12.75" customHeight="1" x14ac:dyDescent="0.2">
      <c r="B126" s="192"/>
      <c r="C126" s="66" t="s">
        <v>127</v>
      </c>
      <c r="D126" s="69">
        <f>SUM(D121:D125)</f>
        <v>105760</v>
      </c>
      <c r="E126" s="65">
        <f t="shared" ref="E126" si="89">+D126/$I126</f>
        <v>0.56274476417503827</v>
      </c>
      <c r="F126" s="64"/>
      <c r="G126" s="69">
        <f>SUM(G121:G125)</f>
        <v>82176</v>
      </c>
      <c r="H126" s="65">
        <f t="shared" ref="H126" si="90">+G126/$I126</f>
        <v>0.43725523582496167</v>
      </c>
      <c r="I126" s="64">
        <f t="shared" ref="I126" si="91">+D126+G126</f>
        <v>187936</v>
      </c>
      <c r="M126" s="9"/>
      <c r="N126" s="149"/>
      <c r="O126" s="149"/>
      <c r="P126" s="149"/>
      <c r="Q126" s="178"/>
      <c r="R126" s="178"/>
      <c r="S126" s="178"/>
      <c r="T126" s="178"/>
      <c r="U126" s="178"/>
      <c r="V126" s="178"/>
    </row>
    <row r="127" spans="2:22" ht="12.75" customHeight="1" x14ac:dyDescent="0.2">
      <c r="B127" s="192"/>
      <c r="C127" s="145" t="s">
        <v>218</v>
      </c>
      <c r="D127" s="97"/>
      <c r="E127" s="94"/>
      <c r="F127" s="93"/>
      <c r="G127" s="97"/>
      <c r="H127" s="94"/>
      <c r="I127" s="93"/>
      <c r="M127" s="9"/>
      <c r="N127" s="149"/>
      <c r="O127" s="149"/>
      <c r="P127" s="149"/>
      <c r="Q127" s="178"/>
      <c r="R127" s="178"/>
      <c r="S127" s="178"/>
      <c r="T127" s="178"/>
      <c r="U127" s="178"/>
      <c r="V127" s="178"/>
    </row>
    <row r="128" spans="2:22" ht="12.75" customHeight="1" x14ac:dyDescent="0.2">
      <c r="B128" s="192"/>
      <c r="C128" s="95" t="s">
        <v>132</v>
      </c>
      <c r="D128" s="20">
        <v>15600</v>
      </c>
      <c r="E128" s="21">
        <f t="shared" ref="E128" si="92">+D128/$I128</f>
        <v>0.6335282651072125</v>
      </c>
      <c r="F128" s="20"/>
      <c r="G128" s="20">
        <v>9024</v>
      </c>
      <c r="H128" s="21">
        <f t="shared" ref="H128" si="93">+G128/$I128</f>
        <v>0.3664717348927875</v>
      </c>
      <c r="I128" s="20">
        <f>+D128+G128</f>
        <v>24624</v>
      </c>
      <c r="M128" s="9"/>
      <c r="N128" s="149"/>
      <c r="O128" s="149"/>
      <c r="P128" s="149"/>
      <c r="Q128" s="178"/>
      <c r="R128" s="178"/>
      <c r="S128" s="178"/>
      <c r="T128" s="178"/>
      <c r="U128" s="178"/>
      <c r="V128" s="178"/>
    </row>
    <row r="129" spans="2:22" ht="12.75" customHeight="1" x14ac:dyDescent="0.2">
      <c r="B129" s="192"/>
      <c r="C129" s="11" t="s">
        <v>133</v>
      </c>
      <c r="D129" s="12">
        <v>49248</v>
      </c>
      <c r="E129" s="13">
        <f t="shared" ref="E129:E131" si="94">+D129/$I129</f>
        <v>0.52134146341463417</v>
      </c>
      <c r="F129" s="12"/>
      <c r="G129" s="12">
        <v>45216</v>
      </c>
      <c r="H129" s="13">
        <f t="shared" ref="H129:H131" si="95">+G129/$I129</f>
        <v>0.47865853658536583</v>
      </c>
      <c r="I129" s="12">
        <f t="shared" ref="I129" si="96">+D129+G129</f>
        <v>94464</v>
      </c>
      <c r="M129" s="9"/>
      <c r="N129" s="149"/>
      <c r="O129" s="149"/>
      <c r="P129" s="149"/>
      <c r="Q129" s="178"/>
      <c r="R129" s="178"/>
      <c r="S129" s="178"/>
      <c r="T129" s="178"/>
      <c r="U129" s="178"/>
      <c r="V129" s="178"/>
    </row>
    <row r="130" spans="2:22" ht="12.75" customHeight="1" x14ac:dyDescent="0.2">
      <c r="B130" s="192"/>
      <c r="C130" s="11" t="s">
        <v>15</v>
      </c>
      <c r="D130" s="12">
        <v>10320</v>
      </c>
      <c r="E130" s="13">
        <f t="shared" si="94"/>
        <v>0.64371257485029942</v>
      </c>
      <c r="F130" s="15"/>
      <c r="G130" s="12">
        <v>5712</v>
      </c>
      <c r="H130" s="13">
        <f t="shared" si="95"/>
        <v>0.35628742514970058</v>
      </c>
      <c r="I130" s="12">
        <f>+D130+G130</f>
        <v>16032</v>
      </c>
      <c r="M130" s="9"/>
      <c r="N130" s="149"/>
      <c r="O130" s="149"/>
      <c r="P130" s="149"/>
      <c r="Q130" s="178"/>
      <c r="R130" s="178"/>
      <c r="S130" s="178"/>
      <c r="T130" s="178"/>
      <c r="U130" s="178"/>
      <c r="V130" s="178"/>
    </row>
    <row r="131" spans="2:22" ht="12.75" customHeight="1" x14ac:dyDescent="0.2">
      <c r="B131" s="192"/>
      <c r="C131" s="11" t="s">
        <v>16</v>
      </c>
      <c r="D131" s="12">
        <v>21744</v>
      </c>
      <c r="E131" s="13">
        <f t="shared" si="94"/>
        <v>0.47024221453287196</v>
      </c>
      <c r="F131" s="15"/>
      <c r="G131" s="12">
        <v>24496</v>
      </c>
      <c r="H131" s="13">
        <f t="shared" si="95"/>
        <v>0.52975778546712804</v>
      </c>
      <c r="I131" s="12">
        <f>+D131+G131</f>
        <v>46240</v>
      </c>
      <c r="M131" s="9"/>
      <c r="N131" s="149"/>
      <c r="O131" s="149"/>
      <c r="P131" s="149"/>
      <c r="Q131" s="178"/>
      <c r="R131" s="178"/>
      <c r="S131" s="178"/>
      <c r="T131" s="178"/>
      <c r="U131" s="178"/>
      <c r="V131" s="178"/>
    </row>
    <row r="132" spans="2:22" ht="12.75" customHeight="1" x14ac:dyDescent="0.2">
      <c r="B132" s="192"/>
      <c r="C132" s="11" t="s">
        <v>135</v>
      </c>
      <c r="D132" s="18">
        <v>19600</v>
      </c>
      <c r="E132" s="13">
        <f t="shared" ref="E132" si="97">+D132/$I132</f>
        <v>0.40019601437438745</v>
      </c>
      <c r="F132" s="12"/>
      <c r="G132" s="18">
        <v>29376</v>
      </c>
      <c r="H132" s="13">
        <f t="shared" ref="H132" si="98">+G132/$I132</f>
        <v>0.59980398562561255</v>
      </c>
      <c r="I132" s="12">
        <f>+D132+G132</f>
        <v>48976</v>
      </c>
      <c r="M132" s="9"/>
      <c r="N132" s="149"/>
      <c r="O132" s="149"/>
      <c r="P132" s="149"/>
      <c r="Q132" s="178"/>
      <c r="R132" s="178"/>
      <c r="S132" s="178"/>
      <c r="T132" s="178"/>
      <c r="U132" s="178"/>
      <c r="V132" s="178"/>
    </row>
    <row r="133" spans="2:22" ht="12.75" customHeight="1" x14ac:dyDescent="0.2">
      <c r="B133" s="192"/>
      <c r="C133" s="66" t="s">
        <v>127</v>
      </c>
      <c r="D133" s="68">
        <f>SUM(D128:D132)</f>
        <v>116512</v>
      </c>
      <c r="E133" s="65">
        <f>+D133/$I133</f>
        <v>0.50583495415393165</v>
      </c>
      <c r="F133" s="64"/>
      <c r="G133" s="68">
        <f>SUM(G128:G132)</f>
        <v>113824</v>
      </c>
      <c r="H133" s="65">
        <f>+G133/$I133</f>
        <v>0.49416504584606835</v>
      </c>
      <c r="I133" s="64">
        <f t="shared" ref="I133" si="99">+D133+G133</f>
        <v>230336</v>
      </c>
      <c r="M133" s="9"/>
      <c r="N133" s="149"/>
      <c r="O133" s="149"/>
      <c r="P133" s="149"/>
      <c r="Q133" s="178"/>
      <c r="R133" s="178"/>
      <c r="S133" s="178"/>
      <c r="T133" s="178"/>
      <c r="U133" s="178"/>
      <c r="V133" s="178"/>
    </row>
    <row r="134" spans="2:22" ht="12.75" customHeight="1" x14ac:dyDescent="0.2">
      <c r="B134" s="193"/>
      <c r="C134" s="118" t="s">
        <v>36</v>
      </c>
      <c r="D134" s="14">
        <f>SUM(D126,D133)</f>
        <v>222272</v>
      </c>
      <c r="E134" s="16">
        <f>D134/$I134</f>
        <v>0.53140540126998703</v>
      </c>
      <c r="F134" s="14"/>
      <c r="G134" s="14">
        <f>SUM(G126,G133)</f>
        <v>196000</v>
      </c>
      <c r="H134" s="16">
        <f>G134/$I134</f>
        <v>0.46859459873001302</v>
      </c>
      <c r="I134" s="14">
        <f>+D134+G134</f>
        <v>418272</v>
      </c>
      <c r="M134" s="9"/>
      <c r="N134" s="149"/>
      <c r="O134" s="149"/>
      <c r="P134" s="149"/>
      <c r="Q134" s="178"/>
      <c r="R134" s="178"/>
      <c r="S134" s="178"/>
      <c r="T134" s="178"/>
      <c r="U134" s="178"/>
      <c r="V134" s="178"/>
    </row>
    <row r="135" spans="2:22" ht="12.75" customHeight="1" x14ac:dyDescent="0.2">
      <c r="B135" s="192" t="s">
        <v>197</v>
      </c>
      <c r="C135" s="144" t="s">
        <v>220</v>
      </c>
      <c r="D135" s="93"/>
      <c r="E135" s="94"/>
      <c r="F135" s="93"/>
      <c r="G135" s="93"/>
      <c r="H135" s="94"/>
      <c r="I135" s="93"/>
    </row>
    <row r="136" spans="2:22" ht="12.75" customHeight="1" x14ac:dyDescent="0.2">
      <c r="B136" s="192"/>
      <c r="C136" s="95" t="s">
        <v>6</v>
      </c>
      <c r="D136" s="20">
        <v>250720</v>
      </c>
      <c r="E136" s="21">
        <f>+D136/$I136</f>
        <v>0.63431023316062174</v>
      </c>
      <c r="F136" s="20"/>
      <c r="G136" s="20">
        <v>144544</v>
      </c>
      <c r="H136" s="21">
        <f>+G136/$I136</f>
        <v>0.36568976683937826</v>
      </c>
      <c r="I136" s="20">
        <f>+D136+G136</f>
        <v>395264</v>
      </c>
    </row>
    <row r="137" spans="2:22" ht="12.75" customHeight="1" x14ac:dyDescent="0.2">
      <c r="B137" s="192"/>
      <c r="C137" s="11" t="s">
        <v>9</v>
      </c>
      <c r="D137" s="12">
        <v>18192</v>
      </c>
      <c r="E137" s="13">
        <f>+D137/$I137</f>
        <v>0.58759689922480618</v>
      </c>
      <c r="F137" s="15"/>
      <c r="G137" s="12">
        <v>12768</v>
      </c>
      <c r="H137" s="13">
        <f>+G137/$I137</f>
        <v>0.41240310077519382</v>
      </c>
      <c r="I137" s="12">
        <f t="shared" ref="I137" si="100">+D137+G137</f>
        <v>30960</v>
      </c>
    </row>
    <row r="138" spans="2:22" ht="12.75" customHeight="1" x14ac:dyDescent="0.2">
      <c r="B138" s="192"/>
      <c r="C138" s="66" t="s">
        <v>127</v>
      </c>
      <c r="D138" s="68">
        <f>SUM(D136:D137)</f>
        <v>268912</v>
      </c>
      <c r="E138" s="65">
        <f>+D138/$I138</f>
        <v>0.63091707646683437</v>
      </c>
      <c r="F138" s="64"/>
      <c r="G138" s="68">
        <f>SUM(G136:G137)</f>
        <v>157312</v>
      </c>
      <c r="H138" s="65">
        <f>+G138/$I138</f>
        <v>0.36908292353316569</v>
      </c>
      <c r="I138" s="64">
        <f t="shared" ref="I138" si="101">+D138+G138</f>
        <v>426224</v>
      </c>
    </row>
    <row r="139" spans="2:22" ht="12.75" customHeight="1" x14ac:dyDescent="0.2">
      <c r="B139" s="192"/>
      <c r="C139" s="144" t="s">
        <v>374</v>
      </c>
      <c r="D139" s="93"/>
      <c r="E139" s="94"/>
      <c r="F139" s="93"/>
      <c r="G139" s="93"/>
      <c r="H139" s="94"/>
      <c r="I139" s="93"/>
    </row>
    <row r="140" spans="2:22" ht="12.75" customHeight="1" x14ac:dyDescent="0.2">
      <c r="B140" s="192"/>
      <c r="C140" s="95" t="s">
        <v>343</v>
      </c>
      <c r="D140" s="20">
        <v>10512</v>
      </c>
      <c r="E140" s="21">
        <f t="shared" ref="E140" si="102">+D140/$I140</f>
        <v>0.56637931034482758</v>
      </c>
      <c r="F140" s="20"/>
      <c r="G140" s="20">
        <v>8048</v>
      </c>
      <c r="H140" s="21">
        <f t="shared" ref="H140" si="103">+G140/$I140</f>
        <v>0.43362068965517242</v>
      </c>
      <c r="I140" s="20">
        <f t="shared" ref="I140" si="104">+D140+G140</f>
        <v>18560</v>
      </c>
    </row>
    <row r="141" spans="2:22" ht="12.75" customHeight="1" x14ac:dyDescent="0.2">
      <c r="B141" s="192"/>
      <c r="C141" s="11" t="s">
        <v>49</v>
      </c>
      <c r="D141" s="12">
        <v>40336</v>
      </c>
      <c r="E141" s="13">
        <f>+D141/$I141</f>
        <v>0.77724680129489754</v>
      </c>
      <c r="F141" s="12"/>
      <c r="G141" s="12">
        <v>11560</v>
      </c>
      <c r="H141" s="13">
        <f>+G141/$I141</f>
        <v>0.22275319870510252</v>
      </c>
      <c r="I141" s="12">
        <f>+D141+G141</f>
        <v>51896</v>
      </c>
    </row>
    <row r="142" spans="2:22" ht="12.75" customHeight="1" x14ac:dyDescent="0.2">
      <c r="B142" s="192"/>
      <c r="C142" s="19" t="s">
        <v>137</v>
      </c>
      <c r="D142" s="12">
        <v>14784</v>
      </c>
      <c r="E142" s="13">
        <f>+D142/$I142</f>
        <v>0.77</v>
      </c>
      <c r="F142" s="12"/>
      <c r="G142" s="12">
        <v>4416</v>
      </c>
      <c r="H142" s="13">
        <f>+G142/$I142</f>
        <v>0.23</v>
      </c>
      <c r="I142" s="12">
        <f>+D142+G142</f>
        <v>19200</v>
      </c>
    </row>
    <row r="143" spans="2:22" ht="12.75" customHeight="1" x14ac:dyDescent="0.2">
      <c r="B143" s="192"/>
      <c r="C143" s="19" t="s">
        <v>78</v>
      </c>
      <c r="D143" s="12">
        <v>23168</v>
      </c>
      <c r="E143" s="13">
        <f>+D143/$I143</f>
        <v>0.55288277968690336</v>
      </c>
      <c r="F143" s="12"/>
      <c r="G143" s="12">
        <v>18736</v>
      </c>
      <c r="H143" s="13">
        <f>+G143/$I143</f>
        <v>0.44711722031309659</v>
      </c>
      <c r="I143" s="12">
        <f t="shared" ref="I143" si="105">+D143+G143</f>
        <v>41904</v>
      </c>
    </row>
    <row r="144" spans="2:22" ht="12.75" customHeight="1" x14ac:dyDescent="0.2">
      <c r="B144" s="192"/>
      <c r="C144" s="66" t="s">
        <v>127</v>
      </c>
      <c r="D144" s="69">
        <f>SUM(D140:D143)</f>
        <v>88800</v>
      </c>
      <c r="E144" s="65">
        <f>+D144/$I144</f>
        <v>0.67497719671632717</v>
      </c>
      <c r="F144" s="64"/>
      <c r="G144" s="69">
        <f>SUM(G140:G143)</f>
        <v>42760</v>
      </c>
      <c r="H144" s="65">
        <f>+G144/$I144</f>
        <v>0.32502280328367283</v>
      </c>
      <c r="I144" s="64">
        <f t="shared" ref="I144" si="106">+D144+G144</f>
        <v>131560</v>
      </c>
    </row>
    <row r="145" spans="2:9" ht="12.75" customHeight="1" x14ac:dyDescent="0.2">
      <c r="B145" s="192"/>
      <c r="C145" s="144" t="s">
        <v>219</v>
      </c>
      <c r="D145" s="93"/>
      <c r="E145" s="94"/>
      <c r="F145" s="93"/>
      <c r="G145" s="93"/>
      <c r="H145" s="94"/>
      <c r="I145" s="93"/>
    </row>
    <row r="146" spans="2:9" ht="12.75" customHeight="1" x14ac:dyDescent="0.2">
      <c r="B146" s="192"/>
      <c r="C146" s="95" t="s">
        <v>58</v>
      </c>
      <c r="D146" s="17">
        <v>16448</v>
      </c>
      <c r="E146" s="21">
        <f>+D146/$I146</f>
        <v>0.43338954468802698</v>
      </c>
      <c r="F146" s="20"/>
      <c r="G146" s="17">
        <v>21504</v>
      </c>
      <c r="H146" s="21">
        <f>+G146/$I146</f>
        <v>0.56661045531197307</v>
      </c>
      <c r="I146" s="20">
        <f t="shared" ref="I146" si="107">+D146+G146</f>
        <v>37952</v>
      </c>
    </row>
    <row r="147" spans="2:9" ht="12.75" customHeight="1" x14ac:dyDescent="0.2">
      <c r="B147" s="192"/>
      <c r="C147" s="11" t="s">
        <v>0</v>
      </c>
      <c r="D147" s="12">
        <v>5712</v>
      </c>
      <c r="E147" s="13">
        <f>+D147/$I147</f>
        <v>0.25427350427350426</v>
      </c>
      <c r="F147" s="12"/>
      <c r="G147" s="12">
        <v>16752</v>
      </c>
      <c r="H147" s="13">
        <f>+G147/$I147</f>
        <v>0.74572649572649574</v>
      </c>
      <c r="I147" s="12">
        <f>+D147+G147</f>
        <v>22464</v>
      </c>
    </row>
    <row r="148" spans="2:9" ht="12.75" customHeight="1" x14ac:dyDescent="0.2">
      <c r="B148" s="192"/>
      <c r="C148" s="11" t="s">
        <v>59</v>
      </c>
      <c r="D148" s="18">
        <v>61152</v>
      </c>
      <c r="E148" s="13">
        <f t="shared" ref="E148:E149" si="108">+D148/$I148</f>
        <v>0.61427193828351012</v>
      </c>
      <c r="F148" s="12"/>
      <c r="G148" s="17">
        <v>38400</v>
      </c>
      <c r="H148" s="13">
        <f t="shared" ref="H148:H149" si="109">+G148/$I148</f>
        <v>0.38572806171648988</v>
      </c>
      <c r="I148" s="12">
        <f t="shared" ref="I148:I149" si="110">+D148+G148</f>
        <v>99552</v>
      </c>
    </row>
    <row r="149" spans="2:9" ht="12.75" customHeight="1" x14ac:dyDescent="0.2">
      <c r="B149" s="192"/>
      <c r="C149" s="11" t="s">
        <v>7</v>
      </c>
      <c r="D149" s="8">
        <v>32448</v>
      </c>
      <c r="E149" s="13">
        <f t="shared" si="108"/>
        <v>0.69955156950672648</v>
      </c>
      <c r="F149" s="15"/>
      <c r="G149" s="12">
        <v>13936</v>
      </c>
      <c r="H149" s="13">
        <f t="shared" si="109"/>
        <v>0.30044843049327352</v>
      </c>
      <c r="I149" s="12">
        <f t="shared" si="110"/>
        <v>46384</v>
      </c>
    </row>
    <row r="150" spans="2:9" ht="12.75" customHeight="1" x14ac:dyDescent="0.2">
      <c r="B150" s="192"/>
      <c r="C150" s="11" t="s">
        <v>8</v>
      </c>
      <c r="D150" s="12">
        <v>24240</v>
      </c>
      <c r="E150" s="13">
        <f>+D150/$I150</f>
        <v>0.62039312039312045</v>
      </c>
      <c r="F150" s="12"/>
      <c r="G150" s="12">
        <v>14832</v>
      </c>
      <c r="H150" s="13">
        <f>+G150/$I150</f>
        <v>0.37960687960687961</v>
      </c>
      <c r="I150" s="12">
        <f>+D150+G150</f>
        <v>39072</v>
      </c>
    </row>
    <row r="151" spans="2:9" ht="12.75" customHeight="1" x14ac:dyDescent="0.2">
      <c r="B151" s="192"/>
      <c r="C151" s="7" t="s">
        <v>10</v>
      </c>
      <c r="D151" s="12">
        <v>33936</v>
      </c>
      <c r="E151" s="13">
        <f>+D151/$I151</f>
        <v>0.47899728997289975</v>
      </c>
      <c r="F151" s="12"/>
      <c r="G151" s="12">
        <v>36912</v>
      </c>
      <c r="H151" s="13">
        <f>+G151/$I151</f>
        <v>0.5210027100271003</v>
      </c>
      <c r="I151" s="12">
        <f>+D151+G151</f>
        <v>70848</v>
      </c>
    </row>
    <row r="152" spans="2:9" ht="12.75" customHeight="1" x14ac:dyDescent="0.2">
      <c r="B152" s="192"/>
      <c r="C152" s="66" t="s">
        <v>127</v>
      </c>
      <c r="D152" s="69">
        <f>SUM(D146:D151)</f>
        <v>173936</v>
      </c>
      <c r="E152" s="65">
        <f>+D152/$I152</f>
        <v>0.54995699903880202</v>
      </c>
      <c r="F152" s="64"/>
      <c r="G152" s="69">
        <f>SUM(G146:G151)</f>
        <v>142336</v>
      </c>
      <c r="H152" s="65">
        <f>+G152/$I152</f>
        <v>0.45004300096119798</v>
      </c>
      <c r="I152" s="64">
        <f t="shared" ref="I152" si="111">+D152+G152</f>
        <v>316272</v>
      </c>
    </row>
    <row r="153" spans="2:9" ht="12.75" customHeight="1" x14ac:dyDescent="0.2">
      <c r="B153" s="193"/>
      <c r="C153" s="118" t="s">
        <v>36</v>
      </c>
      <c r="D153" s="14">
        <f>SUM(D138,D144,D152)</f>
        <v>531648</v>
      </c>
      <c r="E153" s="16">
        <f>D153/$I153</f>
        <v>0.6082539333864192</v>
      </c>
      <c r="F153" s="14"/>
      <c r="G153" s="14">
        <f>SUM(G138,G144,G152)</f>
        <v>342408</v>
      </c>
      <c r="H153" s="16">
        <f>G153/$I153</f>
        <v>0.3917460666135808</v>
      </c>
      <c r="I153" s="14">
        <f t="shared" si="37"/>
        <v>874056</v>
      </c>
    </row>
    <row r="154" spans="2:9" ht="12.75" customHeight="1" x14ac:dyDescent="0.2">
      <c r="B154" s="194" t="s">
        <v>198</v>
      </c>
      <c r="C154" s="144" t="s">
        <v>221</v>
      </c>
      <c r="D154" s="93"/>
      <c r="E154" s="94"/>
      <c r="F154" s="93"/>
      <c r="G154" s="93"/>
      <c r="H154" s="94"/>
      <c r="I154" s="93"/>
    </row>
    <row r="155" spans="2:9" ht="12.75" customHeight="1" x14ac:dyDescent="0.2">
      <c r="B155" s="196"/>
      <c r="C155" s="95" t="s">
        <v>29</v>
      </c>
      <c r="D155" s="20">
        <v>5136</v>
      </c>
      <c r="E155" s="21">
        <f>+D155/$I155</f>
        <v>0.8359375</v>
      </c>
      <c r="F155" s="98"/>
      <c r="G155" s="20">
        <v>1008</v>
      </c>
      <c r="H155" s="21">
        <f>+G155/$I155</f>
        <v>0.1640625</v>
      </c>
      <c r="I155" s="20">
        <f>+D155+G155</f>
        <v>6144</v>
      </c>
    </row>
    <row r="156" spans="2:9" ht="12.75" customHeight="1" x14ac:dyDescent="0.2">
      <c r="B156" s="196"/>
      <c r="C156" s="11" t="s">
        <v>24</v>
      </c>
      <c r="D156" s="12">
        <v>110544</v>
      </c>
      <c r="E156" s="13">
        <f t="shared" ref="E156:E157" si="112">+D156/$I156</f>
        <v>0.59076528430953401</v>
      </c>
      <c r="F156" s="12"/>
      <c r="G156" s="12">
        <v>76576</v>
      </c>
      <c r="H156" s="13">
        <f t="shared" ref="H156:H157" si="113">+G156/$I156</f>
        <v>0.40923471569046599</v>
      </c>
      <c r="I156" s="12">
        <f t="shared" ref="I156:I157" si="114">+D156+G156</f>
        <v>187120</v>
      </c>
    </row>
    <row r="157" spans="2:9" ht="12.75" customHeight="1" x14ac:dyDescent="0.2">
      <c r="B157" s="196"/>
      <c r="C157" s="95" t="s">
        <v>25</v>
      </c>
      <c r="D157" s="20">
        <v>30960</v>
      </c>
      <c r="E157" s="21">
        <f t="shared" si="112"/>
        <v>0.60224089635854339</v>
      </c>
      <c r="F157" s="20"/>
      <c r="G157" s="20">
        <v>20448</v>
      </c>
      <c r="H157" s="21">
        <f t="shared" si="113"/>
        <v>0.39775910364145656</v>
      </c>
      <c r="I157" s="20">
        <f t="shared" si="114"/>
        <v>51408</v>
      </c>
    </row>
    <row r="158" spans="2:9" ht="12.75" customHeight="1" x14ac:dyDescent="0.2">
      <c r="B158" s="196"/>
      <c r="C158" s="11" t="s">
        <v>31</v>
      </c>
      <c r="D158" s="12"/>
      <c r="E158" s="21" t="s">
        <v>252</v>
      </c>
      <c r="F158" s="12"/>
      <c r="G158" s="12"/>
      <c r="H158" s="21" t="s">
        <v>252</v>
      </c>
      <c r="I158" s="12">
        <f>+D158+G158</f>
        <v>0</v>
      </c>
    </row>
    <row r="159" spans="2:9" ht="12.75" customHeight="1" x14ac:dyDescent="0.2">
      <c r="B159" s="196"/>
      <c r="C159" s="11" t="s">
        <v>205</v>
      </c>
      <c r="D159" s="18">
        <v>25184</v>
      </c>
      <c r="E159" s="13">
        <f t="shared" ref="E159" si="115">+D159/$I159</f>
        <v>0.95278450363196121</v>
      </c>
      <c r="F159" s="12"/>
      <c r="G159" s="18">
        <v>1248</v>
      </c>
      <c r="H159" s="13">
        <f t="shared" ref="H159" si="116">+G159/$I159</f>
        <v>4.7215496368038741E-2</v>
      </c>
      <c r="I159" s="12">
        <f t="shared" ref="I159" si="117">+D159+G159</f>
        <v>26432</v>
      </c>
    </row>
    <row r="160" spans="2:9" ht="12.75" customHeight="1" x14ac:dyDescent="0.2">
      <c r="B160" s="196"/>
      <c r="C160" s="11" t="s">
        <v>35</v>
      </c>
      <c r="D160" s="12">
        <v>22272</v>
      </c>
      <c r="E160" s="13">
        <f>+D160/$I160</f>
        <v>0.71056661562021439</v>
      </c>
      <c r="F160" s="12"/>
      <c r="G160" s="12">
        <v>9072</v>
      </c>
      <c r="H160" s="13">
        <f>+G160/$I160</f>
        <v>0.28943338437978561</v>
      </c>
      <c r="I160" s="12">
        <f>+D160+G160</f>
        <v>31344</v>
      </c>
    </row>
    <row r="161" spans="2:9" ht="12.75" customHeight="1" x14ac:dyDescent="0.2">
      <c r="B161" s="196"/>
      <c r="C161" s="66" t="s">
        <v>127</v>
      </c>
      <c r="D161" s="69">
        <f>SUM(D155:D160)</f>
        <v>194096</v>
      </c>
      <c r="E161" s="65">
        <f>+D161/$I161</f>
        <v>0.64174998677458606</v>
      </c>
      <c r="F161" s="64"/>
      <c r="G161" s="69">
        <f>SUM(G155:G160)</f>
        <v>108352</v>
      </c>
      <c r="H161" s="65">
        <f>+G161/$I161</f>
        <v>0.35825001322541394</v>
      </c>
      <c r="I161" s="64">
        <f t="shared" ref="I161" si="118">+D161+G161</f>
        <v>302448</v>
      </c>
    </row>
    <row r="162" spans="2:9" ht="12.75" customHeight="1" x14ac:dyDescent="0.2">
      <c r="B162" s="196"/>
      <c r="C162" s="144" t="s">
        <v>375</v>
      </c>
      <c r="D162" s="93"/>
      <c r="E162" s="94"/>
      <c r="F162" s="93"/>
      <c r="G162" s="93"/>
      <c r="H162" s="94"/>
      <c r="I162" s="93"/>
    </row>
    <row r="163" spans="2:9" ht="12.75" customHeight="1" x14ac:dyDescent="0.2">
      <c r="B163" s="196"/>
      <c r="C163" s="95" t="s">
        <v>26</v>
      </c>
      <c r="D163" s="20">
        <v>15696</v>
      </c>
      <c r="E163" s="21">
        <f t="shared" ref="E163" si="119">+D163/$I163</f>
        <v>0.46714285714285714</v>
      </c>
      <c r="F163" s="20"/>
      <c r="G163" s="20">
        <v>17904</v>
      </c>
      <c r="H163" s="21">
        <f t="shared" ref="H163" si="120">+G163/$I163</f>
        <v>0.53285714285714281</v>
      </c>
      <c r="I163" s="20">
        <f t="shared" ref="I163" si="121">+D163+G163</f>
        <v>33600</v>
      </c>
    </row>
    <row r="164" spans="2:9" ht="12.75" customHeight="1" x14ac:dyDescent="0.2">
      <c r="B164" s="196"/>
      <c r="C164" s="11" t="s">
        <v>27</v>
      </c>
      <c r="D164" s="12">
        <v>16848</v>
      </c>
      <c r="E164" s="13">
        <f t="shared" ref="E164" si="122">+D164/$I164</f>
        <v>0.63586956521739135</v>
      </c>
      <c r="F164" s="12"/>
      <c r="G164" s="12">
        <v>9648</v>
      </c>
      <c r="H164" s="13">
        <f t="shared" ref="H164" si="123">+G164/$I164</f>
        <v>0.3641304347826087</v>
      </c>
      <c r="I164" s="12">
        <f t="shared" ref="I164:I167" si="124">+D164+G164</f>
        <v>26496</v>
      </c>
    </row>
    <row r="165" spans="2:9" ht="12.75" customHeight="1" x14ac:dyDescent="0.2">
      <c r="B165" s="196"/>
      <c r="C165" s="11" t="s">
        <v>11</v>
      </c>
      <c r="D165" s="12">
        <v>217376</v>
      </c>
      <c r="E165" s="13">
        <f t="shared" ref="E165:E166" si="125">+D165/$I165</f>
        <v>0.66571932575460602</v>
      </c>
      <c r="F165" s="12"/>
      <c r="G165" s="12">
        <v>109152</v>
      </c>
      <c r="H165" s="13">
        <f t="shared" ref="H165:H166" si="126">+G165/$I165</f>
        <v>0.33428067424539398</v>
      </c>
      <c r="I165" s="12">
        <f t="shared" ref="I165:I166" si="127">+D165+G165</f>
        <v>326528</v>
      </c>
    </row>
    <row r="166" spans="2:9" ht="12.75" customHeight="1" x14ac:dyDescent="0.2">
      <c r="B166" s="196"/>
      <c r="C166" s="11" t="s">
        <v>28</v>
      </c>
      <c r="D166" s="12">
        <v>25968</v>
      </c>
      <c r="E166" s="13">
        <f t="shared" si="125"/>
        <v>0.59190371991247259</v>
      </c>
      <c r="F166" s="12"/>
      <c r="G166" s="12">
        <v>17904</v>
      </c>
      <c r="H166" s="13">
        <f t="shared" si="126"/>
        <v>0.40809628008752735</v>
      </c>
      <c r="I166" s="12">
        <f t="shared" si="127"/>
        <v>43872</v>
      </c>
    </row>
    <row r="167" spans="2:9" ht="12.75" customHeight="1" x14ac:dyDescent="0.2">
      <c r="B167" s="196"/>
      <c r="C167" s="66" t="s">
        <v>127</v>
      </c>
      <c r="D167" s="69">
        <f>SUM(D163:D166)</f>
        <v>275888</v>
      </c>
      <c r="E167" s="65">
        <f>+D167/$I167</f>
        <v>0.64086077454842783</v>
      </c>
      <c r="F167" s="64"/>
      <c r="G167" s="69">
        <f>SUM(G163:G166)</f>
        <v>154608</v>
      </c>
      <c r="H167" s="65">
        <f>+G167/$I167</f>
        <v>0.35913922545157212</v>
      </c>
      <c r="I167" s="64">
        <f t="shared" si="124"/>
        <v>430496</v>
      </c>
    </row>
    <row r="168" spans="2:9" ht="12.75" customHeight="1" x14ac:dyDescent="0.2">
      <c r="B168" s="196"/>
      <c r="C168" s="144" t="s">
        <v>222</v>
      </c>
      <c r="D168" s="93"/>
      <c r="E168" s="94"/>
      <c r="F168" s="93"/>
      <c r="G168" s="93"/>
      <c r="H168" s="94"/>
      <c r="I168" s="93"/>
    </row>
    <row r="169" spans="2:9" ht="12.75" customHeight="1" x14ac:dyDescent="0.2">
      <c r="B169" s="196"/>
      <c r="C169" s="95" t="s">
        <v>32</v>
      </c>
      <c r="D169" s="20">
        <v>102144</v>
      </c>
      <c r="E169" s="21">
        <f>+D169/$I169</f>
        <v>0.50366863905325443</v>
      </c>
      <c r="F169" s="20"/>
      <c r="G169" s="20">
        <v>100656</v>
      </c>
      <c r="H169" s="21">
        <f>+G169/$I169</f>
        <v>0.49633136094674557</v>
      </c>
      <c r="I169" s="20">
        <f>+D169+G169</f>
        <v>202800</v>
      </c>
    </row>
    <row r="170" spans="2:9" ht="12.75" customHeight="1" x14ac:dyDescent="0.2">
      <c r="B170" s="196"/>
      <c r="C170" s="11" t="s">
        <v>33</v>
      </c>
      <c r="D170" s="12">
        <v>88320</v>
      </c>
      <c r="E170" s="13">
        <f>+D170/$I170</f>
        <v>0.56251910730663401</v>
      </c>
      <c r="F170" s="12"/>
      <c r="G170" s="12">
        <v>68688</v>
      </c>
      <c r="H170" s="13">
        <f>+G170/$I170</f>
        <v>0.43748089269336593</v>
      </c>
      <c r="I170" s="12">
        <f>+D170+G170</f>
        <v>157008</v>
      </c>
    </row>
    <row r="171" spans="2:9" ht="12.75" customHeight="1" x14ac:dyDescent="0.2">
      <c r="B171" s="196"/>
      <c r="C171" s="11" t="s">
        <v>353</v>
      </c>
      <c r="D171" s="12">
        <v>4656</v>
      </c>
      <c r="E171" s="13">
        <f>+D171/$I171</f>
        <v>0.32048458149779735</v>
      </c>
      <c r="F171" s="12"/>
      <c r="G171" s="12">
        <v>9872</v>
      </c>
      <c r="H171" s="13">
        <f>+G171/$I171</f>
        <v>0.67951541850220265</v>
      </c>
      <c r="I171" s="12">
        <f>+D171+G171</f>
        <v>14528</v>
      </c>
    </row>
    <row r="172" spans="2:9" ht="12.75" customHeight="1" x14ac:dyDescent="0.2">
      <c r="B172" s="196"/>
      <c r="C172" s="11" t="s">
        <v>34</v>
      </c>
      <c r="D172" s="12">
        <v>43440</v>
      </c>
      <c r="E172" s="13">
        <f>+D172/$I172</f>
        <v>0.6355337078651685</v>
      </c>
      <c r="F172" s="12"/>
      <c r="G172" s="12">
        <v>24912</v>
      </c>
      <c r="H172" s="13">
        <f>+G172/$I172</f>
        <v>0.36446629213483145</v>
      </c>
      <c r="I172" s="12">
        <f>+D172+G172</f>
        <v>68352</v>
      </c>
    </row>
    <row r="173" spans="2:9" ht="12.75" customHeight="1" x14ac:dyDescent="0.2">
      <c r="B173" s="196"/>
      <c r="C173" s="66" t="s">
        <v>127</v>
      </c>
      <c r="D173" s="69">
        <f>SUM(D169:D172)</f>
        <v>238560</v>
      </c>
      <c r="E173" s="65">
        <f>+D173/$I173</f>
        <v>0.53888969206303305</v>
      </c>
      <c r="F173" s="64"/>
      <c r="G173" s="69">
        <f>SUM(G169:G172)</f>
        <v>204128</v>
      </c>
      <c r="H173" s="65">
        <f>+G173/$I173</f>
        <v>0.46111030793696689</v>
      </c>
      <c r="I173" s="64">
        <f t="shared" ref="I173" si="128">+D173+G173</f>
        <v>442688</v>
      </c>
    </row>
    <row r="174" spans="2:9" ht="12.75" customHeight="1" x14ac:dyDescent="0.2">
      <c r="B174" s="197"/>
      <c r="C174" s="118" t="s">
        <v>36</v>
      </c>
      <c r="D174" s="14">
        <f>SUM(D161,D167,D173)</f>
        <v>708544</v>
      </c>
      <c r="E174" s="16">
        <f>D174/$I174</f>
        <v>0.60269199885678515</v>
      </c>
      <c r="F174" s="14"/>
      <c r="G174" s="14">
        <f>SUM(G161,G167,G173)</f>
        <v>467088</v>
      </c>
      <c r="H174" s="16">
        <f>G174/$I174</f>
        <v>0.39730800114321491</v>
      </c>
      <c r="I174" s="14">
        <f t="shared" si="37"/>
        <v>1175632</v>
      </c>
    </row>
    <row r="175" spans="2:9" ht="12.75" customHeight="1" x14ac:dyDescent="0.2">
      <c r="D175" s="1"/>
      <c r="E175" s="1"/>
      <c r="F175" s="1"/>
      <c r="G175" s="2"/>
      <c r="H175" s="1"/>
    </row>
    <row r="176" spans="2:9" ht="12.75" customHeight="1" x14ac:dyDescent="0.2">
      <c r="B176" s="188" t="s">
        <v>347</v>
      </c>
      <c r="C176" s="188"/>
      <c r="D176" s="188"/>
      <c r="E176" s="188"/>
      <c r="F176" s="188"/>
      <c r="G176" s="188"/>
      <c r="H176" s="188"/>
      <c r="I176" s="188"/>
    </row>
    <row r="177" spans="2:9" ht="12.75" customHeight="1" x14ac:dyDescent="0.2">
      <c r="B177" s="188"/>
      <c r="C177" s="188"/>
      <c r="D177" s="188"/>
      <c r="E177" s="188"/>
      <c r="F177" s="188"/>
      <c r="G177" s="188"/>
      <c r="H177" s="188"/>
      <c r="I177" s="188"/>
    </row>
    <row r="178" spans="2:9" ht="9.9499999999999993" customHeight="1" x14ac:dyDescent="0.2">
      <c r="B178" s="116"/>
      <c r="C178" s="116"/>
      <c r="D178" s="116"/>
      <c r="E178" s="116"/>
      <c r="F178" s="116"/>
      <c r="G178" s="116"/>
      <c r="H178" s="116"/>
      <c r="I178" s="116"/>
    </row>
    <row r="179" spans="2:9" ht="12.75" customHeight="1" x14ac:dyDescent="0.2">
      <c r="B179" s="188" t="s">
        <v>351</v>
      </c>
      <c r="C179" s="188"/>
      <c r="D179" s="188"/>
      <c r="E179" s="188"/>
      <c r="F179" s="188"/>
      <c r="G179" s="188"/>
      <c r="H179" s="188"/>
      <c r="I179" s="188"/>
    </row>
    <row r="180" spans="2:9" ht="12.75" customHeight="1" x14ac:dyDescent="0.2">
      <c r="B180" s="188"/>
      <c r="C180" s="188"/>
      <c r="D180" s="188"/>
      <c r="E180" s="188"/>
      <c r="F180" s="188"/>
      <c r="G180" s="188"/>
      <c r="H180" s="188"/>
      <c r="I180" s="188"/>
    </row>
    <row r="181" spans="2:9" ht="12.75" customHeight="1" x14ac:dyDescent="0.2">
      <c r="B181" s="188"/>
      <c r="C181" s="188"/>
      <c r="D181" s="188"/>
      <c r="E181" s="188"/>
      <c r="F181" s="188"/>
      <c r="G181" s="188"/>
      <c r="H181" s="188"/>
      <c r="I181" s="188"/>
    </row>
    <row r="182" spans="2:9" ht="9.9499999999999993" customHeight="1" x14ac:dyDescent="0.2">
      <c r="B182" s="26"/>
      <c r="C182" s="26"/>
      <c r="D182" s="26"/>
      <c r="E182" s="26"/>
      <c r="F182" s="26"/>
      <c r="G182" s="26"/>
      <c r="H182" s="26"/>
      <c r="I182" s="26"/>
    </row>
    <row r="183" spans="2:9" ht="12.75" customHeight="1" x14ac:dyDescent="0.2">
      <c r="B183" s="188" t="s">
        <v>350</v>
      </c>
      <c r="C183" s="188"/>
      <c r="D183" s="188"/>
      <c r="E183" s="188"/>
      <c r="F183" s="188"/>
      <c r="G183" s="188"/>
      <c r="H183" s="188"/>
      <c r="I183" s="188"/>
    </row>
    <row r="184" spans="2:9" ht="12.75" customHeight="1" x14ac:dyDescent="0.2">
      <c r="B184" s="188"/>
      <c r="C184" s="188"/>
      <c r="D184" s="188"/>
      <c r="E184" s="188"/>
      <c r="F184" s="188"/>
      <c r="G184" s="188"/>
      <c r="H184" s="188"/>
      <c r="I184" s="188"/>
    </row>
    <row r="185" spans="2:9" ht="9.9499999999999993" customHeight="1" x14ac:dyDescent="0.2">
      <c r="B185" s="116"/>
      <c r="C185" s="116"/>
      <c r="D185" s="116"/>
      <c r="E185" s="116"/>
      <c r="F185" s="116"/>
      <c r="G185" s="116"/>
      <c r="H185" s="116"/>
      <c r="I185" s="116"/>
    </row>
    <row r="186" spans="2:9" ht="12.75" customHeight="1" x14ac:dyDescent="0.2">
      <c r="B186" s="190" t="s">
        <v>177</v>
      </c>
      <c r="C186" s="188"/>
      <c r="D186" s="188"/>
      <c r="E186" s="188"/>
      <c r="F186" s="188"/>
      <c r="G186" s="188"/>
      <c r="H186" s="188"/>
      <c r="I186" s="188"/>
    </row>
    <row r="187" spans="2:9" ht="12.75" customHeight="1" x14ac:dyDescent="0.2">
      <c r="B187" s="188"/>
      <c r="C187" s="188"/>
      <c r="D187" s="188"/>
      <c r="E187" s="188"/>
      <c r="F187" s="188"/>
      <c r="G187" s="188"/>
      <c r="H187" s="188"/>
      <c r="I187" s="188"/>
    </row>
    <row r="188" spans="2:9" ht="12.75" customHeight="1" x14ac:dyDescent="0.2">
      <c r="B188" s="188"/>
      <c r="C188" s="188"/>
      <c r="D188" s="188"/>
      <c r="E188" s="188"/>
      <c r="F188" s="188"/>
      <c r="G188" s="188"/>
      <c r="H188" s="188"/>
      <c r="I188" s="188"/>
    </row>
    <row r="189" spans="2:9" ht="12.75" customHeight="1" x14ac:dyDescent="0.2">
      <c r="B189" s="188"/>
      <c r="C189" s="188"/>
      <c r="D189" s="188"/>
      <c r="E189" s="188"/>
      <c r="F189" s="188"/>
      <c r="G189" s="188"/>
      <c r="H189" s="188"/>
      <c r="I189" s="188"/>
    </row>
    <row r="190" spans="2:9" ht="12.75" customHeight="1" x14ac:dyDescent="0.2">
      <c r="B190" s="188"/>
      <c r="C190" s="188"/>
      <c r="D190" s="188"/>
      <c r="E190" s="188"/>
      <c r="F190" s="188"/>
      <c r="G190" s="188"/>
      <c r="H190" s="188"/>
      <c r="I190" s="188"/>
    </row>
    <row r="191" spans="2:9" ht="12.75" customHeight="1" x14ac:dyDescent="0.2">
      <c r="B191" s="188"/>
      <c r="C191" s="188"/>
      <c r="D191" s="188"/>
      <c r="E191" s="188"/>
      <c r="F191" s="188"/>
      <c r="G191" s="188"/>
      <c r="H191" s="188"/>
      <c r="I191" s="188"/>
    </row>
    <row r="192" spans="2:9" ht="12.75" customHeight="1" x14ac:dyDescent="0.2">
      <c r="B192" s="188"/>
      <c r="C192" s="188"/>
      <c r="D192" s="188"/>
      <c r="E192" s="188"/>
      <c r="F192" s="188"/>
      <c r="G192" s="188"/>
      <c r="H192" s="188"/>
      <c r="I192" s="188"/>
    </row>
    <row r="193" spans="2:9" ht="12.75" customHeight="1" x14ac:dyDescent="0.2">
      <c r="B193" s="188"/>
      <c r="C193" s="188"/>
      <c r="D193" s="188"/>
      <c r="E193" s="188"/>
      <c r="F193" s="188"/>
      <c r="G193" s="188"/>
      <c r="H193" s="188"/>
      <c r="I193" s="188"/>
    </row>
    <row r="194" spans="2:9" ht="9.9499999999999993" customHeight="1" x14ac:dyDescent="0.2">
      <c r="B194" s="26"/>
      <c r="C194" s="26"/>
      <c r="D194" s="26"/>
      <c r="E194" s="26"/>
      <c r="F194" s="26"/>
      <c r="G194" s="26"/>
      <c r="H194" s="26"/>
      <c r="I194" s="26"/>
    </row>
    <row r="195" spans="2:9" ht="12.75" customHeight="1" x14ac:dyDescent="0.2">
      <c r="B195" s="188" t="s">
        <v>165</v>
      </c>
      <c r="C195" s="188"/>
      <c r="D195" s="188"/>
      <c r="E195" s="188"/>
      <c r="F195" s="188"/>
      <c r="G195" s="188"/>
      <c r="H195" s="188"/>
      <c r="I195" s="188"/>
    </row>
    <row r="196" spans="2:9" ht="12.75" customHeight="1" x14ac:dyDescent="0.2">
      <c r="B196" s="188"/>
      <c r="C196" s="188"/>
      <c r="D196" s="188"/>
      <c r="E196" s="188"/>
      <c r="F196" s="188"/>
      <c r="G196" s="188"/>
      <c r="H196" s="188"/>
      <c r="I196" s="188"/>
    </row>
    <row r="197" spans="2:9" ht="12.75" customHeight="1" x14ac:dyDescent="0.2">
      <c r="B197" s="188"/>
      <c r="C197" s="188"/>
      <c r="D197" s="188"/>
      <c r="E197" s="188"/>
      <c r="F197" s="188"/>
      <c r="G197" s="188"/>
      <c r="H197" s="188"/>
      <c r="I197" s="188"/>
    </row>
    <row r="198" spans="2:9" ht="12.75" customHeight="1" x14ac:dyDescent="0.2">
      <c r="D198" s="1"/>
      <c r="E198" s="1"/>
      <c r="F198" s="1"/>
      <c r="G198" s="1"/>
      <c r="H198" s="1"/>
    </row>
    <row r="199" spans="2:9" ht="12.75" customHeight="1" x14ac:dyDescent="0.2">
      <c r="D199" s="1"/>
      <c r="E199" s="1"/>
      <c r="F199" s="1"/>
      <c r="G199" s="1"/>
      <c r="H199" s="1"/>
    </row>
    <row r="200" spans="2:9" ht="12.75" customHeight="1" x14ac:dyDescent="0.2">
      <c r="D200" s="1"/>
      <c r="E200" s="1"/>
      <c r="F200" s="1"/>
      <c r="G200" s="2"/>
      <c r="H200" s="1"/>
    </row>
    <row r="201" spans="2:9" ht="12.75" customHeight="1" x14ac:dyDescent="0.2">
      <c r="D201" s="1"/>
      <c r="E201" s="1"/>
      <c r="F201" s="1"/>
      <c r="G201" s="2"/>
      <c r="H201" s="1"/>
    </row>
    <row r="202" spans="2:9" ht="12.75" customHeight="1" x14ac:dyDescent="0.2">
      <c r="D202" s="1"/>
      <c r="E202" s="1"/>
      <c r="F202" s="1"/>
      <c r="G202" s="1"/>
      <c r="H202" s="1"/>
    </row>
    <row r="203" spans="2:9" ht="12.75" customHeight="1" x14ac:dyDescent="0.2">
      <c r="D203" s="1"/>
      <c r="E203" s="1"/>
      <c r="F203" s="1"/>
      <c r="G203" s="1"/>
      <c r="H203" s="1"/>
    </row>
    <row r="204" spans="2:9" ht="12.75" customHeight="1" x14ac:dyDescent="0.2">
      <c r="D204" s="1"/>
      <c r="E204" s="1"/>
      <c r="F204" s="1"/>
      <c r="G204" s="1"/>
      <c r="H204" s="1"/>
    </row>
    <row r="205" spans="2:9" ht="12.75" customHeight="1" x14ac:dyDescent="0.2">
      <c r="D205" s="1"/>
      <c r="E205" s="1"/>
      <c r="F205" s="1"/>
      <c r="G205" s="1"/>
      <c r="H205" s="1"/>
    </row>
    <row r="206" spans="2:9" ht="12.75" customHeight="1" x14ac:dyDescent="0.2">
      <c r="D206" s="1"/>
      <c r="E206" s="1"/>
      <c r="F206" s="1"/>
      <c r="G206" s="1"/>
      <c r="H206" s="1"/>
    </row>
    <row r="207" spans="2:9" ht="12.75" customHeight="1" x14ac:dyDescent="0.2">
      <c r="D207" s="1"/>
      <c r="E207" s="1"/>
      <c r="F207" s="1"/>
      <c r="G207" s="1"/>
      <c r="H207" s="1"/>
    </row>
    <row r="208" spans="2:9" ht="12.75" customHeight="1" x14ac:dyDescent="0.2">
      <c r="D208" s="2"/>
      <c r="E208" s="2"/>
      <c r="F208" s="2"/>
      <c r="G208" s="1"/>
      <c r="H208" s="1"/>
    </row>
    <row r="209" spans="4:8" ht="12.75" customHeight="1" x14ac:dyDescent="0.2">
      <c r="D209" s="2"/>
      <c r="E209" s="2"/>
      <c r="F209" s="2"/>
      <c r="G209" s="1"/>
      <c r="H209" s="1"/>
    </row>
    <row r="210" spans="4:8" ht="12.75" customHeight="1" x14ac:dyDescent="0.2">
      <c r="D210" s="1"/>
      <c r="E210" s="1"/>
      <c r="F210" s="1"/>
      <c r="G210" s="1"/>
      <c r="H210" s="1"/>
    </row>
    <row r="211" spans="4:8" x14ac:dyDescent="0.2">
      <c r="D211" s="1"/>
      <c r="E211" s="1"/>
      <c r="F211" s="1"/>
      <c r="G211" s="1"/>
      <c r="H211" s="1"/>
    </row>
    <row r="212" spans="4:8" x14ac:dyDescent="0.2">
      <c r="D212" s="1"/>
      <c r="E212" s="1"/>
      <c r="F212" s="1"/>
      <c r="G212" s="1"/>
      <c r="H212" s="1"/>
    </row>
    <row r="213" spans="4:8" x14ac:dyDescent="0.2">
      <c r="D213" s="1"/>
      <c r="E213" s="1"/>
      <c r="F213" s="1"/>
      <c r="G213" s="1"/>
      <c r="H213" s="1"/>
    </row>
    <row r="214" spans="4:8" x14ac:dyDescent="0.2">
      <c r="D214" s="1"/>
      <c r="E214" s="1"/>
      <c r="F214" s="1"/>
      <c r="G214" s="1"/>
      <c r="H214" s="1"/>
    </row>
    <row r="215" spans="4:8" x14ac:dyDescent="0.2">
      <c r="D215" s="1"/>
      <c r="E215" s="1"/>
      <c r="F215" s="1"/>
      <c r="G215" s="1"/>
      <c r="H215" s="1"/>
    </row>
    <row r="216" spans="4:8" x14ac:dyDescent="0.2">
      <c r="D216" s="2"/>
      <c r="E216" s="2"/>
      <c r="F216" s="2"/>
      <c r="G216" s="1"/>
      <c r="H216" s="1"/>
    </row>
    <row r="217" spans="4:8" x14ac:dyDescent="0.2">
      <c r="D217" s="2"/>
      <c r="E217" s="2"/>
      <c r="F217" s="2"/>
      <c r="G217" s="1"/>
      <c r="H217" s="1"/>
    </row>
    <row r="218" spans="4:8" x14ac:dyDescent="0.2">
      <c r="D218" s="1"/>
      <c r="E218" s="1"/>
      <c r="F218" s="1"/>
      <c r="G218" s="1"/>
      <c r="H218" s="1"/>
    </row>
    <row r="219" spans="4:8" x14ac:dyDescent="0.2">
      <c r="D219" s="1"/>
      <c r="E219" s="1"/>
      <c r="F219" s="1"/>
      <c r="G219" s="1"/>
      <c r="H219" s="1"/>
    </row>
    <row r="220" spans="4:8" x14ac:dyDescent="0.2">
      <c r="D220" s="1"/>
      <c r="E220" s="1"/>
      <c r="F220" s="1"/>
      <c r="G220" s="1"/>
      <c r="H220" s="1"/>
    </row>
    <row r="221" spans="4:8" x14ac:dyDescent="0.2">
      <c r="D221" s="1"/>
      <c r="E221" s="1"/>
      <c r="F221" s="1"/>
      <c r="G221" s="1"/>
      <c r="H221" s="1"/>
    </row>
    <row r="222" spans="4:8" x14ac:dyDescent="0.2">
      <c r="D222" s="1"/>
      <c r="E222" s="1"/>
      <c r="F222" s="1"/>
      <c r="G222" s="1"/>
      <c r="H222" s="1"/>
    </row>
    <row r="223" spans="4:8" x14ac:dyDescent="0.2">
      <c r="D223" s="1"/>
      <c r="E223" s="1"/>
      <c r="F223" s="1"/>
      <c r="G223" s="1"/>
      <c r="H223" s="1"/>
    </row>
    <row r="224" spans="4:8" x14ac:dyDescent="0.2">
      <c r="D224" s="2"/>
      <c r="E224" s="2"/>
      <c r="F224" s="2"/>
      <c r="G224" s="1"/>
      <c r="H224" s="1"/>
    </row>
    <row r="225" spans="4:8" x14ac:dyDescent="0.2">
      <c r="D225" s="2"/>
      <c r="E225" s="2"/>
      <c r="F225" s="2"/>
      <c r="G225" s="1"/>
      <c r="H225" s="1"/>
    </row>
    <row r="226" spans="4:8" x14ac:dyDescent="0.2">
      <c r="D226" s="1"/>
      <c r="E226" s="1"/>
      <c r="F226" s="1"/>
      <c r="G226" s="1"/>
      <c r="H226" s="1"/>
    </row>
    <row r="227" spans="4:8" x14ac:dyDescent="0.2">
      <c r="D227" s="1"/>
      <c r="E227" s="1"/>
      <c r="F227" s="1"/>
      <c r="G227" s="1"/>
      <c r="H227" s="1"/>
    </row>
    <row r="228" spans="4:8" x14ac:dyDescent="0.2">
      <c r="D228" s="1"/>
      <c r="E228" s="1"/>
      <c r="F228" s="1"/>
      <c r="G228" s="1"/>
      <c r="H228" s="1"/>
    </row>
    <row r="229" spans="4:8" x14ac:dyDescent="0.2">
      <c r="D229" s="1"/>
      <c r="E229" s="1"/>
      <c r="F229" s="1"/>
      <c r="G229" s="1"/>
      <c r="H229" s="1"/>
    </row>
    <row r="230" spans="4:8" x14ac:dyDescent="0.2">
      <c r="D230" s="1"/>
      <c r="E230" s="1"/>
      <c r="F230" s="1"/>
      <c r="G230" s="1"/>
      <c r="H230" s="1"/>
    </row>
    <row r="231" spans="4:8" x14ac:dyDescent="0.2">
      <c r="D231" s="1"/>
      <c r="E231" s="1"/>
      <c r="F231" s="1"/>
      <c r="G231" s="1"/>
      <c r="H231" s="1"/>
    </row>
    <row r="232" spans="4:8" x14ac:dyDescent="0.2">
      <c r="D232" s="1"/>
      <c r="E232" s="1"/>
      <c r="F232" s="1"/>
      <c r="G232" s="1"/>
      <c r="H232" s="1"/>
    </row>
    <row r="233" spans="4:8" x14ac:dyDescent="0.2">
      <c r="D233" s="1"/>
      <c r="E233" s="1"/>
      <c r="F233" s="1"/>
      <c r="G233" s="1"/>
      <c r="H233" s="1"/>
    </row>
    <row r="234" spans="4:8" x14ac:dyDescent="0.2">
      <c r="D234" s="1"/>
      <c r="E234" s="1"/>
      <c r="F234" s="1"/>
      <c r="G234" s="1"/>
      <c r="H234" s="1"/>
    </row>
    <row r="235" spans="4:8" x14ac:dyDescent="0.2">
      <c r="D235" s="1"/>
      <c r="E235" s="1"/>
      <c r="F235" s="1"/>
      <c r="G235" s="1"/>
      <c r="H235" s="1"/>
    </row>
    <row r="236" spans="4:8" x14ac:dyDescent="0.2">
      <c r="D236" s="1"/>
      <c r="E236" s="1"/>
      <c r="F236" s="1"/>
      <c r="G236" s="2"/>
      <c r="H236" s="1"/>
    </row>
    <row r="237" spans="4:8" x14ac:dyDescent="0.2">
      <c r="D237" s="1"/>
      <c r="E237" s="1"/>
      <c r="F237" s="1"/>
      <c r="G237" s="2"/>
      <c r="H237" s="1"/>
    </row>
    <row r="238" spans="4:8" x14ac:dyDescent="0.2">
      <c r="D238" s="2"/>
      <c r="E238" s="2"/>
      <c r="F238" s="2"/>
      <c r="G238" s="1"/>
      <c r="H238" s="1"/>
    </row>
    <row r="239" spans="4:8" x14ac:dyDescent="0.2">
      <c r="D239" s="2"/>
      <c r="E239" s="2"/>
      <c r="F239" s="2"/>
      <c r="G239" s="1"/>
      <c r="H239" s="1"/>
    </row>
    <row r="240" spans="4:8" x14ac:dyDescent="0.2">
      <c r="D240" s="2"/>
      <c r="E240" s="2"/>
      <c r="F240" s="2"/>
      <c r="G240" s="1"/>
      <c r="H240" s="1"/>
    </row>
    <row r="241" spans="4:8" x14ac:dyDescent="0.2">
      <c r="D241" s="2"/>
      <c r="E241" s="2"/>
      <c r="F241" s="2"/>
      <c r="G241" s="1"/>
      <c r="H241" s="1"/>
    </row>
    <row r="242" spans="4:8" x14ac:dyDescent="0.2">
      <c r="D242" s="1"/>
      <c r="E242" s="1"/>
      <c r="F242" s="1"/>
      <c r="G242" s="1"/>
      <c r="H242" s="1"/>
    </row>
    <row r="243" spans="4:8" x14ac:dyDescent="0.2">
      <c r="D243" s="1"/>
      <c r="E243" s="1"/>
      <c r="F243" s="1"/>
      <c r="G243" s="1"/>
      <c r="H243" s="1"/>
    </row>
    <row r="244" spans="4:8" x14ac:dyDescent="0.2">
      <c r="D244" s="1"/>
      <c r="E244" s="1"/>
      <c r="F244" s="1"/>
      <c r="G244" s="1"/>
      <c r="H244" s="1"/>
    </row>
    <row r="245" spans="4:8" x14ac:dyDescent="0.2">
      <c r="D245" s="1"/>
      <c r="E245" s="1"/>
      <c r="F245" s="1"/>
      <c r="G245" s="1"/>
      <c r="H245" s="1"/>
    </row>
    <row r="246" spans="4:8" x14ac:dyDescent="0.2">
      <c r="D246" s="1"/>
      <c r="E246" s="1"/>
      <c r="F246" s="1"/>
      <c r="G246" s="1"/>
      <c r="H246" s="1"/>
    </row>
    <row r="247" spans="4:8" x14ac:dyDescent="0.2">
      <c r="D247" s="1"/>
      <c r="E247" s="1"/>
      <c r="F247" s="1"/>
      <c r="G247" s="1"/>
      <c r="H247" s="1"/>
    </row>
    <row r="248" spans="4:8" x14ac:dyDescent="0.2">
      <c r="D248" s="1"/>
      <c r="E248" s="1"/>
      <c r="F248" s="1"/>
      <c r="G248" s="1"/>
      <c r="H248" s="1"/>
    </row>
    <row r="249" spans="4:8" x14ac:dyDescent="0.2">
      <c r="D249" s="1"/>
      <c r="E249" s="1"/>
      <c r="F249" s="1"/>
      <c r="G249" s="1"/>
      <c r="H249" s="1"/>
    </row>
    <row r="250" spans="4:8" x14ac:dyDescent="0.2">
      <c r="D250" s="1"/>
      <c r="E250" s="1"/>
      <c r="F250" s="1"/>
      <c r="G250" s="1"/>
      <c r="H250" s="1"/>
    </row>
    <row r="251" spans="4:8" x14ac:dyDescent="0.2">
      <c r="D251" s="1"/>
      <c r="E251" s="1"/>
      <c r="F251" s="1"/>
      <c r="G251" s="1"/>
      <c r="H251" s="1"/>
    </row>
    <row r="252" spans="4:8" x14ac:dyDescent="0.2">
      <c r="D252" s="1"/>
      <c r="E252" s="1"/>
      <c r="F252" s="1"/>
      <c r="G252" s="1"/>
      <c r="H252" s="1"/>
    </row>
    <row r="253" spans="4:8" x14ac:dyDescent="0.2">
      <c r="D253" s="1"/>
      <c r="E253" s="1"/>
      <c r="F253" s="1"/>
      <c r="G253" s="1"/>
      <c r="H253" s="1"/>
    </row>
    <row r="254" spans="4:8" x14ac:dyDescent="0.2">
      <c r="D254" s="1"/>
      <c r="E254" s="1"/>
      <c r="F254" s="1"/>
      <c r="G254" s="1"/>
      <c r="H254" s="1"/>
    </row>
    <row r="255" spans="4:8" x14ac:dyDescent="0.2">
      <c r="D255" s="1"/>
      <c r="E255" s="1"/>
      <c r="F255" s="1"/>
      <c r="G255" s="1"/>
      <c r="H255" s="1"/>
    </row>
    <row r="256" spans="4:8" x14ac:dyDescent="0.2">
      <c r="D256" s="1"/>
      <c r="E256" s="1"/>
      <c r="F256" s="1"/>
      <c r="G256" s="1"/>
      <c r="H256" s="1"/>
    </row>
    <row r="257" spans="4:8" x14ac:dyDescent="0.2">
      <c r="D257" s="1"/>
      <c r="E257" s="1"/>
      <c r="F257" s="1"/>
      <c r="G257" s="1"/>
      <c r="H257" s="1"/>
    </row>
    <row r="258" spans="4:8" x14ac:dyDescent="0.2">
      <c r="D258" s="1"/>
      <c r="E258" s="1"/>
      <c r="F258" s="1"/>
      <c r="G258" s="1"/>
      <c r="H258" s="1"/>
    </row>
    <row r="259" spans="4:8" x14ac:dyDescent="0.2">
      <c r="D259" s="1"/>
      <c r="E259" s="1"/>
      <c r="F259" s="1"/>
      <c r="G259" s="1"/>
      <c r="H259" s="1"/>
    </row>
    <row r="260" spans="4:8" x14ac:dyDescent="0.2">
      <c r="D260" s="1"/>
      <c r="E260" s="1"/>
      <c r="F260" s="1"/>
      <c r="G260" s="1"/>
      <c r="H260" s="1"/>
    </row>
    <row r="261" spans="4:8" x14ac:dyDescent="0.2">
      <c r="D261" s="1"/>
      <c r="E261" s="1"/>
      <c r="F261" s="1"/>
      <c r="G261" s="1"/>
      <c r="H261" s="1"/>
    </row>
    <row r="262" spans="4:8" x14ac:dyDescent="0.2">
      <c r="D262" s="1"/>
      <c r="E262" s="1"/>
      <c r="F262" s="1"/>
      <c r="G262" s="1"/>
      <c r="H262" s="1"/>
    </row>
    <row r="263" spans="4:8" x14ac:dyDescent="0.2">
      <c r="D263" s="1"/>
      <c r="E263" s="1"/>
      <c r="F263" s="1"/>
      <c r="G263" s="1"/>
      <c r="H263" s="1"/>
    </row>
    <row r="264" spans="4:8" x14ac:dyDescent="0.2">
      <c r="D264" s="1"/>
      <c r="E264" s="1"/>
      <c r="F264" s="1"/>
      <c r="G264" s="1"/>
      <c r="H264" s="1"/>
    </row>
    <row r="265" spans="4:8" x14ac:dyDescent="0.2">
      <c r="D265" s="1"/>
      <c r="E265" s="1"/>
      <c r="F265" s="1"/>
      <c r="G265" s="1"/>
      <c r="H265" s="1"/>
    </row>
    <row r="266" spans="4:8" x14ac:dyDescent="0.2">
      <c r="D266" s="2"/>
      <c r="E266" s="2"/>
      <c r="F266" s="2"/>
      <c r="G266" s="1"/>
      <c r="H266" s="1"/>
    </row>
    <row r="267" spans="4:8" x14ac:dyDescent="0.2">
      <c r="D267" s="2"/>
      <c r="E267" s="2"/>
      <c r="F267" s="2"/>
      <c r="G267" s="1"/>
      <c r="H267" s="1"/>
    </row>
    <row r="268" spans="4:8" x14ac:dyDescent="0.2">
      <c r="D268" s="1"/>
      <c r="E268" s="1"/>
      <c r="F268" s="1"/>
      <c r="G268" s="1"/>
      <c r="H268" s="1"/>
    </row>
    <row r="269" spans="4:8" x14ac:dyDescent="0.2">
      <c r="D269" s="1"/>
      <c r="E269" s="1"/>
      <c r="F269" s="1"/>
      <c r="G269" s="1"/>
      <c r="H269" s="1"/>
    </row>
    <row r="270" spans="4:8" x14ac:dyDescent="0.2">
      <c r="D270" s="1"/>
      <c r="E270" s="1"/>
      <c r="F270" s="1"/>
      <c r="G270" s="1"/>
      <c r="H270" s="1"/>
    </row>
    <row r="271" spans="4:8" x14ac:dyDescent="0.2">
      <c r="D271" s="1"/>
      <c r="E271" s="1"/>
      <c r="F271" s="1"/>
      <c r="G271" s="1"/>
      <c r="H271" s="1"/>
    </row>
    <row r="272" spans="4:8" x14ac:dyDescent="0.2">
      <c r="D272" s="1"/>
      <c r="E272" s="1"/>
      <c r="F272" s="1"/>
      <c r="G272" s="1"/>
      <c r="H272" s="1"/>
    </row>
    <row r="273" spans="4:8" x14ac:dyDescent="0.2">
      <c r="D273" s="1"/>
      <c r="E273" s="1"/>
      <c r="F273" s="1"/>
      <c r="G273" s="1"/>
      <c r="H273" s="1"/>
    </row>
    <row r="274" spans="4:8" x14ac:dyDescent="0.2">
      <c r="D274" s="1"/>
      <c r="E274" s="1"/>
      <c r="F274" s="1"/>
      <c r="G274" s="1"/>
      <c r="H274" s="1"/>
    </row>
    <row r="275" spans="4:8" x14ac:dyDescent="0.2">
      <c r="D275" s="1"/>
      <c r="E275" s="1"/>
      <c r="F275" s="1"/>
      <c r="G275" s="1"/>
      <c r="H275" s="1"/>
    </row>
    <row r="276" spans="4:8" x14ac:dyDescent="0.2">
      <c r="D276" s="2"/>
      <c r="E276" s="2"/>
      <c r="F276" s="2"/>
      <c r="G276" s="1"/>
      <c r="H276" s="1"/>
    </row>
    <row r="277" spans="4:8" x14ac:dyDescent="0.2">
      <c r="D277" s="2"/>
      <c r="E277" s="2"/>
      <c r="F277" s="2"/>
      <c r="G277" s="1"/>
      <c r="H277" s="1"/>
    </row>
  </sheetData>
  <sortState ref="C167:C169">
    <sortCondition ref="C167:C169"/>
  </sortState>
  <mergeCells count="16">
    <mergeCell ref="B179:I181"/>
    <mergeCell ref="B186:I193"/>
    <mergeCell ref="B195:I197"/>
    <mergeCell ref="D6:E6"/>
    <mergeCell ref="G6:H6"/>
    <mergeCell ref="B120:B134"/>
    <mergeCell ref="B20:B21"/>
    <mergeCell ref="B9:B19"/>
    <mergeCell ref="B8:C8"/>
    <mergeCell ref="B58:B97"/>
    <mergeCell ref="B22:B57"/>
    <mergeCell ref="B98:B119"/>
    <mergeCell ref="B183:I184"/>
    <mergeCell ref="B176:I177"/>
    <mergeCell ref="B135:B153"/>
    <mergeCell ref="B154:B174"/>
  </mergeCells>
  <phoneticPr fontId="1" type="noConversion"/>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5" manualBreakCount="5">
    <brk id="21" max="16383" man="1"/>
    <brk id="57" min="1" max="8" man="1"/>
    <brk id="97" min="1" max="8" man="1"/>
    <brk id="119" max="16383" man="1"/>
    <brk id="153" max="9"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0"/>
  <sheetViews>
    <sheetView workbookViewId="0">
      <pane ySplit="7" topLeftCell="A8" activePane="bottomLeft" state="frozen"/>
      <selection activeCell="A7" sqref="A7"/>
      <selection pane="bottomLeft" activeCell="A8" sqref="A8"/>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26.77734375" style="10" customWidth="1"/>
    <col min="14" max="21" width="8.77734375" style="17" customWidth="1"/>
    <col min="22" max="22" width="8.77734375" style="10" customWidth="1"/>
    <col min="23" max="16384" width="8.88671875" style="10"/>
  </cols>
  <sheetData>
    <row r="1" spans="2:9" ht="12.75" customHeight="1" x14ac:dyDescent="0.2">
      <c r="B1" s="41" t="s">
        <v>403</v>
      </c>
      <c r="C1" s="41"/>
      <c r="D1" s="41"/>
      <c r="E1" s="41"/>
      <c r="F1" s="41"/>
      <c r="G1" s="41"/>
      <c r="H1" s="41"/>
      <c r="I1" s="41"/>
    </row>
    <row r="2" spans="2:9" ht="12.75" customHeight="1" x14ac:dyDescent="0.2">
      <c r="B2" s="41" t="s">
        <v>192</v>
      </c>
      <c r="C2" s="41"/>
      <c r="D2" s="41"/>
      <c r="E2" s="41"/>
      <c r="F2" s="41"/>
      <c r="G2" s="41"/>
      <c r="H2" s="41"/>
      <c r="I2" s="41"/>
    </row>
    <row r="3" spans="2:9" ht="12.75" customHeight="1" x14ac:dyDescent="0.2">
      <c r="B3" s="41" t="s">
        <v>66</v>
      </c>
      <c r="C3" s="41"/>
      <c r="D3" s="41"/>
      <c r="E3" s="41"/>
      <c r="F3" s="41"/>
      <c r="G3" s="41"/>
      <c r="H3" s="41"/>
      <c r="I3" s="41"/>
    </row>
    <row r="4" spans="2:9" ht="12.75" customHeight="1" x14ac:dyDescent="0.2">
      <c r="B4" s="41" t="s">
        <v>346</v>
      </c>
      <c r="C4" s="41"/>
      <c r="D4" s="41"/>
      <c r="E4" s="41"/>
      <c r="F4" s="41"/>
      <c r="G4" s="41"/>
      <c r="H4" s="41"/>
      <c r="I4" s="41"/>
    </row>
    <row r="5" spans="2:9" ht="12.75" customHeight="1" x14ac:dyDescent="0.2">
      <c r="B5" s="161"/>
    </row>
    <row r="6" spans="2:9" ht="12.75" customHeight="1" x14ac:dyDescent="0.2">
      <c r="D6" s="189" t="s">
        <v>76</v>
      </c>
      <c r="E6" s="189"/>
      <c r="F6" s="3"/>
      <c r="G6" s="189" t="s">
        <v>37</v>
      </c>
      <c r="H6" s="189"/>
      <c r="I6" s="3"/>
    </row>
    <row r="7" spans="2:9" ht="12.75" customHeight="1" x14ac:dyDescent="0.2">
      <c r="B7" s="4" t="s">
        <v>38</v>
      </c>
      <c r="C7" s="4" t="s">
        <v>39</v>
      </c>
      <c r="D7" s="5" t="s">
        <v>40</v>
      </c>
      <c r="E7" s="117" t="s">
        <v>41</v>
      </c>
      <c r="F7" s="5"/>
      <c r="G7" s="5" t="s">
        <v>40</v>
      </c>
      <c r="H7" s="117" t="s">
        <v>41</v>
      </c>
      <c r="I7" s="5" t="s">
        <v>42</v>
      </c>
    </row>
    <row r="8" spans="2:9" ht="12.75" customHeight="1" x14ac:dyDescent="0.2">
      <c r="B8" s="195" t="s">
        <v>53</v>
      </c>
      <c r="C8" s="195"/>
      <c r="D8" s="14">
        <f>SUM(D19,D21,D57)</f>
        <v>596672</v>
      </c>
      <c r="E8" s="16">
        <f>D8/$I8</f>
        <v>0.48926790868538439</v>
      </c>
      <c r="F8" s="6"/>
      <c r="G8" s="14">
        <f>SUM(G19,G21,G57)</f>
        <v>622848</v>
      </c>
      <c r="H8" s="16">
        <f>G8/$I8</f>
        <v>0.51073209131461561</v>
      </c>
      <c r="I8" s="14">
        <f t="shared" ref="I8:I10" si="0">+D8+G8</f>
        <v>1219520</v>
      </c>
    </row>
    <row r="9" spans="2:9" ht="12.75" customHeight="1" x14ac:dyDescent="0.2">
      <c r="B9" s="192" t="s">
        <v>162</v>
      </c>
      <c r="C9" s="11" t="s">
        <v>157</v>
      </c>
      <c r="D9" s="12">
        <v>5584</v>
      </c>
      <c r="E9" s="13">
        <f t="shared" ref="E9:E18" si="1">+D9/$I9</f>
        <v>0.45561357702349869</v>
      </c>
      <c r="F9" s="15"/>
      <c r="G9" s="12">
        <v>6672</v>
      </c>
      <c r="H9" s="13">
        <f t="shared" ref="H9:H18" si="2">+G9/$I9</f>
        <v>0.54438642297650131</v>
      </c>
      <c r="I9" s="12">
        <f t="shared" si="0"/>
        <v>12256</v>
      </c>
    </row>
    <row r="10" spans="2:9" ht="12.75" customHeight="1" x14ac:dyDescent="0.2">
      <c r="B10" s="192"/>
      <c r="C10" s="11" t="s">
        <v>345</v>
      </c>
      <c r="D10" s="12"/>
      <c r="E10" s="13" t="s">
        <v>252</v>
      </c>
      <c r="F10" s="15"/>
      <c r="G10" s="12">
        <v>5760</v>
      </c>
      <c r="H10" s="13" t="s">
        <v>252</v>
      </c>
      <c r="I10" s="12">
        <f t="shared" si="0"/>
        <v>5760</v>
      </c>
    </row>
    <row r="11" spans="2:9" ht="12.75" customHeight="1" x14ac:dyDescent="0.2">
      <c r="B11" s="192"/>
      <c r="C11" s="11" t="s">
        <v>158</v>
      </c>
      <c r="D11" s="12">
        <v>5344</v>
      </c>
      <c r="E11" s="13">
        <f t="shared" si="1"/>
        <v>0.2857142857142857</v>
      </c>
      <c r="F11" s="12"/>
      <c r="G11" s="12">
        <v>13360</v>
      </c>
      <c r="H11" s="13">
        <f t="shared" si="2"/>
        <v>0.7142857142857143</v>
      </c>
      <c r="I11" s="12">
        <f>+D11+G11</f>
        <v>18704</v>
      </c>
    </row>
    <row r="12" spans="2:9" ht="12.75" customHeight="1" x14ac:dyDescent="0.2">
      <c r="B12" s="192"/>
      <c r="C12" s="11" t="s">
        <v>159</v>
      </c>
      <c r="D12" s="12"/>
      <c r="E12" s="13">
        <f t="shared" si="1"/>
        <v>0</v>
      </c>
      <c r="F12" s="15"/>
      <c r="G12" s="12">
        <v>24768</v>
      </c>
      <c r="H12" s="13">
        <f t="shared" si="2"/>
        <v>1</v>
      </c>
      <c r="I12" s="12">
        <f>+D12+G12</f>
        <v>24768</v>
      </c>
    </row>
    <row r="13" spans="2:9" ht="12.75" customHeight="1" x14ac:dyDescent="0.2">
      <c r="B13" s="192"/>
      <c r="C13" s="11" t="s">
        <v>163</v>
      </c>
      <c r="D13" s="12">
        <v>19088</v>
      </c>
      <c r="E13" s="13">
        <f t="shared" si="1"/>
        <v>0.48260517799352753</v>
      </c>
      <c r="F13" s="15"/>
      <c r="G13" s="12">
        <v>20464</v>
      </c>
      <c r="H13" s="13">
        <f t="shared" si="2"/>
        <v>0.51739482200647247</v>
      </c>
      <c r="I13" s="12">
        <f>+D13+G13</f>
        <v>39552</v>
      </c>
    </row>
    <row r="14" spans="2:9" ht="12.75" customHeight="1" x14ac:dyDescent="0.2">
      <c r="B14" s="192"/>
      <c r="C14" s="11" t="s">
        <v>173</v>
      </c>
      <c r="D14" s="12">
        <v>17312</v>
      </c>
      <c r="E14" s="13">
        <f t="shared" si="1"/>
        <v>0.31398723157283809</v>
      </c>
      <c r="F14" s="15"/>
      <c r="G14" s="12">
        <v>37824</v>
      </c>
      <c r="H14" s="13">
        <f t="shared" si="2"/>
        <v>0.68601276842716197</v>
      </c>
      <c r="I14" s="12">
        <f>+D14+G14</f>
        <v>55136</v>
      </c>
    </row>
    <row r="15" spans="2:9" ht="12.75" customHeight="1" x14ac:dyDescent="0.2">
      <c r="B15" s="192"/>
      <c r="C15" s="11" t="s">
        <v>164</v>
      </c>
      <c r="D15" s="12">
        <v>3840</v>
      </c>
      <c r="E15" s="13">
        <f t="shared" si="1"/>
        <v>0.57971014492753625</v>
      </c>
      <c r="F15" s="15"/>
      <c r="G15" s="12">
        <v>2784</v>
      </c>
      <c r="H15" s="13">
        <f t="shared" si="2"/>
        <v>0.42028985507246375</v>
      </c>
      <c r="I15" s="12">
        <f t="shared" ref="I15" si="3">+D15+G15</f>
        <v>6624</v>
      </c>
    </row>
    <row r="16" spans="2:9" ht="12.75" customHeight="1" x14ac:dyDescent="0.2">
      <c r="B16" s="192"/>
      <c r="C16" s="11" t="s">
        <v>160</v>
      </c>
      <c r="D16" s="17">
        <v>8832</v>
      </c>
      <c r="E16" s="21">
        <f t="shared" si="1"/>
        <v>0.51879699248120303</v>
      </c>
      <c r="F16" s="20"/>
      <c r="G16" s="17">
        <v>8192</v>
      </c>
      <c r="H16" s="21">
        <f t="shared" si="2"/>
        <v>0.48120300751879697</v>
      </c>
      <c r="I16" s="20">
        <f>+D16+G16</f>
        <v>17024</v>
      </c>
    </row>
    <row r="17" spans="2:9" ht="12.75" customHeight="1" x14ac:dyDescent="0.2">
      <c r="B17" s="192"/>
      <c r="C17" s="11" t="s">
        <v>389</v>
      </c>
      <c r="D17" s="12">
        <v>1056</v>
      </c>
      <c r="E17" s="13">
        <f t="shared" si="1"/>
        <v>1</v>
      </c>
      <c r="F17" s="12"/>
      <c r="G17" s="12"/>
      <c r="H17" s="13">
        <f t="shared" si="2"/>
        <v>0</v>
      </c>
      <c r="I17" s="12">
        <f>+D17+G17</f>
        <v>1056</v>
      </c>
    </row>
    <row r="18" spans="2:9" ht="12.75" customHeight="1" x14ac:dyDescent="0.2">
      <c r="B18" s="192"/>
      <c r="C18" s="11" t="s">
        <v>161</v>
      </c>
      <c r="D18" s="12">
        <v>6624</v>
      </c>
      <c r="E18" s="13">
        <f t="shared" si="1"/>
        <v>0.60703812316715544</v>
      </c>
      <c r="F18" s="12"/>
      <c r="G18" s="12">
        <v>4288</v>
      </c>
      <c r="H18" s="13">
        <f t="shared" si="2"/>
        <v>0.39296187683284456</v>
      </c>
      <c r="I18" s="12">
        <f>+D18+G18</f>
        <v>10912</v>
      </c>
    </row>
    <row r="19" spans="2:9" ht="12.75" customHeight="1" x14ac:dyDescent="0.2">
      <c r="B19" s="193"/>
      <c r="C19" s="118" t="s">
        <v>36</v>
      </c>
      <c r="D19" s="14">
        <f>SUM(D9:D18)</f>
        <v>67680</v>
      </c>
      <c r="E19" s="16">
        <f>D19/$I19</f>
        <v>0.35288228914657543</v>
      </c>
      <c r="F19" s="14"/>
      <c r="G19" s="14">
        <f>SUM(G9:G18)</f>
        <v>124112</v>
      </c>
      <c r="H19" s="16">
        <f>G19/$I19</f>
        <v>0.64711771085342451</v>
      </c>
      <c r="I19" s="14">
        <f>+D19+G19</f>
        <v>191792</v>
      </c>
    </row>
    <row r="20" spans="2:9" ht="12.75" customHeight="1" x14ac:dyDescent="0.2">
      <c r="B20" s="194" t="s">
        <v>22</v>
      </c>
      <c r="C20" s="11" t="s">
        <v>130</v>
      </c>
      <c r="D20" s="12">
        <v>60368</v>
      </c>
      <c r="E20" s="13">
        <f>+D20/$I20</f>
        <v>0.65367290367290365</v>
      </c>
      <c r="F20" s="12"/>
      <c r="G20" s="12">
        <v>31984</v>
      </c>
      <c r="H20" s="13">
        <f>+G20/$I20</f>
        <v>0.34632709632709635</v>
      </c>
      <c r="I20" s="12">
        <f t="shared" ref="I20" si="4">+D20+G20</f>
        <v>92352</v>
      </c>
    </row>
    <row r="21" spans="2:9" ht="12.75" customHeight="1" x14ac:dyDescent="0.2">
      <c r="B21" s="193"/>
      <c r="C21" s="118" t="s">
        <v>36</v>
      </c>
      <c r="D21" s="14">
        <f>+D20</f>
        <v>60368</v>
      </c>
      <c r="E21" s="16">
        <f>D21/$I21</f>
        <v>0.65367290367290365</v>
      </c>
      <c r="F21" s="14"/>
      <c r="G21" s="14">
        <f>+G20</f>
        <v>31984</v>
      </c>
      <c r="H21" s="16">
        <f>G21/$I21</f>
        <v>0.34632709632709635</v>
      </c>
      <c r="I21" s="14">
        <f>+D21+G21</f>
        <v>92352</v>
      </c>
    </row>
    <row r="22" spans="2:9" ht="12.75" customHeight="1" x14ac:dyDescent="0.2">
      <c r="B22" s="194" t="s">
        <v>193</v>
      </c>
      <c r="C22" s="142" t="s">
        <v>128</v>
      </c>
      <c r="D22" s="93"/>
      <c r="E22" s="94"/>
      <c r="F22" s="93"/>
      <c r="G22" s="93"/>
      <c r="H22" s="94"/>
      <c r="I22" s="93"/>
    </row>
    <row r="23" spans="2:9" ht="12.75" customHeight="1" x14ac:dyDescent="0.2">
      <c r="B23" s="198"/>
      <c r="C23" s="95" t="s">
        <v>24</v>
      </c>
      <c r="D23" s="20">
        <v>66832</v>
      </c>
      <c r="E23" s="21">
        <f t="shared" ref="E23:E28" si="5">+D23/$I23</f>
        <v>0.46037694257687645</v>
      </c>
      <c r="F23" s="20"/>
      <c r="G23" s="20">
        <v>78336</v>
      </c>
      <c r="H23" s="21">
        <f t="shared" ref="H23:H28" si="6">+G23/$I23</f>
        <v>0.53962305742312355</v>
      </c>
      <c r="I23" s="20">
        <f>+D23+G23</f>
        <v>145168</v>
      </c>
    </row>
    <row r="24" spans="2:9" ht="12.75" customHeight="1" x14ac:dyDescent="0.2">
      <c r="B24" s="198"/>
      <c r="C24" s="11" t="s">
        <v>25</v>
      </c>
      <c r="D24" s="12">
        <v>13936</v>
      </c>
      <c r="E24" s="13">
        <f t="shared" si="5"/>
        <v>0.53633004926108374</v>
      </c>
      <c r="F24" s="12"/>
      <c r="G24" s="12">
        <v>12048</v>
      </c>
      <c r="H24" s="13">
        <f t="shared" si="6"/>
        <v>0.46366995073891626</v>
      </c>
      <c r="I24" s="12">
        <f>+D24+G24</f>
        <v>25984</v>
      </c>
    </row>
    <row r="25" spans="2:9" ht="12.75" customHeight="1" x14ac:dyDescent="0.2">
      <c r="B25" s="198"/>
      <c r="C25" s="11" t="s">
        <v>26</v>
      </c>
      <c r="D25" s="12">
        <v>7632</v>
      </c>
      <c r="E25" s="13">
        <f t="shared" si="5"/>
        <v>0.43681318681318682</v>
      </c>
      <c r="F25" s="12"/>
      <c r="G25" s="12">
        <v>9840</v>
      </c>
      <c r="H25" s="13">
        <f t="shared" si="6"/>
        <v>0.56318681318681318</v>
      </c>
      <c r="I25" s="12">
        <f t="shared" ref="I25" si="7">+D25+G25</f>
        <v>17472</v>
      </c>
    </row>
    <row r="26" spans="2:9" ht="12.75" customHeight="1" x14ac:dyDescent="0.2">
      <c r="B26" s="198"/>
      <c r="C26" s="11" t="s">
        <v>31</v>
      </c>
      <c r="D26" s="12"/>
      <c r="E26" s="13" t="s">
        <v>252</v>
      </c>
      <c r="F26" s="12"/>
      <c r="G26" s="12"/>
      <c r="H26" s="13" t="s">
        <v>252</v>
      </c>
      <c r="I26" s="12">
        <f>+D26+G26</f>
        <v>0</v>
      </c>
    </row>
    <row r="27" spans="2:9" ht="12.75" customHeight="1" x14ac:dyDescent="0.2">
      <c r="B27" s="198"/>
      <c r="C27" s="11" t="s">
        <v>27</v>
      </c>
      <c r="D27" s="12">
        <v>5712</v>
      </c>
      <c r="E27" s="13">
        <f t="shared" si="5"/>
        <v>0.44402985074626866</v>
      </c>
      <c r="F27" s="15"/>
      <c r="G27" s="12">
        <v>7152</v>
      </c>
      <c r="H27" s="13">
        <f t="shared" si="6"/>
        <v>0.55597014925373134</v>
      </c>
      <c r="I27" s="12">
        <f t="shared" ref="I27:I31" si="8">+D27+G27</f>
        <v>12864</v>
      </c>
    </row>
    <row r="28" spans="2:9" ht="12.75" customHeight="1" x14ac:dyDescent="0.2">
      <c r="B28" s="198"/>
      <c r="C28" s="11" t="s">
        <v>205</v>
      </c>
      <c r="D28" s="18">
        <v>13904</v>
      </c>
      <c r="E28" s="13">
        <f t="shared" si="5"/>
        <v>0.94765539803707743</v>
      </c>
      <c r="F28" s="12"/>
      <c r="G28" s="18">
        <v>768</v>
      </c>
      <c r="H28" s="13">
        <f t="shared" si="6"/>
        <v>5.2344601962922573E-2</v>
      </c>
      <c r="I28" s="12">
        <f t="shared" si="8"/>
        <v>14672</v>
      </c>
    </row>
    <row r="29" spans="2:9" ht="12.75" customHeight="1" x14ac:dyDescent="0.2">
      <c r="B29" s="198"/>
      <c r="C29" s="11" t="s">
        <v>28</v>
      </c>
      <c r="D29" s="18">
        <v>5328</v>
      </c>
      <c r="E29" s="13">
        <f>+D29/$I29</f>
        <v>0.3016304347826087</v>
      </c>
      <c r="F29" s="12"/>
      <c r="G29" s="18">
        <v>12336</v>
      </c>
      <c r="H29" s="13">
        <f>+G29/$I29</f>
        <v>0.69836956521739135</v>
      </c>
      <c r="I29" s="12">
        <f t="shared" si="8"/>
        <v>17664</v>
      </c>
    </row>
    <row r="30" spans="2:9" ht="12.75" customHeight="1" x14ac:dyDescent="0.2">
      <c r="B30" s="198"/>
      <c r="C30" s="11" t="s">
        <v>33</v>
      </c>
      <c r="D30" s="12">
        <v>48672</v>
      </c>
      <c r="E30" s="13">
        <f t="shared" ref="E30:E31" si="9">+D30/$I30</f>
        <v>0.66101694915254239</v>
      </c>
      <c r="F30" s="12"/>
      <c r="G30" s="12">
        <v>24960</v>
      </c>
      <c r="H30" s="13">
        <f t="shared" ref="H30:H31" si="10">+G30/$I30</f>
        <v>0.33898305084745761</v>
      </c>
      <c r="I30" s="12">
        <f t="shared" si="8"/>
        <v>73632</v>
      </c>
    </row>
    <row r="31" spans="2:9" ht="12.75" customHeight="1" x14ac:dyDescent="0.2">
      <c r="B31" s="198"/>
      <c r="C31" s="70" t="s">
        <v>127</v>
      </c>
      <c r="D31" s="69">
        <f>SUM(D23:D30)</f>
        <v>162016</v>
      </c>
      <c r="E31" s="65">
        <f t="shared" si="9"/>
        <v>0.52695670274771023</v>
      </c>
      <c r="F31" s="71"/>
      <c r="G31" s="69">
        <f>SUM(G23:G30)</f>
        <v>145440</v>
      </c>
      <c r="H31" s="65">
        <f t="shared" si="10"/>
        <v>0.47304329725228977</v>
      </c>
      <c r="I31" s="64">
        <f t="shared" si="8"/>
        <v>307456</v>
      </c>
    </row>
    <row r="32" spans="2:9" ht="12.75" customHeight="1" x14ac:dyDescent="0.2">
      <c r="B32" s="198"/>
      <c r="C32" s="143" t="s">
        <v>360</v>
      </c>
      <c r="D32" s="92"/>
      <c r="E32" s="92"/>
      <c r="F32" s="92"/>
      <c r="G32" s="92"/>
      <c r="H32" s="92"/>
      <c r="I32" s="92"/>
    </row>
    <row r="33" spans="2:9" ht="12.75" customHeight="1" x14ac:dyDescent="0.2">
      <c r="B33" s="198"/>
      <c r="C33" s="95" t="s">
        <v>29</v>
      </c>
      <c r="D33" s="20"/>
      <c r="E33" s="21" t="s">
        <v>252</v>
      </c>
      <c r="F33" s="98"/>
      <c r="G33" s="20"/>
      <c r="H33" s="21" t="s">
        <v>252</v>
      </c>
      <c r="I33" s="20">
        <f t="shared" ref="I33:I57" si="11">+D33+G33</f>
        <v>0</v>
      </c>
    </row>
    <row r="34" spans="2:9" ht="12.75" customHeight="1" x14ac:dyDescent="0.2">
      <c r="B34" s="198"/>
      <c r="C34" s="11" t="s">
        <v>211</v>
      </c>
      <c r="D34" s="12"/>
      <c r="E34" s="13">
        <f t="shared" ref="E34:E55" si="12">+D34/$I34</f>
        <v>0</v>
      </c>
      <c r="F34" s="12"/>
      <c r="G34" s="12">
        <v>2160</v>
      </c>
      <c r="H34" s="13">
        <f t="shared" ref="H34:H55" si="13">+G34/$I34</f>
        <v>1</v>
      </c>
      <c r="I34" s="12">
        <f t="shared" si="11"/>
        <v>2160</v>
      </c>
    </row>
    <row r="35" spans="2:9" ht="12.75" customHeight="1" x14ac:dyDescent="0.2">
      <c r="B35" s="198"/>
      <c r="C35" s="11" t="s">
        <v>6</v>
      </c>
      <c r="D35" s="12">
        <v>78912</v>
      </c>
      <c r="E35" s="13">
        <f t="shared" si="12"/>
        <v>0.55653351387948546</v>
      </c>
      <c r="F35" s="15"/>
      <c r="G35" s="12">
        <v>62880</v>
      </c>
      <c r="H35" s="13">
        <f t="shared" si="13"/>
        <v>0.44346648612051454</v>
      </c>
      <c r="I35" s="12">
        <f t="shared" si="11"/>
        <v>141792</v>
      </c>
    </row>
    <row r="36" spans="2:9" ht="12.75" customHeight="1" x14ac:dyDescent="0.2">
      <c r="B36" s="198"/>
      <c r="C36" s="11" t="s">
        <v>7</v>
      </c>
      <c r="D36" s="15"/>
      <c r="E36" s="13">
        <f t="shared" si="12"/>
        <v>0</v>
      </c>
      <c r="F36" s="15"/>
      <c r="G36" s="12">
        <v>6960</v>
      </c>
      <c r="H36" s="13">
        <f t="shared" si="13"/>
        <v>1</v>
      </c>
      <c r="I36" s="12">
        <f t="shared" si="11"/>
        <v>6960</v>
      </c>
    </row>
    <row r="37" spans="2:9" ht="12.75" customHeight="1" x14ac:dyDescent="0.2">
      <c r="B37" s="198"/>
      <c r="C37" s="11" t="s">
        <v>32</v>
      </c>
      <c r="D37" s="12">
        <v>31248</v>
      </c>
      <c r="E37" s="13">
        <f t="shared" si="12"/>
        <v>0.38159437280187575</v>
      </c>
      <c r="F37" s="12"/>
      <c r="G37" s="12">
        <v>50640</v>
      </c>
      <c r="H37" s="13">
        <f t="shared" si="13"/>
        <v>0.61840562719812431</v>
      </c>
      <c r="I37" s="12">
        <f t="shared" si="11"/>
        <v>81888</v>
      </c>
    </row>
    <row r="38" spans="2:9" ht="12.75" customHeight="1" x14ac:dyDescent="0.2">
      <c r="B38" s="198"/>
      <c r="C38" s="11" t="s">
        <v>8</v>
      </c>
      <c r="D38" s="12">
        <v>13920</v>
      </c>
      <c r="E38" s="13">
        <f t="shared" si="12"/>
        <v>1</v>
      </c>
      <c r="F38" s="12"/>
      <c r="G38" s="12"/>
      <c r="H38" s="13">
        <f t="shared" si="13"/>
        <v>0</v>
      </c>
      <c r="I38" s="12">
        <f t="shared" si="11"/>
        <v>13920</v>
      </c>
    </row>
    <row r="39" spans="2:9" ht="12.75" customHeight="1" x14ac:dyDescent="0.2">
      <c r="B39" s="198"/>
      <c r="C39" s="11" t="s">
        <v>9</v>
      </c>
      <c r="D39" s="12">
        <v>6240</v>
      </c>
      <c r="E39" s="13">
        <f t="shared" si="12"/>
        <v>0.46263345195729538</v>
      </c>
      <c r="F39" s="12"/>
      <c r="G39" s="12">
        <v>7248</v>
      </c>
      <c r="H39" s="13">
        <f t="shared" si="13"/>
        <v>0.53736654804270467</v>
      </c>
      <c r="I39" s="12">
        <f t="shared" si="11"/>
        <v>13488</v>
      </c>
    </row>
    <row r="40" spans="2:9" ht="12.75" customHeight="1" x14ac:dyDescent="0.2">
      <c r="B40" s="198"/>
      <c r="C40" s="19" t="s">
        <v>78</v>
      </c>
      <c r="D40" s="12">
        <v>4944</v>
      </c>
      <c r="E40" s="13">
        <f>+D40/$I40</f>
        <v>0.29883945841392651</v>
      </c>
      <c r="F40" s="12"/>
      <c r="G40" s="12">
        <v>11600</v>
      </c>
      <c r="H40" s="13">
        <f>+G40/$I40</f>
        <v>0.70116054158607355</v>
      </c>
      <c r="I40" s="12">
        <f t="shared" si="11"/>
        <v>16544</v>
      </c>
    </row>
    <row r="41" spans="2:9" ht="12.75" customHeight="1" x14ac:dyDescent="0.2">
      <c r="B41" s="198"/>
      <c r="C41" s="11" t="s">
        <v>10</v>
      </c>
      <c r="D41" s="12">
        <v>17328</v>
      </c>
      <c r="E41" s="13">
        <f t="shared" ref="E41" si="14">+D41/$I41</f>
        <v>0.45408805031446542</v>
      </c>
      <c r="F41" s="12"/>
      <c r="G41" s="12">
        <v>20832</v>
      </c>
      <c r="H41" s="13">
        <f t="shared" ref="H41" si="15">+G41/$I41</f>
        <v>0.54591194968553458</v>
      </c>
      <c r="I41" s="12">
        <f t="shared" si="11"/>
        <v>38160</v>
      </c>
    </row>
    <row r="42" spans="2:9" ht="12.75" customHeight="1" x14ac:dyDescent="0.2">
      <c r="B42" s="198"/>
      <c r="C42" s="70" t="s">
        <v>127</v>
      </c>
      <c r="D42" s="69">
        <f>SUM(D33:D41)</f>
        <v>152592</v>
      </c>
      <c r="E42" s="65">
        <f t="shared" si="12"/>
        <v>0.48455441520170717</v>
      </c>
      <c r="F42" s="71"/>
      <c r="G42" s="69">
        <f>SUM(G33:G41)</f>
        <v>162320</v>
      </c>
      <c r="H42" s="65">
        <f t="shared" si="13"/>
        <v>0.51544558479829283</v>
      </c>
      <c r="I42" s="64">
        <f t="shared" si="11"/>
        <v>314912</v>
      </c>
    </row>
    <row r="43" spans="2:9" ht="12.75" customHeight="1" x14ac:dyDescent="0.2">
      <c r="B43" s="198"/>
      <c r="C43" s="143" t="s">
        <v>225</v>
      </c>
      <c r="D43" s="92"/>
      <c r="E43" s="92"/>
      <c r="F43" s="92"/>
      <c r="G43" s="92"/>
      <c r="H43" s="92"/>
      <c r="I43" s="92"/>
    </row>
    <row r="44" spans="2:9" ht="12.75" customHeight="1" x14ac:dyDescent="0.2">
      <c r="B44" s="198"/>
      <c r="C44" s="95" t="s">
        <v>58</v>
      </c>
      <c r="D44" s="96">
        <v>5568</v>
      </c>
      <c r="E44" s="21">
        <f t="shared" ref="E44:E52" si="16">+D44/$I44</f>
        <v>0.82857142857142863</v>
      </c>
      <c r="F44" s="20"/>
      <c r="G44" s="96">
        <v>1152</v>
      </c>
      <c r="H44" s="21">
        <f t="shared" ref="H44:H52" si="17">+G44/$I44</f>
        <v>0.17142857142857143</v>
      </c>
      <c r="I44" s="20">
        <f t="shared" ref="I44:I47" si="18">+D44+G44</f>
        <v>6720</v>
      </c>
    </row>
    <row r="45" spans="2:9" ht="12.75" customHeight="1" x14ac:dyDescent="0.2">
      <c r="B45" s="198"/>
      <c r="C45" s="11" t="s">
        <v>13</v>
      </c>
      <c r="D45" s="12">
        <v>13008</v>
      </c>
      <c r="E45" s="13">
        <f t="shared" si="16"/>
        <v>0.53876739562624254</v>
      </c>
      <c r="F45" s="15"/>
      <c r="G45" s="12">
        <v>11136</v>
      </c>
      <c r="H45" s="13">
        <f t="shared" si="17"/>
        <v>0.46123260437375746</v>
      </c>
      <c r="I45" s="12">
        <f t="shared" si="18"/>
        <v>24144</v>
      </c>
    </row>
    <row r="46" spans="2:9" ht="12.75" customHeight="1" x14ac:dyDescent="0.2">
      <c r="B46" s="198"/>
      <c r="C46" s="11" t="s">
        <v>0</v>
      </c>
      <c r="D46" s="12"/>
      <c r="E46" s="13">
        <f t="shared" si="16"/>
        <v>0</v>
      </c>
      <c r="F46" s="12"/>
      <c r="G46" s="12">
        <v>2688</v>
      </c>
      <c r="H46" s="13">
        <f t="shared" si="17"/>
        <v>1</v>
      </c>
      <c r="I46" s="12">
        <f t="shared" si="18"/>
        <v>2688</v>
      </c>
    </row>
    <row r="47" spans="2:9" ht="12.75" customHeight="1" x14ac:dyDescent="0.2">
      <c r="B47" s="198"/>
      <c r="C47" s="11" t="s">
        <v>15</v>
      </c>
      <c r="D47" s="12"/>
      <c r="E47" s="13">
        <f t="shared" si="16"/>
        <v>0</v>
      </c>
      <c r="F47" s="15"/>
      <c r="G47" s="12">
        <v>1440</v>
      </c>
      <c r="H47" s="13">
        <f t="shared" si="17"/>
        <v>1</v>
      </c>
      <c r="I47" s="12">
        <f t="shared" si="18"/>
        <v>1440</v>
      </c>
    </row>
    <row r="48" spans="2:9" ht="12.75" customHeight="1" x14ac:dyDescent="0.2">
      <c r="B48" s="198"/>
      <c r="C48" s="11" t="s">
        <v>49</v>
      </c>
      <c r="D48" s="12">
        <v>14848</v>
      </c>
      <c r="E48" s="13">
        <f t="shared" si="16"/>
        <v>0.47178444331469244</v>
      </c>
      <c r="F48" s="12"/>
      <c r="G48" s="12">
        <v>16624</v>
      </c>
      <c r="H48" s="13">
        <f t="shared" si="17"/>
        <v>0.52821555668530762</v>
      </c>
      <c r="I48" s="12">
        <f>+D48+G48</f>
        <v>31472</v>
      </c>
    </row>
    <row r="49" spans="2:9" ht="12.75" customHeight="1" x14ac:dyDescent="0.2">
      <c r="B49" s="198"/>
      <c r="C49" s="11" t="s">
        <v>59</v>
      </c>
      <c r="D49" s="18">
        <v>5568</v>
      </c>
      <c r="E49" s="13">
        <f t="shared" si="16"/>
        <v>0.33429394812680113</v>
      </c>
      <c r="F49" s="12"/>
      <c r="G49" s="17">
        <v>11088</v>
      </c>
      <c r="H49" s="13">
        <f t="shared" si="17"/>
        <v>0.66570605187319887</v>
      </c>
      <c r="I49" s="12">
        <f t="shared" ref="I49:I52" si="19">+D49+G49</f>
        <v>16656</v>
      </c>
    </row>
    <row r="50" spans="2:9" ht="12.75" customHeight="1" x14ac:dyDescent="0.2">
      <c r="B50" s="198"/>
      <c r="C50" s="11" t="s">
        <v>11</v>
      </c>
      <c r="D50" s="12">
        <v>77104</v>
      </c>
      <c r="E50" s="13">
        <f t="shared" si="16"/>
        <v>0.54643383603583173</v>
      </c>
      <c r="F50" s="12"/>
      <c r="G50" s="12">
        <v>64000</v>
      </c>
      <c r="H50" s="13">
        <f t="shared" si="17"/>
        <v>0.45356616396416827</v>
      </c>
      <c r="I50" s="12">
        <f t="shared" si="19"/>
        <v>141104</v>
      </c>
    </row>
    <row r="51" spans="2:9" ht="12.75" customHeight="1" x14ac:dyDescent="0.2">
      <c r="B51" s="198"/>
      <c r="C51" s="11" t="s">
        <v>16</v>
      </c>
      <c r="D51" s="12">
        <v>7200</v>
      </c>
      <c r="E51" s="13">
        <f t="shared" si="16"/>
        <v>0.45778229908443541</v>
      </c>
      <c r="F51" s="15"/>
      <c r="G51" s="12">
        <v>8528</v>
      </c>
      <c r="H51" s="13">
        <f t="shared" si="17"/>
        <v>0.54221770091556465</v>
      </c>
      <c r="I51" s="12">
        <f t="shared" si="19"/>
        <v>15728</v>
      </c>
    </row>
    <row r="52" spans="2:9" ht="12.75" customHeight="1" x14ac:dyDescent="0.2">
      <c r="B52" s="198"/>
      <c r="C52" s="11" t="s">
        <v>17</v>
      </c>
      <c r="D52" s="12"/>
      <c r="E52" s="13">
        <f t="shared" si="16"/>
        <v>0</v>
      </c>
      <c r="F52" s="12"/>
      <c r="G52" s="12">
        <v>5760</v>
      </c>
      <c r="H52" s="13">
        <f t="shared" si="17"/>
        <v>1</v>
      </c>
      <c r="I52" s="12">
        <f t="shared" si="19"/>
        <v>5760</v>
      </c>
    </row>
    <row r="53" spans="2:9" ht="12.75" customHeight="1" x14ac:dyDescent="0.2">
      <c r="B53" s="198"/>
      <c r="C53" s="11" t="s">
        <v>353</v>
      </c>
      <c r="D53" s="12">
        <v>3792</v>
      </c>
      <c r="E53" s="13">
        <f>+D53/$I53</f>
        <v>0.2893772893772894</v>
      </c>
      <c r="F53" s="12"/>
      <c r="G53" s="12">
        <v>9312</v>
      </c>
      <c r="H53" s="13">
        <f>+G53/$I53</f>
        <v>0.71062271062271065</v>
      </c>
      <c r="I53" s="12">
        <f>+D53+G53</f>
        <v>13104</v>
      </c>
    </row>
    <row r="54" spans="2:9" ht="12.75" customHeight="1" x14ac:dyDescent="0.2">
      <c r="B54" s="198"/>
      <c r="C54" s="11" t="s">
        <v>34</v>
      </c>
      <c r="D54" s="12">
        <v>19392</v>
      </c>
      <c r="E54" s="13">
        <f t="shared" si="12"/>
        <v>0.50690087829360098</v>
      </c>
      <c r="F54" s="12"/>
      <c r="G54" s="12">
        <v>18864</v>
      </c>
      <c r="H54" s="13">
        <f t="shared" si="13"/>
        <v>0.49309912170639902</v>
      </c>
      <c r="I54" s="12">
        <f t="shared" si="11"/>
        <v>38256</v>
      </c>
    </row>
    <row r="55" spans="2:9" ht="12.75" customHeight="1" x14ac:dyDescent="0.2">
      <c r="B55" s="198"/>
      <c r="C55" s="11" t="s">
        <v>35</v>
      </c>
      <c r="D55" s="12">
        <v>7536</v>
      </c>
      <c r="E55" s="13">
        <f t="shared" si="12"/>
        <v>0.47289156626506024</v>
      </c>
      <c r="F55" s="12"/>
      <c r="G55" s="12">
        <v>8400</v>
      </c>
      <c r="H55" s="13">
        <f t="shared" si="13"/>
        <v>0.52710843373493976</v>
      </c>
      <c r="I55" s="12">
        <f t="shared" si="11"/>
        <v>15936</v>
      </c>
    </row>
    <row r="56" spans="2:9" ht="12.75" customHeight="1" x14ac:dyDescent="0.2">
      <c r="B56" s="198"/>
      <c r="C56" s="72" t="s">
        <v>127</v>
      </c>
      <c r="D56" s="68">
        <f>SUM(D44:D55)</f>
        <v>154016</v>
      </c>
      <c r="E56" s="91">
        <f>D56/$I56</f>
        <v>0.49205132137197771</v>
      </c>
      <c r="F56" s="67"/>
      <c r="G56" s="68">
        <f>SUM(G44:G55)</f>
        <v>158992</v>
      </c>
      <c r="H56" s="91">
        <f>G56/$I56</f>
        <v>0.50794867862802229</v>
      </c>
      <c r="I56" s="68">
        <f t="shared" si="11"/>
        <v>313008</v>
      </c>
    </row>
    <row r="57" spans="2:9" ht="12.75" customHeight="1" x14ac:dyDescent="0.2">
      <c r="B57" s="199"/>
      <c r="C57" s="118" t="s">
        <v>36</v>
      </c>
      <c r="D57" s="14">
        <f>SUM(D31,D42,D56)</f>
        <v>468624</v>
      </c>
      <c r="E57" s="16">
        <f>D57/$I57</f>
        <v>0.50100066711140756</v>
      </c>
      <c r="F57" s="14"/>
      <c r="G57" s="14">
        <f>SUM(G31,G42,G56)</f>
        <v>466752</v>
      </c>
      <c r="H57" s="16">
        <f>G57/$I57</f>
        <v>0.49899933288859238</v>
      </c>
      <c r="I57" s="14">
        <f t="shared" si="11"/>
        <v>935376</v>
      </c>
    </row>
    <row r="59" spans="2:9" x14ac:dyDescent="0.2">
      <c r="B59" s="188" t="s">
        <v>410</v>
      </c>
      <c r="C59" s="188"/>
      <c r="D59" s="188"/>
      <c r="E59" s="188"/>
      <c r="F59" s="188"/>
      <c r="G59" s="188"/>
      <c r="H59" s="188"/>
      <c r="I59" s="188"/>
    </row>
    <row r="60" spans="2:9" x14ac:dyDescent="0.2">
      <c r="B60" s="188"/>
      <c r="C60" s="188"/>
      <c r="D60" s="188"/>
      <c r="E60" s="188"/>
      <c r="F60" s="188"/>
      <c r="G60" s="188"/>
      <c r="H60" s="188"/>
      <c r="I60" s="188"/>
    </row>
  </sheetData>
  <mergeCells count="7">
    <mergeCell ref="B59:I60"/>
    <mergeCell ref="B8:C8"/>
    <mergeCell ref="D6:E6"/>
    <mergeCell ref="G6:H6"/>
    <mergeCell ref="B9:B19"/>
    <mergeCell ref="B20:B21"/>
    <mergeCell ref="B22:B57"/>
  </mergeCells>
  <phoneticPr fontId="1" type="noConversion"/>
  <printOptions horizontalCentered="1"/>
  <pageMargins left="0.25" right="0.25" top="1" bottom="1" header="0.5" footer="0.5"/>
  <pageSetup fitToHeight="2" orientation="portrait" r:id="rId1"/>
  <headerFooter alignWithMargins="0">
    <oddFooter>&amp;C&amp;10Collin IRO tkm; 10/11/2019; Page &amp;P of &amp;N
...\Faculty Workload\F-T vs P-T Faculty Load Reports\202010 Contact Hours.xlsx</oddFooter>
  </headerFooter>
  <rowBreaks count="1" manualBreakCount="1">
    <brk id="21" min="1" max="8" man="1"/>
  </rowBreaks>
  <colBreaks count="1" manualBreakCount="1">
    <brk id="1" min="8" max="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Q73"/>
  <sheetViews>
    <sheetView workbookViewId="0">
      <pane ySplit="7" topLeftCell="A8" activePane="bottomLeft" state="frozen"/>
      <selection activeCell="A7" sqref="A7"/>
      <selection pane="bottomLeft" activeCell="A7" sqref="A7"/>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26.77734375" style="10" customWidth="1"/>
    <col min="14" max="14" width="8.88671875" style="10"/>
    <col min="15" max="17" width="8.88671875" style="17"/>
    <col min="18" max="16384" width="8.88671875" style="10"/>
  </cols>
  <sheetData>
    <row r="1" spans="2:14" ht="12.75" customHeight="1" x14ac:dyDescent="0.2">
      <c r="B1" s="40" t="s">
        <v>403</v>
      </c>
      <c r="C1" s="40"/>
      <c r="D1" s="40"/>
      <c r="E1" s="40"/>
      <c r="F1" s="40"/>
      <c r="G1" s="40"/>
      <c r="H1" s="40"/>
      <c r="I1" s="40"/>
    </row>
    <row r="2" spans="2:14" ht="12.75" customHeight="1" x14ac:dyDescent="0.2">
      <c r="B2" s="40" t="s">
        <v>191</v>
      </c>
      <c r="C2" s="40"/>
      <c r="D2" s="40"/>
      <c r="E2" s="40"/>
      <c r="F2" s="40"/>
      <c r="G2" s="40"/>
      <c r="H2" s="40"/>
      <c r="I2" s="40"/>
    </row>
    <row r="3" spans="2:14" ht="12.75" customHeight="1" x14ac:dyDescent="0.2">
      <c r="B3" s="40" t="s">
        <v>66</v>
      </c>
      <c r="C3" s="40"/>
      <c r="D3" s="40"/>
      <c r="E3" s="40"/>
      <c r="F3" s="40"/>
      <c r="G3" s="40"/>
      <c r="H3" s="40"/>
      <c r="I3" s="40"/>
    </row>
    <row r="4" spans="2:14" ht="12.75" customHeight="1" x14ac:dyDescent="0.2">
      <c r="B4" s="40" t="s">
        <v>346</v>
      </c>
      <c r="C4" s="40"/>
      <c r="D4" s="40"/>
      <c r="E4" s="40"/>
      <c r="F4" s="40"/>
      <c r="G4" s="40"/>
      <c r="H4" s="40"/>
      <c r="I4" s="40"/>
    </row>
    <row r="5" spans="2:14" ht="12.75" customHeight="1" x14ac:dyDescent="0.2">
      <c r="B5" s="161"/>
    </row>
    <row r="6" spans="2:14" ht="12.75" customHeight="1" x14ac:dyDescent="0.2">
      <c r="D6" s="189" t="s">
        <v>76</v>
      </c>
      <c r="E6" s="189"/>
      <c r="F6" s="3"/>
      <c r="G6" s="189" t="s">
        <v>37</v>
      </c>
      <c r="H6" s="189"/>
      <c r="I6" s="3"/>
    </row>
    <row r="7" spans="2:14" ht="12.75" customHeight="1" x14ac:dyDescent="0.2">
      <c r="B7" s="4" t="s">
        <v>38</v>
      </c>
      <c r="C7" s="4" t="s">
        <v>39</v>
      </c>
      <c r="D7" s="5" t="s">
        <v>40</v>
      </c>
      <c r="E7" s="117" t="s">
        <v>41</v>
      </c>
      <c r="F7" s="5"/>
      <c r="G7" s="5" t="s">
        <v>40</v>
      </c>
      <c r="H7" s="117" t="s">
        <v>41</v>
      </c>
      <c r="I7" s="5" t="s">
        <v>42</v>
      </c>
    </row>
    <row r="8" spans="2:14" ht="12.75" customHeight="1" x14ac:dyDescent="0.2">
      <c r="B8" s="195" t="s">
        <v>53</v>
      </c>
      <c r="C8" s="195"/>
      <c r="D8" s="14">
        <f>SUM(D48,D70)</f>
        <v>1082864</v>
      </c>
      <c r="E8" s="16">
        <f>D8/$I8</f>
        <v>0.60103014963811552</v>
      </c>
      <c r="F8" s="6"/>
      <c r="G8" s="14">
        <f>SUM(G48,G70)</f>
        <v>718816</v>
      </c>
      <c r="H8" s="16">
        <f>G8/$I8</f>
        <v>0.39896985036188448</v>
      </c>
      <c r="I8" s="14">
        <f t="shared" ref="I8" si="0">+D8+G8</f>
        <v>1801680</v>
      </c>
      <c r="N8" s="17"/>
    </row>
    <row r="9" spans="2:14" ht="12.75" customHeight="1" x14ac:dyDescent="0.2">
      <c r="B9" s="194" t="s">
        <v>194</v>
      </c>
      <c r="C9" s="144" t="s">
        <v>121</v>
      </c>
      <c r="D9" s="93"/>
      <c r="E9" s="94"/>
      <c r="F9" s="93"/>
      <c r="G9" s="93"/>
      <c r="H9" s="94"/>
      <c r="I9" s="93"/>
      <c r="N9" s="17"/>
    </row>
    <row r="10" spans="2:14" x14ac:dyDescent="0.2">
      <c r="B10" s="196"/>
      <c r="C10" s="95" t="s">
        <v>29</v>
      </c>
      <c r="D10" s="20"/>
      <c r="E10" s="21">
        <f t="shared" ref="E10:E18" si="1">+D10/$I10</f>
        <v>0</v>
      </c>
      <c r="F10" s="20"/>
      <c r="G10" s="20">
        <v>3360</v>
      </c>
      <c r="H10" s="21">
        <f t="shared" ref="H10:H18" si="2">+G10/$I10</f>
        <v>1</v>
      </c>
      <c r="I10" s="20">
        <f t="shared" ref="I10:I17" si="3">+D10+G10</f>
        <v>3360</v>
      </c>
      <c r="N10" s="17"/>
    </row>
    <row r="11" spans="2:14" x14ac:dyDescent="0.2">
      <c r="B11" s="196"/>
      <c r="C11" s="95" t="s">
        <v>13</v>
      </c>
      <c r="D11" s="20">
        <v>21744</v>
      </c>
      <c r="E11" s="21">
        <f t="shared" si="1"/>
        <v>0.59683794466403162</v>
      </c>
      <c r="F11" s="20"/>
      <c r="G11" s="20">
        <v>14688</v>
      </c>
      <c r="H11" s="21">
        <f t="shared" si="2"/>
        <v>0.40316205533596838</v>
      </c>
      <c r="I11" s="20">
        <f t="shared" si="3"/>
        <v>36432</v>
      </c>
      <c r="N11" s="17"/>
    </row>
    <row r="12" spans="2:14" x14ac:dyDescent="0.2">
      <c r="B12" s="196"/>
      <c r="C12" s="11" t="s">
        <v>31</v>
      </c>
      <c r="D12" s="12"/>
      <c r="E12" s="13">
        <f t="shared" si="1"/>
        <v>0</v>
      </c>
      <c r="F12" s="12"/>
      <c r="G12" s="12">
        <v>2256</v>
      </c>
      <c r="H12" s="13">
        <f t="shared" si="2"/>
        <v>1</v>
      </c>
      <c r="I12" s="12">
        <f t="shared" si="3"/>
        <v>2256</v>
      </c>
      <c r="N12" s="17"/>
    </row>
    <row r="13" spans="2:14" x14ac:dyDescent="0.2">
      <c r="B13" s="196"/>
      <c r="C13" s="11" t="s">
        <v>32</v>
      </c>
      <c r="D13" s="12">
        <v>75936</v>
      </c>
      <c r="E13" s="13">
        <f t="shared" si="1"/>
        <v>0.52505808164619983</v>
      </c>
      <c r="F13" s="12"/>
      <c r="G13" s="12">
        <v>68688</v>
      </c>
      <c r="H13" s="13">
        <f t="shared" si="2"/>
        <v>0.47494191835380017</v>
      </c>
      <c r="I13" s="12">
        <f t="shared" si="3"/>
        <v>144624</v>
      </c>
      <c r="N13" s="17"/>
    </row>
    <row r="14" spans="2:14" x14ac:dyDescent="0.2">
      <c r="B14" s="196"/>
      <c r="C14" s="11" t="s">
        <v>33</v>
      </c>
      <c r="D14" s="17">
        <v>63744</v>
      </c>
      <c r="E14" s="13">
        <f t="shared" si="1"/>
        <v>0.55310287380258227</v>
      </c>
      <c r="F14" s="12"/>
      <c r="G14" s="12">
        <v>51504</v>
      </c>
      <c r="H14" s="13">
        <f t="shared" si="2"/>
        <v>0.44689712619741773</v>
      </c>
      <c r="I14" s="12">
        <f t="shared" si="3"/>
        <v>115248</v>
      </c>
      <c r="N14" s="17"/>
    </row>
    <row r="15" spans="2:14" x14ac:dyDescent="0.2">
      <c r="B15" s="196"/>
      <c r="C15" s="11" t="s">
        <v>353</v>
      </c>
      <c r="D15" s="12">
        <v>13200</v>
      </c>
      <c r="E15" s="13">
        <f>+D15/$I15</f>
        <v>0.60175054704595188</v>
      </c>
      <c r="F15" s="12"/>
      <c r="G15" s="12">
        <v>8736</v>
      </c>
      <c r="H15" s="13">
        <f>+G15/$I15</f>
        <v>0.39824945295404812</v>
      </c>
      <c r="I15" s="12">
        <f>+D15+G15</f>
        <v>21936</v>
      </c>
      <c r="N15" s="17"/>
    </row>
    <row r="16" spans="2:14" x14ac:dyDescent="0.2">
      <c r="B16" s="196"/>
      <c r="C16" s="11" t="s">
        <v>34</v>
      </c>
      <c r="D16" s="12">
        <v>18336</v>
      </c>
      <c r="E16" s="13">
        <f t="shared" si="1"/>
        <v>0.40855614973262033</v>
      </c>
      <c r="F16" s="12"/>
      <c r="G16" s="12">
        <v>26544</v>
      </c>
      <c r="H16" s="13">
        <f t="shared" si="2"/>
        <v>0.59144385026737967</v>
      </c>
      <c r="I16" s="12">
        <f t="shared" si="3"/>
        <v>44880</v>
      </c>
      <c r="N16" s="17"/>
    </row>
    <row r="17" spans="2:14" x14ac:dyDescent="0.2">
      <c r="B17" s="196"/>
      <c r="C17" s="11" t="s">
        <v>35</v>
      </c>
      <c r="D17" s="12">
        <v>16416</v>
      </c>
      <c r="E17" s="13">
        <f t="shared" si="1"/>
        <v>0.71548117154811719</v>
      </c>
      <c r="F17" s="12"/>
      <c r="G17" s="12">
        <v>6528</v>
      </c>
      <c r="H17" s="13">
        <f t="shared" si="2"/>
        <v>0.28451882845188287</v>
      </c>
      <c r="I17" s="12">
        <f t="shared" si="3"/>
        <v>22944</v>
      </c>
      <c r="N17" s="17"/>
    </row>
    <row r="18" spans="2:14" x14ac:dyDescent="0.2">
      <c r="B18" s="196"/>
      <c r="C18" s="66" t="s">
        <v>127</v>
      </c>
      <c r="D18" s="64">
        <f>SUM(D10:D17)</f>
        <v>209376</v>
      </c>
      <c r="E18" s="65">
        <f t="shared" si="1"/>
        <v>0.53455882352941175</v>
      </c>
      <c r="F18" s="64"/>
      <c r="G18" s="64">
        <f>SUM(G10:G17)</f>
        <v>182304</v>
      </c>
      <c r="H18" s="65">
        <f t="shared" si="2"/>
        <v>0.46544117647058825</v>
      </c>
      <c r="I18" s="64">
        <f t="shared" ref="I18:I48" si="4">+D18+G18</f>
        <v>391680</v>
      </c>
      <c r="N18" s="17"/>
    </row>
    <row r="19" spans="2:14" x14ac:dyDescent="0.2">
      <c r="B19" s="196"/>
      <c r="C19" s="144" t="s">
        <v>182</v>
      </c>
      <c r="D19" s="93"/>
      <c r="E19" s="94"/>
      <c r="F19" s="93"/>
      <c r="G19" s="93"/>
      <c r="H19" s="94"/>
      <c r="I19" s="93"/>
    </row>
    <row r="20" spans="2:14" x14ac:dyDescent="0.2">
      <c r="B20" s="196"/>
      <c r="C20" s="95" t="s">
        <v>15</v>
      </c>
      <c r="D20" s="20"/>
      <c r="E20" s="21">
        <f t="shared" ref="E20:E29" si="5">+D20/$I20</f>
        <v>0</v>
      </c>
      <c r="F20" s="20"/>
      <c r="G20" s="20">
        <v>6480</v>
      </c>
      <c r="H20" s="21">
        <f t="shared" ref="H20:H29" si="6">+G20/$I20</f>
        <v>1</v>
      </c>
      <c r="I20" s="20">
        <f t="shared" ref="I20:I28" si="7">+D20+G20</f>
        <v>6480</v>
      </c>
    </row>
    <row r="21" spans="2:14" x14ac:dyDescent="0.2">
      <c r="B21" s="196"/>
      <c r="C21" s="11" t="s">
        <v>6</v>
      </c>
      <c r="D21" s="12">
        <v>152032</v>
      </c>
      <c r="E21" s="13">
        <f t="shared" si="5"/>
        <v>0.65404735682819382</v>
      </c>
      <c r="F21" s="12"/>
      <c r="G21" s="12">
        <v>80416</v>
      </c>
      <c r="H21" s="13">
        <f t="shared" si="6"/>
        <v>0.34595264317180618</v>
      </c>
      <c r="I21" s="12">
        <f t="shared" si="7"/>
        <v>232448</v>
      </c>
      <c r="N21" s="17"/>
    </row>
    <row r="22" spans="2:14" x14ac:dyDescent="0.2">
      <c r="B22" s="196"/>
      <c r="C22" s="11" t="s">
        <v>7</v>
      </c>
      <c r="D22" s="12">
        <v>7360</v>
      </c>
      <c r="E22" s="13">
        <f t="shared" si="5"/>
        <v>0.58974358974358976</v>
      </c>
      <c r="F22" s="12"/>
      <c r="G22" s="12">
        <v>5120</v>
      </c>
      <c r="H22" s="13">
        <f t="shared" si="6"/>
        <v>0.41025641025641024</v>
      </c>
      <c r="I22" s="12">
        <f t="shared" si="7"/>
        <v>12480</v>
      </c>
      <c r="N22" s="17"/>
    </row>
    <row r="23" spans="2:14" x14ac:dyDescent="0.2">
      <c r="B23" s="196"/>
      <c r="C23" s="11" t="s">
        <v>8</v>
      </c>
      <c r="D23" s="12">
        <v>14880</v>
      </c>
      <c r="E23" s="13">
        <f t="shared" si="5"/>
        <v>0.69506726457399104</v>
      </c>
      <c r="F23" s="12"/>
      <c r="G23" s="12">
        <v>6528</v>
      </c>
      <c r="H23" s="13">
        <f t="shared" si="6"/>
        <v>0.30493273542600896</v>
      </c>
      <c r="I23" s="12">
        <f t="shared" si="7"/>
        <v>21408</v>
      </c>
      <c r="N23" s="17"/>
    </row>
    <row r="24" spans="2:14" x14ac:dyDescent="0.2">
      <c r="B24" s="196"/>
      <c r="C24" s="11" t="s">
        <v>16</v>
      </c>
      <c r="D24" s="12">
        <v>13824</v>
      </c>
      <c r="E24" s="13">
        <f t="shared" si="5"/>
        <v>0.85970149253731343</v>
      </c>
      <c r="F24" s="12"/>
      <c r="G24" s="12">
        <v>2256</v>
      </c>
      <c r="H24" s="13">
        <f t="shared" si="6"/>
        <v>0.14029850746268657</v>
      </c>
      <c r="I24" s="12">
        <f t="shared" si="7"/>
        <v>16080</v>
      </c>
      <c r="N24" s="17"/>
    </row>
    <row r="25" spans="2:14" x14ac:dyDescent="0.2">
      <c r="B25" s="196"/>
      <c r="C25" s="11" t="s">
        <v>9</v>
      </c>
      <c r="D25" s="12">
        <v>8208</v>
      </c>
      <c r="E25" s="13">
        <f t="shared" si="5"/>
        <v>0.49854227405247814</v>
      </c>
      <c r="F25" s="12"/>
      <c r="G25" s="12">
        <v>8256</v>
      </c>
      <c r="H25" s="13">
        <f t="shared" si="6"/>
        <v>0.50145772594752192</v>
      </c>
      <c r="I25" s="12">
        <f t="shared" si="7"/>
        <v>16464</v>
      </c>
      <c r="N25" s="17"/>
    </row>
    <row r="26" spans="2:14" x14ac:dyDescent="0.2">
      <c r="B26" s="196"/>
      <c r="C26" s="11" t="s">
        <v>17</v>
      </c>
      <c r="D26" s="12"/>
      <c r="E26" s="13">
        <f t="shared" si="5"/>
        <v>0</v>
      </c>
      <c r="F26" s="12"/>
      <c r="G26" s="12">
        <v>6864</v>
      </c>
      <c r="H26" s="13">
        <f t="shared" si="6"/>
        <v>1</v>
      </c>
      <c r="I26" s="12">
        <f t="shared" si="7"/>
        <v>6864</v>
      </c>
      <c r="N26" s="17"/>
    </row>
    <row r="27" spans="2:14" x14ac:dyDescent="0.2">
      <c r="B27" s="196"/>
      <c r="C27" s="19" t="s">
        <v>78</v>
      </c>
      <c r="D27" s="12">
        <v>17072</v>
      </c>
      <c r="E27" s="13">
        <f>+D27/$I27</f>
        <v>0.70991350632069194</v>
      </c>
      <c r="F27" s="12"/>
      <c r="G27" s="12">
        <v>6976</v>
      </c>
      <c r="H27" s="13">
        <f>+G27/$I27</f>
        <v>0.29008649367930806</v>
      </c>
      <c r="I27" s="12">
        <f t="shared" si="7"/>
        <v>24048</v>
      </c>
    </row>
    <row r="28" spans="2:14" x14ac:dyDescent="0.2">
      <c r="B28" s="196"/>
      <c r="C28" s="11" t="s">
        <v>10</v>
      </c>
      <c r="D28" s="12">
        <v>22368</v>
      </c>
      <c r="E28" s="13">
        <f t="shared" si="5"/>
        <v>0.63315217391304346</v>
      </c>
      <c r="F28" s="12"/>
      <c r="G28" s="12">
        <v>12960</v>
      </c>
      <c r="H28" s="13">
        <f t="shared" si="6"/>
        <v>0.36684782608695654</v>
      </c>
      <c r="I28" s="12">
        <f t="shared" si="7"/>
        <v>35328</v>
      </c>
      <c r="N28" s="17"/>
    </row>
    <row r="29" spans="2:14" x14ac:dyDescent="0.2">
      <c r="B29" s="196"/>
      <c r="C29" s="66" t="s">
        <v>127</v>
      </c>
      <c r="D29" s="68">
        <f>SUM(D20:D28)</f>
        <v>235744</v>
      </c>
      <c r="E29" s="65">
        <f t="shared" si="5"/>
        <v>0.63440258342303557</v>
      </c>
      <c r="F29" s="64"/>
      <c r="G29" s="68">
        <f>SUM(G20:G28)</f>
        <v>135856</v>
      </c>
      <c r="H29" s="65">
        <f t="shared" si="6"/>
        <v>0.36559741657696448</v>
      </c>
      <c r="I29" s="64">
        <f t="shared" si="4"/>
        <v>371600</v>
      </c>
      <c r="N29" s="17"/>
    </row>
    <row r="30" spans="2:14" x14ac:dyDescent="0.2">
      <c r="B30" s="196"/>
      <c r="C30" s="145" t="s">
        <v>122</v>
      </c>
      <c r="D30" s="93"/>
      <c r="E30" s="94"/>
      <c r="F30" s="93"/>
      <c r="G30" s="93"/>
      <c r="H30" s="94"/>
      <c r="I30" s="93"/>
    </row>
    <row r="31" spans="2:14" x14ac:dyDescent="0.2">
      <c r="B31" s="196"/>
      <c r="C31" s="95" t="s">
        <v>58</v>
      </c>
      <c r="D31" s="20">
        <v>11008</v>
      </c>
      <c r="E31" s="21">
        <f t="shared" ref="E31:E36" si="8">+D31/$I31</f>
        <v>0.41747572815533979</v>
      </c>
      <c r="F31" s="20"/>
      <c r="G31" s="20">
        <v>15360</v>
      </c>
      <c r="H31" s="21">
        <f t="shared" ref="H31:H36" si="9">+G31/$I31</f>
        <v>0.58252427184466016</v>
      </c>
      <c r="I31" s="20">
        <f t="shared" ref="I31:I32" si="10">+D31+G31</f>
        <v>26368</v>
      </c>
      <c r="N31" s="17"/>
    </row>
    <row r="32" spans="2:14" x14ac:dyDescent="0.2">
      <c r="B32" s="196"/>
      <c r="C32" s="11" t="s">
        <v>0</v>
      </c>
      <c r="D32" s="12">
        <v>9936</v>
      </c>
      <c r="E32" s="13">
        <f t="shared" si="8"/>
        <v>0.52538071065989844</v>
      </c>
      <c r="F32" s="12"/>
      <c r="G32" s="12">
        <v>8976</v>
      </c>
      <c r="H32" s="13">
        <f t="shared" si="9"/>
        <v>0.4746192893401015</v>
      </c>
      <c r="I32" s="12">
        <f t="shared" si="10"/>
        <v>18912</v>
      </c>
    </row>
    <row r="33" spans="2:14" x14ac:dyDescent="0.2">
      <c r="B33" s="196"/>
      <c r="C33" s="11" t="s">
        <v>49</v>
      </c>
      <c r="D33" s="12">
        <v>22448</v>
      </c>
      <c r="E33" s="13">
        <f t="shared" si="8"/>
        <v>0.60318142734307822</v>
      </c>
      <c r="F33" s="12"/>
      <c r="G33" s="12">
        <v>14768</v>
      </c>
      <c r="H33" s="13">
        <f t="shared" si="9"/>
        <v>0.39681857265692178</v>
      </c>
      <c r="I33" s="12">
        <f>+D33+G33</f>
        <v>37216</v>
      </c>
      <c r="N33" s="17"/>
    </row>
    <row r="34" spans="2:14" x14ac:dyDescent="0.2">
      <c r="B34" s="196"/>
      <c r="C34" s="11" t="s">
        <v>59</v>
      </c>
      <c r="D34" s="12">
        <v>55776</v>
      </c>
      <c r="E34" s="13">
        <f t="shared" si="8"/>
        <v>0.82881597717546363</v>
      </c>
      <c r="F34" s="12"/>
      <c r="G34" s="12">
        <v>11520</v>
      </c>
      <c r="H34" s="13">
        <f t="shared" si="9"/>
        <v>0.17118402282453637</v>
      </c>
      <c r="I34" s="12">
        <f t="shared" ref="I34:I36" si="11">+D34+G34</f>
        <v>67296</v>
      </c>
      <c r="N34" s="17"/>
    </row>
    <row r="35" spans="2:14" x14ac:dyDescent="0.2">
      <c r="B35" s="196"/>
      <c r="C35" s="11" t="s">
        <v>11</v>
      </c>
      <c r="D35" s="12">
        <v>124800</v>
      </c>
      <c r="E35" s="13">
        <f t="shared" si="8"/>
        <v>0.68301225919439579</v>
      </c>
      <c r="F35" s="12"/>
      <c r="G35" s="12">
        <v>57920</v>
      </c>
      <c r="H35" s="13">
        <f t="shared" si="9"/>
        <v>0.31698774080560421</v>
      </c>
      <c r="I35" s="12">
        <f t="shared" si="11"/>
        <v>182720</v>
      </c>
      <c r="N35" s="17"/>
    </row>
    <row r="36" spans="2:14" x14ac:dyDescent="0.2">
      <c r="B36" s="196"/>
      <c r="C36" s="66" t="s">
        <v>127</v>
      </c>
      <c r="D36" s="68">
        <f>SUM(D31:D35)</f>
        <v>223968</v>
      </c>
      <c r="E36" s="65">
        <f t="shared" si="8"/>
        <v>0.6735636608603599</v>
      </c>
      <c r="F36" s="64"/>
      <c r="G36" s="68">
        <f>SUM(G31:G35)</f>
        <v>108544</v>
      </c>
      <c r="H36" s="65">
        <f t="shared" si="9"/>
        <v>0.3264363391396401</v>
      </c>
      <c r="I36" s="64">
        <f t="shared" si="11"/>
        <v>332512</v>
      </c>
      <c r="N36" s="17"/>
    </row>
    <row r="37" spans="2:14" x14ac:dyDescent="0.2">
      <c r="B37" s="196"/>
      <c r="C37" s="145" t="s">
        <v>233</v>
      </c>
      <c r="D37" s="93"/>
      <c r="E37" s="94"/>
      <c r="F37" s="93"/>
      <c r="G37" s="93"/>
      <c r="H37" s="94"/>
      <c r="I37" s="93"/>
    </row>
    <row r="38" spans="2:14" x14ac:dyDescent="0.2">
      <c r="B38" s="196"/>
      <c r="C38" s="95" t="s">
        <v>210</v>
      </c>
      <c r="D38" s="20">
        <v>33728</v>
      </c>
      <c r="E38" s="21">
        <f t="shared" ref="E38:E47" si="12">+D38/$I38</f>
        <v>0.62738095238095237</v>
      </c>
      <c r="F38" s="20"/>
      <c r="G38" s="20">
        <v>20032</v>
      </c>
      <c r="H38" s="21">
        <f t="shared" ref="H38:H47" si="13">+G38/$I38</f>
        <v>0.37261904761904763</v>
      </c>
      <c r="I38" s="20">
        <f t="shared" ref="I38:I43" si="14">+D38+G38</f>
        <v>53760</v>
      </c>
      <c r="N38" s="17"/>
    </row>
    <row r="39" spans="2:14" x14ac:dyDescent="0.2">
      <c r="B39" s="196"/>
      <c r="C39" s="11" t="s">
        <v>209</v>
      </c>
      <c r="D39" s="20">
        <v>4032</v>
      </c>
      <c r="E39" s="21">
        <f t="shared" si="12"/>
        <v>1</v>
      </c>
      <c r="F39" s="20"/>
      <c r="G39" s="20"/>
      <c r="H39" s="21">
        <f t="shared" si="13"/>
        <v>0</v>
      </c>
      <c r="I39" s="20">
        <f t="shared" si="14"/>
        <v>4032</v>
      </c>
      <c r="N39" s="17"/>
    </row>
    <row r="40" spans="2:14" x14ac:dyDescent="0.2">
      <c r="B40" s="196"/>
      <c r="C40" s="11" t="s">
        <v>24</v>
      </c>
      <c r="D40" s="12">
        <v>54736</v>
      </c>
      <c r="E40" s="13">
        <f t="shared" si="12"/>
        <v>0.51786254919769903</v>
      </c>
      <c r="F40" s="12"/>
      <c r="G40" s="12">
        <v>50960</v>
      </c>
      <c r="H40" s="13">
        <f t="shared" si="13"/>
        <v>0.48213745080230092</v>
      </c>
      <c r="I40" s="12">
        <f t="shared" si="14"/>
        <v>105696</v>
      </c>
    </row>
    <row r="41" spans="2:14" x14ac:dyDescent="0.2">
      <c r="B41" s="196"/>
      <c r="C41" s="11" t="s">
        <v>25</v>
      </c>
      <c r="D41" s="12">
        <v>27200</v>
      </c>
      <c r="E41" s="13">
        <f t="shared" si="12"/>
        <v>0.54209183673469385</v>
      </c>
      <c r="F41" s="12"/>
      <c r="G41" s="12">
        <v>22976</v>
      </c>
      <c r="H41" s="13">
        <f t="shared" si="13"/>
        <v>0.45790816326530615</v>
      </c>
      <c r="I41" s="12">
        <f t="shared" si="14"/>
        <v>50176</v>
      </c>
      <c r="N41" s="17"/>
    </row>
    <row r="42" spans="2:14" x14ac:dyDescent="0.2">
      <c r="B42" s="196"/>
      <c r="C42" s="11" t="s">
        <v>26</v>
      </c>
      <c r="D42" s="12">
        <v>16080</v>
      </c>
      <c r="E42" s="13">
        <f t="shared" si="12"/>
        <v>0.61808118081180807</v>
      </c>
      <c r="F42" s="12"/>
      <c r="G42" s="12">
        <v>9936</v>
      </c>
      <c r="H42" s="13">
        <f t="shared" si="13"/>
        <v>0.38191881918819187</v>
      </c>
      <c r="I42" s="12">
        <f t="shared" si="14"/>
        <v>26016</v>
      </c>
      <c r="N42" s="17"/>
    </row>
    <row r="43" spans="2:14" x14ac:dyDescent="0.2">
      <c r="B43" s="196"/>
      <c r="C43" s="11" t="s">
        <v>27</v>
      </c>
      <c r="D43" s="12">
        <v>14832</v>
      </c>
      <c r="E43" s="13">
        <f t="shared" si="12"/>
        <v>0.5478723404255319</v>
      </c>
      <c r="F43" s="12"/>
      <c r="G43" s="12">
        <v>12240</v>
      </c>
      <c r="H43" s="13">
        <f t="shared" si="13"/>
        <v>0.4521276595744681</v>
      </c>
      <c r="I43" s="12">
        <f t="shared" si="14"/>
        <v>27072</v>
      </c>
      <c r="N43" s="17"/>
    </row>
    <row r="44" spans="2:14" x14ac:dyDescent="0.2">
      <c r="B44" s="196"/>
      <c r="C44" s="95" t="s">
        <v>205</v>
      </c>
      <c r="D44" s="12">
        <v>8336</v>
      </c>
      <c r="E44" s="13">
        <f t="shared" si="12"/>
        <v>0.80525502318392583</v>
      </c>
      <c r="F44" s="12"/>
      <c r="G44" s="12">
        <v>2016</v>
      </c>
      <c r="H44" s="13">
        <f t="shared" si="13"/>
        <v>0.19474497681607419</v>
      </c>
      <c r="I44" s="12">
        <f t="shared" si="4"/>
        <v>10352</v>
      </c>
      <c r="N44" s="17"/>
    </row>
    <row r="45" spans="2:14" x14ac:dyDescent="0.2">
      <c r="B45" s="196"/>
      <c r="C45" s="11" t="s">
        <v>208</v>
      </c>
      <c r="D45" s="12">
        <v>10272</v>
      </c>
      <c r="E45" s="13">
        <f t="shared" si="12"/>
        <v>1</v>
      </c>
      <c r="F45" s="12"/>
      <c r="G45" s="12"/>
      <c r="H45" s="13">
        <f t="shared" si="13"/>
        <v>0</v>
      </c>
      <c r="I45" s="12">
        <f t="shared" si="4"/>
        <v>10272</v>
      </c>
      <c r="N45" s="17"/>
    </row>
    <row r="46" spans="2:14" x14ac:dyDescent="0.2">
      <c r="B46" s="196"/>
      <c r="C46" s="11" t="s">
        <v>28</v>
      </c>
      <c r="D46" s="12">
        <v>10752</v>
      </c>
      <c r="E46" s="13">
        <f t="shared" si="12"/>
        <v>0.3888888888888889</v>
      </c>
      <c r="F46" s="15"/>
      <c r="G46" s="12">
        <v>16896</v>
      </c>
      <c r="H46" s="13">
        <f t="shared" si="13"/>
        <v>0.61111111111111116</v>
      </c>
      <c r="I46" s="12">
        <f t="shared" si="4"/>
        <v>27648</v>
      </c>
      <c r="N46" s="17"/>
    </row>
    <row r="47" spans="2:14" x14ac:dyDescent="0.2">
      <c r="B47" s="196"/>
      <c r="C47" s="66" t="s">
        <v>127</v>
      </c>
      <c r="D47" s="68">
        <f>SUM(D38:D46)</f>
        <v>179968</v>
      </c>
      <c r="E47" s="65">
        <f t="shared" si="12"/>
        <v>0.57128345776829703</v>
      </c>
      <c r="F47" s="64"/>
      <c r="G47" s="68">
        <f>SUM(G38:G46)</f>
        <v>135056</v>
      </c>
      <c r="H47" s="65">
        <f t="shared" si="13"/>
        <v>0.42871654223170297</v>
      </c>
      <c r="I47" s="64">
        <f t="shared" si="4"/>
        <v>315024</v>
      </c>
      <c r="N47" s="17"/>
    </row>
    <row r="48" spans="2:14" x14ac:dyDescent="0.2">
      <c r="B48" s="197"/>
      <c r="C48" s="118" t="s">
        <v>36</v>
      </c>
      <c r="D48" s="14">
        <f>SUM(D18,D29,D36,D47)</f>
        <v>849056</v>
      </c>
      <c r="E48" s="16">
        <f>D48/$I48</f>
        <v>0.60181908909453818</v>
      </c>
      <c r="F48" s="14"/>
      <c r="G48" s="14">
        <f>SUM(G18,G29,G36,G47)</f>
        <v>561760</v>
      </c>
      <c r="H48" s="16">
        <f>G48/$I48</f>
        <v>0.39818091090546182</v>
      </c>
      <c r="I48" s="14">
        <f t="shared" si="4"/>
        <v>1410816</v>
      </c>
      <c r="N48" s="17"/>
    </row>
    <row r="49" spans="2:14" ht="12.75" customHeight="1" x14ac:dyDescent="0.2">
      <c r="B49" s="194" t="s">
        <v>195</v>
      </c>
      <c r="C49" s="144" t="s">
        <v>358</v>
      </c>
      <c r="D49" s="93"/>
      <c r="E49" s="94"/>
      <c r="F49" s="93"/>
      <c r="G49" s="93"/>
      <c r="H49" s="94"/>
      <c r="I49" s="93"/>
    </row>
    <row r="50" spans="2:14" x14ac:dyDescent="0.2">
      <c r="B50" s="192"/>
      <c r="C50" s="95" t="s">
        <v>143</v>
      </c>
      <c r="D50" s="20">
        <v>6336</v>
      </c>
      <c r="E50" s="21">
        <f t="shared" ref="E50:E59" si="15">+D50/$I50</f>
        <v>0.69230769230769229</v>
      </c>
      <c r="F50" s="20"/>
      <c r="G50" s="20">
        <v>2816</v>
      </c>
      <c r="H50" s="21">
        <f t="shared" ref="H50:H59" si="16">+G50/$I50</f>
        <v>0.30769230769230771</v>
      </c>
      <c r="I50" s="20">
        <f t="shared" ref="I50" si="17">+D50+G50</f>
        <v>9152</v>
      </c>
      <c r="N50" s="17"/>
    </row>
    <row r="51" spans="2:14" x14ac:dyDescent="0.2">
      <c r="B51" s="192"/>
      <c r="C51" s="11" t="s">
        <v>144</v>
      </c>
      <c r="D51" s="12">
        <v>79760</v>
      </c>
      <c r="E51" s="13">
        <f t="shared" si="15"/>
        <v>0.65773848792716716</v>
      </c>
      <c r="F51" s="12"/>
      <c r="G51" s="12">
        <v>41504</v>
      </c>
      <c r="H51" s="13">
        <f t="shared" si="16"/>
        <v>0.34226151207283284</v>
      </c>
      <c r="I51" s="12">
        <f>+D51+G51</f>
        <v>121264</v>
      </c>
      <c r="N51" s="17"/>
    </row>
    <row r="52" spans="2:14" x14ac:dyDescent="0.2">
      <c r="B52" s="192"/>
      <c r="C52" s="11" t="s">
        <v>391</v>
      </c>
      <c r="D52" s="12"/>
      <c r="E52" s="13">
        <f t="shared" ref="E52" si="18">+D52/$I52</f>
        <v>0</v>
      </c>
      <c r="F52" s="12"/>
      <c r="G52" s="12">
        <v>10816</v>
      </c>
      <c r="H52" s="13">
        <f t="shared" ref="H52" si="19">+G52/$I52</f>
        <v>1</v>
      </c>
      <c r="I52" s="12">
        <f>+D52+G52</f>
        <v>10816</v>
      </c>
      <c r="N52" s="17"/>
    </row>
    <row r="53" spans="2:14" x14ac:dyDescent="0.2">
      <c r="B53" s="192"/>
      <c r="C53" s="11" t="s">
        <v>145</v>
      </c>
      <c r="D53" s="18"/>
      <c r="E53" s="13" t="s">
        <v>252</v>
      </c>
      <c r="F53" s="12"/>
      <c r="G53" s="18"/>
      <c r="H53" s="13" t="s">
        <v>252</v>
      </c>
      <c r="I53" s="12">
        <f>+D53+G53</f>
        <v>0</v>
      </c>
    </row>
    <row r="54" spans="2:14" x14ac:dyDescent="0.2">
      <c r="B54" s="192"/>
      <c r="C54" s="95" t="s">
        <v>146</v>
      </c>
      <c r="D54" s="17">
        <v>4368</v>
      </c>
      <c r="E54" s="21">
        <f t="shared" si="15"/>
        <v>0.76256983240223464</v>
      </c>
      <c r="F54" s="20"/>
      <c r="G54" s="12">
        <v>1360</v>
      </c>
      <c r="H54" s="21">
        <f t="shared" si="16"/>
        <v>0.23743016759776536</v>
      </c>
      <c r="I54" s="20">
        <f t="shared" ref="I54:I59" si="20">+D54+G54</f>
        <v>5728</v>
      </c>
    </row>
    <row r="55" spans="2:14" x14ac:dyDescent="0.2">
      <c r="B55" s="192"/>
      <c r="C55" s="11" t="s">
        <v>147</v>
      </c>
      <c r="D55" s="12">
        <v>9664</v>
      </c>
      <c r="E55" s="13">
        <f t="shared" si="15"/>
        <v>0.71904761904761905</v>
      </c>
      <c r="F55" s="12"/>
      <c r="G55" s="12">
        <v>3776</v>
      </c>
      <c r="H55" s="13">
        <f t="shared" si="16"/>
        <v>0.28095238095238095</v>
      </c>
      <c r="I55" s="12">
        <f t="shared" si="20"/>
        <v>13440</v>
      </c>
      <c r="N55" s="17"/>
    </row>
    <row r="56" spans="2:14" x14ac:dyDescent="0.2">
      <c r="B56" s="192"/>
      <c r="C56" s="11" t="s">
        <v>186</v>
      </c>
      <c r="D56" s="12">
        <v>3792</v>
      </c>
      <c r="E56" s="13">
        <f t="shared" si="15"/>
        <v>0.34598540145985401</v>
      </c>
      <c r="F56" s="12"/>
      <c r="G56" s="12">
        <v>7168</v>
      </c>
      <c r="H56" s="13">
        <f t="shared" si="16"/>
        <v>0.65401459854014599</v>
      </c>
      <c r="I56" s="12">
        <f t="shared" si="20"/>
        <v>10960</v>
      </c>
      <c r="N56" s="17"/>
    </row>
    <row r="57" spans="2:14" x14ac:dyDescent="0.2">
      <c r="B57" s="192"/>
      <c r="C57" s="11" t="s">
        <v>148</v>
      </c>
      <c r="D57" s="12">
        <v>5776</v>
      </c>
      <c r="E57" s="13">
        <f t="shared" si="15"/>
        <v>0.71203155818540431</v>
      </c>
      <c r="F57" s="12"/>
      <c r="G57" s="12">
        <v>2336</v>
      </c>
      <c r="H57" s="13">
        <f t="shared" si="16"/>
        <v>0.28796844181459569</v>
      </c>
      <c r="I57" s="12">
        <f t="shared" si="20"/>
        <v>8112</v>
      </c>
      <c r="N57" s="17"/>
    </row>
    <row r="58" spans="2:14" x14ac:dyDescent="0.2">
      <c r="B58" s="192"/>
      <c r="C58" s="11" t="s">
        <v>149</v>
      </c>
      <c r="D58" s="12">
        <v>26448</v>
      </c>
      <c r="E58" s="13">
        <f t="shared" si="15"/>
        <v>0.65543219666931007</v>
      </c>
      <c r="F58" s="12"/>
      <c r="G58" s="18">
        <v>13904</v>
      </c>
      <c r="H58" s="13">
        <f t="shared" si="16"/>
        <v>0.34456780333068993</v>
      </c>
      <c r="I58" s="12">
        <f t="shared" si="20"/>
        <v>40352</v>
      </c>
      <c r="N58" s="17"/>
    </row>
    <row r="59" spans="2:14" x14ac:dyDescent="0.2">
      <c r="B59" s="192"/>
      <c r="C59" s="66" t="s">
        <v>127</v>
      </c>
      <c r="D59" s="64">
        <f>SUM(D50:D58)</f>
        <v>136144</v>
      </c>
      <c r="E59" s="65">
        <f t="shared" si="15"/>
        <v>0.61933182909964335</v>
      </c>
      <c r="F59" s="64"/>
      <c r="G59" s="64">
        <f>SUM(G50:G58)</f>
        <v>83680</v>
      </c>
      <c r="H59" s="65">
        <f t="shared" si="16"/>
        <v>0.38066817090035665</v>
      </c>
      <c r="I59" s="64">
        <f t="shared" si="20"/>
        <v>219824</v>
      </c>
      <c r="N59" s="17"/>
    </row>
    <row r="60" spans="2:14" x14ac:dyDescent="0.2">
      <c r="B60" s="192"/>
      <c r="C60" s="144" t="s">
        <v>413</v>
      </c>
      <c r="D60" s="93"/>
      <c r="E60" s="94"/>
      <c r="F60" s="93"/>
      <c r="G60" s="97"/>
      <c r="H60" s="94"/>
      <c r="I60" s="93"/>
    </row>
    <row r="61" spans="2:14" x14ac:dyDescent="0.2">
      <c r="B61" s="192"/>
      <c r="C61" s="95" t="s">
        <v>131</v>
      </c>
      <c r="D61" s="20">
        <v>26016</v>
      </c>
      <c r="E61" s="21">
        <f t="shared" ref="E61:E69" si="21">+D61/$I61</f>
        <v>0.73741496598639455</v>
      </c>
      <c r="F61" s="20"/>
      <c r="G61" s="20">
        <v>9264</v>
      </c>
      <c r="H61" s="21">
        <f t="shared" ref="H61:H69" si="22">+G61/$I61</f>
        <v>0.26258503401360545</v>
      </c>
      <c r="I61" s="20">
        <f t="shared" ref="I61:I70" si="23">+D61+G61</f>
        <v>35280</v>
      </c>
      <c r="N61" s="17"/>
    </row>
    <row r="62" spans="2:14" x14ac:dyDescent="0.2">
      <c r="B62" s="192"/>
      <c r="C62" s="95" t="s">
        <v>150</v>
      </c>
      <c r="D62" s="20">
        <v>5728</v>
      </c>
      <c r="E62" s="21">
        <f t="shared" si="21"/>
        <v>0.56112852664576807</v>
      </c>
      <c r="F62" s="20"/>
      <c r="G62" s="20">
        <v>4480</v>
      </c>
      <c r="H62" s="21">
        <f t="shared" si="22"/>
        <v>0.43887147335423199</v>
      </c>
      <c r="I62" s="20">
        <f t="shared" si="23"/>
        <v>10208</v>
      </c>
    </row>
    <row r="63" spans="2:14" x14ac:dyDescent="0.2">
      <c r="B63" s="192"/>
      <c r="C63" s="11" t="s">
        <v>151</v>
      </c>
      <c r="D63" s="12">
        <v>7424</v>
      </c>
      <c r="E63" s="13">
        <f t="shared" si="21"/>
        <v>0.60025873221216042</v>
      </c>
      <c r="F63" s="12"/>
      <c r="G63" s="12">
        <v>4944</v>
      </c>
      <c r="H63" s="13">
        <f t="shared" si="22"/>
        <v>0.39974126778783958</v>
      </c>
      <c r="I63" s="12">
        <f t="shared" si="23"/>
        <v>12368</v>
      </c>
      <c r="N63" s="17"/>
    </row>
    <row r="64" spans="2:14" x14ac:dyDescent="0.2">
      <c r="B64" s="192"/>
      <c r="C64" s="11" t="s">
        <v>152</v>
      </c>
      <c r="D64" s="12">
        <v>9984</v>
      </c>
      <c r="E64" s="13">
        <f t="shared" si="21"/>
        <v>0.58591549295774648</v>
      </c>
      <c r="F64" s="12"/>
      <c r="G64" s="12">
        <v>7056</v>
      </c>
      <c r="H64" s="13">
        <f t="shared" si="22"/>
        <v>0.41408450704225352</v>
      </c>
      <c r="I64" s="12">
        <f t="shared" si="23"/>
        <v>17040</v>
      </c>
      <c r="N64" s="17"/>
    </row>
    <row r="65" spans="2:14" x14ac:dyDescent="0.2">
      <c r="B65" s="192"/>
      <c r="C65" s="11" t="s">
        <v>153</v>
      </c>
      <c r="D65" s="12">
        <v>33024</v>
      </c>
      <c r="E65" s="13">
        <f t="shared" si="21"/>
        <v>0.48111888111888113</v>
      </c>
      <c r="F65" s="12"/>
      <c r="G65" s="12">
        <v>35616</v>
      </c>
      <c r="H65" s="13">
        <f t="shared" si="22"/>
        <v>0.51888111888111887</v>
      </c>
      <c r="I65" s="12">
        <f t="shared" si="23"/>
        <v>68640</v>
      </c>
      <c r="N65" s="17"/>
    </row>
    <row r="66" spans="2:14" x14ac:dyDescent="0.2">
      <c r="B66" s="192"/>
      <c r="C66" s="11" t="s">
        <v>154</v>
      </c>
      <c r="D66" s="12">
        <v>7616</v>
      </c>
      <c r="E66" s="13">
        <f t="shared" si="21"/>
        <v>0.50854700854700852</v>
      </c>
      <c r="F66" s="12"/>
      <c r="G66" s="12">
        <v>7360</v>
      </c>
      <c r="H66" s="13">
        <f t="shared" si="22"/>
        <v>0.49145299145299143</v>
      </c>
      <c r="I66" s="12">
        <f t="shared" si="23"/>
        <v>14976</v>
      </c>
      <c r="N66" s="17"/>
    </row>
    <row r="67" spans="2:14" x14ac:dyDescent="0.2">
      <c r="B67" s="192"/>
      <c r="C67" s="11" t="s">
        <v>155</v>
      </c>
      <c r="D67" s="12">
        <v>3120</v>
      </c>
      <c r="E67" s="13">
        <f t="shared" si="21"/>
        <v>0.4642857142857143</v>
      </c>
      <c r="F67" s="12"/>
      <c r="G67" s="12">
        <v>3600</v>
      </c>
      <c r="H67" s="13">
        <f t="shared" si="22"/>
        <v>0.5357142857142857</v>
      </c>
      <c r="I67" s="12">
        <f t="shared" si="23"/>
        <v>6720</v>
      </c>
      <c r="N67" s="17"/>
    </row>
    <row r="68" spans="2:14" x14ac:dyDescent="0.2">
      <c r="B68" s="192"/>
      <c r="C68" s="11" t="s">
        <v>156</v>
      </c>
      <c r="D68" s="12">
        <v>4752</v>
      </c>
      <c r="E68" s="13">
        <f t="shared" si="21"/>
        <v>0.81818181818181823</v>
      </c>
      <c r="F68" s="12"/>
      <c r="G68" s="12">
        <v>1056</v>
      </c>
      <c r="H68" s="13">
        <f t="shared" si="22"/>
        <v>0.18181818181818182</v>
      </c>
      <c r="I68" s="12">
        <f t="shared" si="23"/>
        <v>5808</v>
      </c>
      <c r="N68" s="17"/>
    </row>
    <row r="69" spans="2:14" x14ac:dyDescent="0.2">
      <c r="B69" s="192"/>
      <c r="C69" s="66" t="s">
        <v>127</v>
      </c>
      <c r="D69" s="64">
        <f>SUM(D61:D68)</f>
        <v>97664</v>
      </c>
      <c r="E69" s="65">
        <f t="shared" si="21"/>
        <v>0.57100093545369501</v>
      </c>
      <c r="F69" s="64"/>
      <c r="G69" s="64">
        <f>SUM(G61:G68)</f>
        <v>73376</v>
      </c>
      <c r="H69" s="65">
        <f t="shared" si="22"/>
        <v>0.42899906454630493</v>
      </c>
      <c r="I69" s="64">
        <f t="shared" si="23"/>
        <v>171040</v>
      </c>
      <c r="N69" s="17"/>
    </row>
    <row r="70" spans="2:14" x14ac:dyDescent="0.2">
      <c r="B70" s="193"/>
      <c r="C70" s="118" t="s">
        <v>36</v>
      </c>
      <c r="D70" s="14">
        <f>SUM(D59,D69)</f>
        <v>233808</v>
      </c>
      <c r="E70" s="16">
        <f>D70/$I70</f>
        <v>0.59818248802652585</v>
      </c>
      <c r="F70" s="14"/>
      <c r="G70" s="14">
        <f>SUM(G59,G69)</f>
        <v>157056</v>
      </c>
      <c r="H70" s="16">
        <f>G70/$I70</f>
        <v>0.40181751197347415</v>
      </c>
      <c r="I70" s="14">
        <f t="shared" si="23"/>
        <v>390864</v>
      </c>
      <c r="N70" s="17"/>
    </row>
    <row r="72" spans="2:14" x14ac:dyDescent="0.2">
      <c r="B72" s="188" t="s">
        <v>411</v>
      </c>
      <c r="C72" s="188"/>
      <c r="D72" s="188"/>
      <c r="E72" s="188"/>
      <c r="F72" s="188"/>
      <c r="G72" s="188"/>
      <c r="H72" s="188"/>
      <c r="I72" s="188"/>
    </row>
    <row r="73" spans="2:14" x14ac:dyDescent="0.2">
      <c r="B73" s="188"/>
      <c r="C73" s="188"/>
      <c r="D73" s="188"/>
      <c r="E73" s="188"/>
      <c r="F73" s="188"/>
      <c r="G73" s="188"/>
      <c r="H73" s="188"/>
      <c r="I73" s="188"/>
    </row>
  </sheetData>
  <mergeCells count="6">
    <mergeCell ref="B72:I73"/>
    <mergeCell ref="B8:C8"/>
    <mergeCell ref="D6:E6"/>
    <mergeCell ref="G6:H6"/>
    <mergeCell ref="B9:B48"/>
    <mergeCell ref="B49:B70"/>
  </mergeCells>
  <phoneticPr fontId="1" type="noConversion"/>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2" manualBreakCount="2">
    <brk id="8" min="1" max="8" man="1"/>
    <brk id="48"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R66"/>
  <sheetViews>
    <sheetView workbookViewId="0">
      <pane ySplit="7" topLeftCell="A8" activePane="bottomLeft" state="frozen"/>
      <selection activeCell="A7" sqref="A7"/>
      <selection pane="bottomLeft" activeCell="A7" sqref="A7"/>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25.88671875" style="10" bestFit="1" customWidth="1"/>
    <col min="14" max="16384" width="8.88671875" style="10"/>
  </cols>
  <sheetData>
    <row r="1" spans="2:17" ht="12.75" customHeight="1" x14ac:dyDescent="0.2">
      <c r="B1" s="39" t="s">
        <v>403</v>
      </c>
      <c r="C1" s="39"/>
      <c r="D1" s="39"/>
      <c r="E1" s="39"/>
      <c r="F1" s="39"/>
      <c r="G1" s="39"/>
      <c r="H1" s="39"/>
      <c r="I1" s="39"/>
    </row>
    <row r="2" spans="2:17" ht="12.75" customHeight="1" x14ac:dyDescent="0.2">
      <c r="B2" s="39" t="s">
        <v>190</v>
      </c>
      <c r="C2" s="39"/>
      <c r="D2" s="39"/>
      <c r="E2" s="39"/>
      <c r="F2" s="39"/>
      <c r="G2" s="39"/>
      <c r="H2" s="39"/>
      <c r="I2" s="39"/>
    </row>
    <row r="3" spans="2:17" ht="12.75" customHeight="1" x14ac:dyDescent="0.2">
      <c r="B3" s="39" t="s">
        <v>66</v>
      </c>
      <c r="C3" s="39"/>
      <c r="D3" s="39"/>
      <c r="E3" s="39"/>
      <c r="F3" s="39"/>
      <c r="G3" s="39"/>
      <c r="H3" s="39"/>
      <c r="I3" s="39"/>
    </row>
    <row r="4" spans="2:17" ht="12.75" customHeight="1" x14ac:dyDescent="0.2">
      <c r="B4" s="39" t="s">
        <v>346</v>
      </c>
      <c r="C4" s="39"/>
      <c r="D4" s="39"/>
      <c r="E4" s="39"/>
      <c r="F4" s="39"/>
      <c r="G4" s="39"/>
      <c r="H4" s="39"/>
      <c r="I4" s="39"/>
    </row>
    <row r="5" spans="2:17" ht="12.75" customHeight="1" x14ac:dyDescent="0.2">
      <c r="B5" s="161"/>
    </row>
    <row r="6" spans="2:17" ht="12.75" customHeight="1" x14ac:dyDescent="0.2">
      <c r="D6" s="189" t="s">
        <v>76</v>
      </c>
      <c r="E6" s="189"/>
      <c r="F6" s="3"/>
      <c r="G6" s="189" t="s">
        <v>37</v>
      </c>
      <c r="H6" s="189"/>
      <c r="I6" s="3"/>
    </row>
    <row r="7" spans="2:17" ht="12.75" customHeight="1" x14ac:dyDescent="0.2">
      <c r="B7" s="4" t="s">
        <v>38</v>
      </c>
      <c r="C7" s="4" t="s">
        <v>39</v>
      </c>
      <c r="D7" s="5" t="s">
        <v>40</v>
      </c>
      <c r="E7" s="117" t="s">
        <v>41</v>
      </c>
      <c r="F7" s="5"/>
      <c r="G7" s="5" t="s">
        <v>40</v>
      </c>
      <c r="H7" s="117" t="s">
        <v>41</v>
      </c>
      <c r="I7" s="5" t="s">
        <v>42</v>
      </c>
    </row>
    <row r="8" spans="2:17" ht="12.75" customHeight="1" x14ac:dyDescent="0.2">
      <c r="B8" s="195" t="s">
        <v>53</v>
      </c>
      <c r="C8" s="195"/>
      <c r="D8" s="14">
        <f>SUM(D23,D42,D63)</f>
        <v>1462464</v>
      </c>
      <c r="E8" s="16">
        <f>D8/$I8</f>
        <v>0.59258010664678518</v>
      </c>
      <c r="F8" s="6"/>
      <c r="G8" s="14">
        <f>SUM(G23,G42,G63)</f>
        <v>1005496</v>
      </c>
      <c r="H8" s="16">
        <f>G8/$I8</f>
        <v>0.40741989335321482</v>
      </c>
      <c r="I8" s="14">
        <f t="shared" ref="I8" si="0">+D8+G8</f>
        <v>2467960</v>
      </c>
      <c r="N8" s="17"/>
      <c r="O8" s="17"/>
      <c r="P8" s="17"/>
      <c r="Q8" s="17"/>
    </row>
    <row r="9" spans="2:17" ht="12.75" customHeight="1" x14ac:dyDescent="0.2">
      <c r="B9" s="192" t="s">
        <v>196</v>
      </c>
      <c r="C9" s="144" t="s">
        <v>369</v>
      </c>
      <c r="D9" s="93"/>
      <c r="E9" s="94"/>
      <c r="F9" s="99"/>
      <c r="G9" s="93"/>
      <c r="H9" s="94"/>
      <c r="I9" s="93"/>
    </row>
    <row r="10" spans="2:17" x14ac:dyDescent="0.2">
      <c r="B10" s="192"/>
      <c r="C10" s="95" t="s">
        <v>13</v>
      </c>
      <c r="D10" s="20">
        <v>46416</v>
      </c>
      <c r="E10" s="21">
        <f>+D10/$I10</f>
        <v>0.60703075957313246</v>
      </c>
      <c r="F10" s="98"/>
      <c r="G10" s="20">
        <v>30048</v>
      </c>
      <c r="H10" s="21">
        <f>+G10/$I10</f>
        <v>0.39296924042686754</v>
      </c>
      <c r="I10" s="20">
        <f>+D10+G10</f>
        <v>76464</v>
      </c>
      <c r="N10" s="17"/>
      <c r="O10" s="17"/>
      <c r="P10" s="17"/>
      <c r="Q10" s="17"/>
    </row>
    <row r="11" spans="2:17" x14ac:dyDescent="0.2">
      <c r="B11" s="192"/>
      <c r="C11" s="11" t="s">
        <v>352</v>
      </c>
      <c r="D11" s="12">
        <v>19776</v>
      </c>
      <c r="E11" s="13">
        <f t="shared" ref="E11" si="1">+D11/$I11</f>
        <v>0.416582406471183</v>
      </c>
      <c r="F11" s="15"/>
      <c r="G11" s="12">
        <v>27696</v>
      </c>
      <c r="H11" s="13">
        <f t="shared" ref="H11" si="2">+G11/$I11</f>
        <v>0.58341759352881695</v>
      </c>
      <c r="I11" s="12">
        <f>+D11+G11</f>
        <v>47472</v>
      </c>
      <c r="N11" s="17"/>
      <c r="O11" s="17"/>
      <c r="P11" s="17"/>
      <c r="Q11" s="17"/>
    </row>
    <row r="12" spans="2:17" x14ac:dyDescent="0.2">
      <c r="B12" s="192"/>
      <c r="C12" s="11" t="s">
        <v>134</v>
      </c>
      <c r="D12" s="12">
        <v>25792</v>
      </c>
      <c r="E12" s="13">
        <f t="shared" ref="E12" si="3">+D12/$I12</f>
        <v>0.70577933450087571</v>
      </c>
      <c r="F12" s="15"/>
      <c r="G12" s="12">
        <v>10752</v>
      </c>
      <c r="H12" s="13">
        <f t="shared" ref="H12" si="4">+G12/$I12</f>
        <v>0.29422066549912435</v>
      </c>
      <c r="I12" s="12">
        <f>+D12+G12</f>
        <v>36544</v>
      </c>
      <c r="N12" s="17"/>
      <c r="O12" s="17"/>
      <c r="P12" s="17"/>
      <c r="Q12" s="17"/>
    </row>
    <row r="13" spans="2:17" x14ac:dyDescent="0.2">
      <c r="B13" s="192"/>
      <c r="C13" s="11" t="s">
        <v>17</v>
      </c>
      <c r="D13" s="12">
        <v>13776</v>
      </c>
      <c r="E13" s="13">
        <f>+D13/$I13</f>
        <v>0.50174825174825177</v>
      </c>
      <c r="F13" s="12"/>
      <c r="G13" s="12">
        <v>13680</v>
      </c>
      <c r="H13" s="13">
        <f>+G13/$I13</f>
        <v>0.49825174825174823</v>
      </c>
      <c r="I13" s="12">
        <f>+D13+G13</f>
        <v>27456</v>
      </c>
      <c r="N13" s="17"/>
      <c r="O13" s="17"/>
      <c r="P13" s="17"/>
      <c r="Q13" s="17"/>
    </row>
    <row r="14" spans="2:17" x14ac:dyDescent="0.2">
      <c r="B14" s="192"/>
      <c r="C14" s="11" t="s">
        <v>185</v>
      </c>
      <c r="D14" s="12"/>
      <c r="E14" s="13" t="s">
        <v>252</v>
      </c>
      <c r="F14" s="12"/>
      <c r="G14" s="12"/>
      <c r="H14" s="13" t="s">
        <v>252</v>
      </c>
      <c r="I14" s="12">
        <f>+D14+G14</f>
        <v>0</v>
      </c>
    </row>
    <row r="15" spans="2:17" x14ac:dyDescent="0.2">
      <c r="B15" s="192"/>
      <c r="C15" s="66" t="s">
        <v>127</v>
      </c>
      <c r="D15" s="69">
        <f>SUM(D10:D14)</f>
        <v>105760</v>
      </c>
      <c r="E15" s="65">
        <f t="shared" ref="E15" si="5">+D15/$I15</f>
        <v>0.56274476417503827</v>
      </c>
      <c r="F15" s="64"/>
      <c r="G15" s="69">
        <f>SUM(G10:G14)</f>
        <v>82176</v>
      </c>
      <c r="H15" s="65">
        <f t="shared" ref="H15" si="6">+G15/$I15</f>
        <v>0.43725523582496167</v>
      </c>
      <c r="I15" s="64">
        <f t="shared" ref="I15" si="7">+D15+G15</f>
        <v>187936</v>
      </c>
      <c r="N15" s="17"/>
      <c r="O15" s="17"/>
      <c r="P15" s="17"/>
      <c r="Q15" s="17"/>
    </row>
    <row r="16" spans="2:17" x14ac:dyDescent="0.2">
      <c r="B16" s="192"/>
      <c r="C16" s="145" t="s">
        <v>237</v>
      </c>
      <c r="D16" s="97"/>
      <c r="E16" s="94"/>
      <c r="F16" s="93"/>
      <c r="G16" s="97"/>
      <c r="H16" s="94"/>
      <c r="I16" s="93"/>
    </row>
    <row r="17" spans="2:18" x14ac:dyDescent="0.2">
      <c r="B17" s="192"/>
      <c r="C17" s="95" t="s">
        <v>132</v>
      </c>
      <c r="D17" s="20">
        <v>15600</v>
      </c>
      <c r="E17" s="21">
        <f t="shared" ref="E17:E21" si="8">+D17/$I17</f>
        <v>0.6335282651072125</v>
      </c>
      <c r="F17" s="20"/>
      <c r="G17" s="20">
        <v>9024</v>
      </c>
      <c r="H17" s="21">
        <f t="shared" ref="H17:H21" si="9">+G17/$I17</f>
        <v>0.3664717348927875</v>
      </c>
      <c r="I17" s="20">
        <f>+D17+G17</f>
        <v>24624</v>
      </c>
      <c r="N17" s="17"/>
      <c r="O17" s="17"/>
      <c r="P17" s="17"/>
      <c r="Q17" s="17"/>
    </row>
    <row r="18" spans="2:18" x14ac:dyDescent="0.2">
      <c r="B18" s="192"/>
      <c r="C18" s="11" t="s">
        <v>133</v>
      </c>
      <c r="D18" s="12">
        <v>49248</v>
      </c>
      <c r="E18" s="13">
        <f t="shared" si="8"/>
        <v>0.52134146341463417</v>
      </c>
      <c r="F18" s="12"/>
      <c r="G18" s="12">
        <v>45216</v>
      </c>
      <c r="H18" s="13">
        <f t="shared" si="9"/>
        <v>0.47865853658536583</v>
      </c>
      <c r="I18" s="12">
        <f t="shared" ref="I18" si="10">+D18+G18</f>
        <v>94464</v>
      </c>
      <c r="N18" s="17"/>
      <c r="O18" s="17"/>
      <c r="P18" s="17"/>
      <c r="Q18" s="17"/>
    </row>
    <row r="19" spans="2:18" x14ac:dyDescent="0.2">
      <c r="B19" s="192"/>
      <c r="C19" s="11" t="s">
        <v>15</v>
      </c>
      <c r="D19" s="12">
        <v>10320</v>
      </c>
      <c r="E19" s="13">
        <f t="shared" si="8"/>
        <v>0.64371257485029942</v>
      </c>
      <c r="F19" s="15"/>
      <c r="G19" s="12">
        <v>5712</v>
      </c>
      <c r="H19" s="13">
        <f t="shared" si="9"/>
        <v>0.35628742514970058</v>
      </c>
      <c r="I19" s="12">
        <f>+D19+G19</f>
        <v>16032</v>
      </c>
      <c r="N19" s="17"/>
      <c r="O19" s="17"/>
      <c r="P19" s="17"/>
      <c r="Q19" s="17"/>
    </row>
    <row r="20" spans="2:18" x14ac:dyDescent="0.2">
      <c r="B20" s="192"/>
      <c r="C20" s="11" t="s">
        <v>16</v>
      </c>
      <c r="D20" s="12">
        <v>21744</v>
      </c>
      <c r="E20" s="13">
        <f t="shared" si="8"/>
        <v>0.47024221453287196</v>
      </c>
      <c r="F20" s="15"/>
      <c r="G20" s="12">
        <v>24496</v>
      </c>
      <c r="H20" s="13">
        <f t="shared" si="9"/>
        <v>0.52975778546712804</v>
      </c>
      <c r="I20" s="12">
        <f>+D20+G20</f>
        <v>46240</v>
      </c>
      <c r="N20" s="17"/>
      <c r="O20" s="17"/>
      <c r="P20" s="17"/>
      <c r="Q20" s="17"/>
    </row>
    <row r="21" spans="2:18" x14ac:dyDescent="0.2">
      <c r="B21" s="192"/>
      <c r="C21" s="11" t="s">
        <v>135</v>
      </c>
      <c r="D21" s="18">
        <v>19600</v>
      </c>
      <c r="E21" s="13">
        <f t="shared" si="8"/>
        <v>0.40019601437438745</v>
      </c>
      <c r="F21" s="12"/>
      <c r="G21" s="18">
        <v>29376</v>
      </c>
      <c r="H21" s="13">
        <f t="shared" si="9"/>
        <v>0.59980398562561255</v>
      </c>
      <c r="I21" s="12">
        <f>+D21+G21</f>
        <v>48976</v>
      </c>
      <c r="N21" s="17"/>
      <c r="O21" s="17"/>
      <c r="P21" s="17"/>
      <c r="Q21" s="17"/>
    </row>
    <row r="22" spans="2:18" x14ac:dyDescent="0.2">
      <c r="B22" s="192"/>
      <c r="C22" s="66" t="s">
        <v>127</v>
      </c>
      <c r="D22" s="68">
        <f>SUM(D17:D21)</f>
        <v>116512</v>
      </c>
      <c r="E22" s="65">
        <f>+D22/$I22</f>
        <v>0.50583495415393165</v>
      </c>
      <c r="F22" s="64"/>
      <c r="G22" s="68">
        <f>SUM(G17:G21)</f>
        <v>113824</v>
      </c>
      <c r="H22" s="65">
        <f>+G22/$I22</f>
        <v>0.49416504584606835</v>
      </c>
      <c r="I22" s="64">
        <f t="shared" ref="I22" si="11">+D22+G22</f>
        <v>230336</v>
      </c>
      <c r="N22" s="17"/>
      <c r="O22" s="17"/>
      <c r="P22" s="17"/>
      <c r="Q22" s="17"/>
    </row>
    <row r="23" spans="2:18" x14ac:dyDescent="0.2">
      <c r="B23" s="193"/>
      <c r="C23" s="118" t="s">
        <v>36</v>
      </c>
      <c r="D23" s="14">
        <f>SUM(D15,D22)</f>
        <v>222272</v>
      </c>
      <c r="E23" s="16">
        <f>D23/$I23</f>
        <v>0.53140540126998703</v>
      </c>
      <c r="F23" s="14"/>
      <c r="G23" s="14">
        <f>SUM(G15,G22)</f>
        <v>196000</v>
      </c>
      <c r="H23" s="16">
        <f>G23/$I23</f>
        <v>0.46859459873001302</v>
      </c>
      <c r="I23" s="14">
        <f>+D23+G23</f>
        <v>418272</v>
      </c>
      <c r="M23" s="179"/>
      <c r="N23" s="179"/>
      <c r="O23" s="180"/>
      <c r="P23" s="180"/>
      <c r="Q23" s="180"/>
      <c r="R23" s="181"/>
    </row>
    <row r="24" spans="2:18" ht="12.75" customHeight="1" x14ac:dyDescent="0.2">
      <c r="B24" s="192" t="s">
        <v>197</v>
      </c>
      <c r="C24" s="144" t="s">
        <v>181</v>
      </c>
      <c r="D24" s="93"/>
      <c r="E24" s="94"/>
      <c r="F24" s="93"/>
      <c r="G24" s="93"/>
      <c r="H24" s="94"/>
      <c r="I24" s="93"/>
    </row>
    <row r="25" spans="2:18" x14ac:dyDescent="0.2">
      <c r="B25" s="192"/>
      <c r="C25" s="95" t="s">
        <v>6</v>
      </c>
      <c r="D25" s="20">
        <v>250720</v>
      </c>
      <c r="E25" s="21">
        <f>+D25/$I25</f>
        <v>0.63431023316062174</v>
      </c>
      <c r="F25" s="20"/>
      <c r="G25" s="20">
        <v>144544</v>
      </c>
      <c r="H25" s="21">
        <f>+G25/$I25</f>
        <v>0.36568976683937826</v>
      </c>
      <c r="I25" s="20">
        <f>+D25+G25</f>
        <v>395264</v>
      </c>
      <c r="N25" s="17"/>
      <c r="O25" s="17"/>
      <c r="P25" s="17"/>
      <c r="Q25" s="17"/>
    </row>
    <row r="26" spans="2:18" x14ac:dyDescent="0.2">
      <c r="B26" s="192"/>
      <c r="C26" s="11" t="s">
        <v>9</v>
      </c>
      <c r="D26" s="12">
        <v>18192</v>
      </c>
      <c r="E26" s="13">
        <f>+D26/$I26</f>
        <v>0.58759689922480618</v>
      </c>
      <c r="F26" s="15"/>
      <c r="G26" s="12">
        <v>12768</v>
      </c>
      <c r="H26" s="13">
        <f>+G26/$I26</f>
        <v>0.41240310077519382</v>
      </c>
      <c r="I26" s="12">
        <f t="shared" ref="I26:I27" si="12">+D26+G26</f>
        <v>30960</v>
      </c>
      <c r="N26" s="17"/>
      <c r="O26" s="17"/>
      <c r="P26" s="17"/>
      <c r="Q26" s="17"/>
    </row>
    <row r="27" spans="2:18" x14ac:dyDescent="0.2">
      <c r="B27" s="192"/>
      <c r="C27" s="66" t="s">
        <v>127</v>
      </c>
      <c r="D27" s="68">
        <f>SUM(D25:D26)</f>
        <v>268912</v>
      </c>
      <c r="E27" s="65">
        <f>+D27/$I27</f>
        <v>0.63091707646683437</v>
      </c>
      <c r="F27" s="64"/>
      <c r="G27" s="68">
        <f>SUM(G25:G26)</f>
        <v>157312</v>
      </c>
      <c r="H27" s="65">
        <f>+G27/$I27</f>
        <v>0.36908292353316569</v>
      </c>
      <c r="I27" s="64">
        <f t="shared" si="12"/>
        <v>426224</v>
      </c>
      <c r="N27" s="17"/>
      <c r="O27" s="17"/>
      <c r="P27" s="17"/>
      <c r="Q27" s="17"/>
    </row>
    <row r="28" spans="2:18" x14ac:dyDescent="0.2">
      <c r="B28" s="192"/>
      <c r="C28" s="144" t="s">
        <v>359</v>
      </c>
      <c r="D28" s="93"/>
      <c r="E28" s="94"/>
      <c r="F28" s="93"/>
      <c r="G28" s="93"/>
      <c r="H28" s="94"/>
      <c r="I28" s="93"/>
    </row>
    <row r="29" spans="2:18" x14ac:dyDescent="0.2">
      <c r="B29" s="192"/>
      <c r="C29" s="95" t="s">
        <v>343</v>
      </c>
      <c r="D29" s="20">
        <v>10512</v>
      </c>
      <c r="E29" s="21">
        <f t="shared" ref="E29" si="13">+D29/$I29</f>
        <v>0.56637931034482758</v>
      </c>
      <c r="F29" s="20"/>
      <c r="G29" s="20">
        <v>8048</v>
      </c>
      <c r="H29" s="21">
        <f t="shared" ref="H29" si="14">+G29/$I29</f>
        <v>0.43362068965517242</v>
      </c>
      <c r="I29" s="20">
        <f t="shared" ref="I29" si="15">+D29+G29</f>
        <v>18560</v>
      </c>
      <c r="N29" s="17"/>
      <c r="O29" s="17"/>
      <c r="P29" s="17"/>
      <c r="Q29" s="17"/>
    </row>
    <row r="30" spans="2:18" x14ac:dyDescent="0.2">
      <c r="B30" s="192"/>
      <c r="C30" s="11" t="s">
        <v>49</v>
      </c>
      <c r="D30" s="12">
        <v>40336</v>
      </c>
      <c r="E30" s="13">
        <f>+D30/$I30</f>
        <v>0.77724680129489754</v>
      </c>
      <c r="F30" s="12"/>
      <c r="G30" s="12">
        <v>11560</v>
      </c>
      <c r="H30" s="13">
        <f>+G30/$I30</f>
        <v>0.22275319870510252</v>
      </c>
      <c r="I30" s="12">
        <f>+D30+G30</f>
        <v>51896</v>
      </c>
      <c r="N30" s="17"/>
      <c r="O30" s="17"/>
      <c r="P30" s="17"/>
      <c r="Q30" s="17"/>
    </row>
    <row r="31" spans="2:18" x14ac:dyDescent="0.2">
      <c r="B31" s="192"/>
      <c r="C31" s="19" t="s">
        <v>137</v>
      </c>
      <c r="D31" s="12">
        <v>14784</v>
      </c>
      <c r="E31" s="13">
        <f>+D31/$I31</f>
        <v>0.77</v>
      </c>
      <c r="F31" s="12"/>
      <c r="G31" s="12">
        <v>4416</v>
      </c>
      <c r="H31" s="13">
        <f>+G31/$I31</f>
        <v>0.23</v>
      </c>
      <c r="I31" s="12">
        <f>+D31+G31</f>
        <v>19200</v>
      </c>
      <c r="N31" s="17"/>
      <c r="O31" s="17"/>
      <c r="P31" s="17"/>
      <c r="Q31" s="17"/>
    </row>
    <row r="32" spans="2:18" x14ac:dyDescent="0.2">
      <c r="B32" s="192"/>
      <c r="C32" s="19" t="s">
        <v>78</v>
      </c>
      <c r="D32" s="12">
        <v>23168</v>
      </c>
      <c r="E32" s="13">
        <f>+D32/$I32</f>
        <v>0.55288277968690336</v>
      </c>
      <c r="F32" s="12"/>
      <c r="G32" s="12">
        <v>18736</v>
      </c>
      <c r="H32" s="13">
        <f>+G32/$I32</f>
        <v>0.44711722031309659</v>
      </c>
      <c r="I32" s="12">
        <f t="shared" ref="I32:I33" si="16">+D32+G32</f>
        <v>41904</v>
      </c>
      <c r="N32" s="17"/>
      <c r="O32" s="17"/>
      <c r="P32" s="17"/>
      <c r="Q32" s="17"/>
    </row>
    <row r="33" spans="2:17" x14ac:dyDescent="0.2">
      <c r="B33" s="192"/>
      <c r="C33" s="66" t="s">
        <v>127</v>
      </c>
      <c r="D33" s="69">
        <f>SUM(D29:D32)</f>
        <v>88800</v>
      </c>
      <c r="E33" s="65">
        <f>+D33/$I33</f>
        <v>0.67497719671632717</v>
      </c>
      <c r="F33" s="64"/>
      <c r="G33" s="69">
        <f>SUM(G29:G32)</f>
        <v>42760</v>
      </c>
      <c r="H33" s="65">
        <f>+G33/$I33</f>
        <v>0.32502280328367283</v>
      </c>
      <c r="I33" s="64">
        <f t="shared" si="16"/>
        <v>131560</v>
      </c>
      <c r="N33" s="17"/>
      <c r="O33" s="17"/>
      <c r="P33" s="17"/>
      <c r="Q33" s="17"/>
    </row>
    <row r="34" spans="2:17" x14ac:dyDescent="0.2">
      <c r="B34" s="192"/>
      <c r="C34" s="144" t="s">
        <v>234</v>
      </c>
      <c r="D34" s="93"/>
      <c r="E34" s="94"/>
      <c r="F34" s="93"/>
      <c r="G34" s="93"/>
      <c r="H34" s="94"/>
      <c r="I34" s="93"/>
    </row>
    <row r="35" spans="2:17" x14ac:dyDescent="0.2">
      <c r="B35" s="192"/>
      <c r="C35" s="95" t="s">
        <v>58</v>
      </c>
      <c r="D35" s="17">
        <v>16448</v>
      </c>
      <c r="E35" s="21">
        <f>+D35/$I35</f>
        <v>0.43338954468802698</v>
      </c>
      <c r="F35" s="20"/>
      <c r="G35" s="17">
        <v>21504</v>
      </c>
      <c r="H35" s="21">
        <f>+G35/$I35</f>
        <v>0.56661045531197307</v>
      </c>
      <c r="I35" s="20">
        <f t="shared" ref="I35" si="17">+D35+G35</f>
        <v>37952</v>
      </c>
      <c r="N35" s="17"/>
      <c r="O35" s="17"/>
      <c r="P35" s="17"/>
      <c r="Q35" s="17"/>
    </row>
    <row r="36" spans="2:17" x14ac:dyDescent="0.2">
      <c r="B36" s="192"/>
      <c r="C36" s="11" t="s">
        <v>0</v>
      </c>
      <c r="D36" s="12">
        <v>5712</v>
      </c>
      <c r="E36" s="13">
        <f>+D36/$I36</f>
        <v>0.25427350427350426</v>
      </c>
      <c r="F36" s="12"/>
      <c r="G36" s="12">
        <v>16752</v>
      </c>
      <c r="H36" s="13">
        <f>+G36/$I36</f>
        <v>0.74572649572649574</v>
      </c>
      <c r="I36" s="12">
        <f>+D36+G36</f>
        <v>22464</v>
      </c>
      <c r="N36" s="17"/>
      <c r="O36" s="17"/>
      <c r="P36" s="17"/>
      <c r="Q36" s="17"/>
    </row>
    <row r="37" spans="2:17" x14ac:dyDescent="0.2">
      <c r="B37" s="192"/>
      <c r="C37" s="11" t="s">
        <v>59</v>
      </c>
      <c r="D37" s="18">
        <v>61152</v>
      </c>
      <c r="E37" s="13">
        <f t="shared" ref="E37:E38" si="18">+D37/$I37</f>
        <v>0.61427193828351012</v>
      </c>
      <c r="F37" s="12"/>
      <c r="G37" s="17">
        <v>38400</v>
      </c>
      <c r="H37" s="13">
        <f t="shared" ref="H37:H38" si="19">+G37/$I37</f>
        <v>0.38572806171648988</v>
      </c>
      <c r="I37" s="12">
        <f t="shared" ref="I37:I38" si="20">+D37+G37</f>
        <v>99552</v>
      </c>
      <c r="N37" s="17"/>
      <c r="O37" s="17"/>
      <c r="P37" s="17"/>
      <c r="Q37" s="17"/>
    </row>
    <row r="38" spans="2:17" x14ac:dyDescent="0.2">
      <c r="B38" s="192"/>
      <c r="C38" s="11" t="s">
        <v>7</v>
      </c>
      <c r="D38" s="8">
        <v>32448</v>
      </c>
      <c r="E38" s="13">
        <f t="shared" si="18"/>
        <v>0.69955156950672648</v>
      </c>
      <c r="F38" s="15"/>
      <c r="G38" s="12">
        <v>13936</v>
      </c>
      <c r="H38" s="13">
        <f t="shared" si="19"/>
        <v>0.30044843049327352</v>
      </c>
      <c r="I38" s="12">
        <f t="shared" si="20"/>
        <v>46384</v>
      </c>
      <c r="N38" s="17"/>
      <c r="O38" s="17"/>
      <c r="P38" s="17"/>
      <c r="Q38" s="17"/>
    </row>
    <row r="39" spans="2:17" x14ac:dyDescent="0.2">
      <c r="B39" s="192"/>
      <c r="C39" s="11" t="s">
        <v>8</v>
      </c>
      <c r="D39" s="12">
        <v>24240</v>
      </c>
      <c r="E39" s="13">
        <f>+D39/$I39</f>
        <v>0.62039312039312045</v>
      </c>
      <c r="F39" s="12"/>
      <c r="G39" s="12">
        <v>14832</v>
      </c>
      <c r="H39" s="13">
        <f>+G39/$I39</f>
        <v>0.37960687960687961</v>
      </c>
      <c r="I39" s="12">
        <f>+D39+G39</f>
        <v>39072</v>
      </c>
      <c r="N39" s="17"/>
      <c r="O39" s="17"/>
      <c r="P39" s="17"/>
      <c r="Q39" s="17"/>
    </row>
    <row r="40" spans="2:17" x14ac:dyDescent="0.2">
      <c r="B40" s="192"/>
      <c r="C40" s="7" t="s">
        <v>10</v>
      </c>
      <c r="D40" s="12">
        <v>33936</v>
      </c>
      <c r="E40" s="13">
        <f>+D40/$I40</f>
        <v>0.47899728997289975</v>
      </c>
      <c r="F40" s="12"/>
      <c r="G40" s="12">
        <v>36912</v>
      </c>
      <c r="H40" s="13">
        <f>+G40/$I40</f>
        <v>0.5210027100271003</v>
      </c>
      <c r="I40" s="12">
        <f>+D40+G40</f>
        <v>70848</v>
      </c>
      <c r="N40" s="17"/>
      <c r="O40" s="17"/>
      <c r="P40" s="17"/>
      <c r="Q40" s="17"/>
    </row>
    <row r="41" spans="2:17" x14ac:dyDescent="0.2">
      <c r="B41" s="192"/>
      <c r="C41" s="66" t="s">
        <v>127</v>
      </c>
      <c r="D41" s="69">
        <f>SUM(D35:D40)</f>
        <v>173936</v>
      </c>
      <c r="E41" s="65">
        <f>+D41/$I41</f>
        <v>0.54995699903880202</v>
      </c>
      <c r="F41" s="64"/>
      <c r="G41" s="69">
        <f>SUM(G35:G40)</f>
        <v>142336</v>
      </c>
      <c r="H41" s="65">
        <f>+G41/$I41</f>
        <v>0.45004300096119798</v>
      </c>
      <c r="I41" s="64">
        <f t="shared" ref="I41:I63" si="21">+D41+G41</f>
        <v>316272</v>
      </c>
      <c r="N41" s="17"/>
      <c r="O41" s="17"/>
      <c r="P41" s="17"/>
      <c r="Q41" s="17"/>
    </row>
    <row r="42" spans="2:17" x14ac:dyDescent="0.2">
      <c r="B42" s="193"/>
      <c r="C42" s="118" t="s">
        <v>36</v>
      </c>
      <c r="D42" s="14">
        <f>SUM(D27,D33,D41)</f>
        <v>531648</v>
      </c>
      <c r="E42" s="16">
        <f>D42/$I42</f>
        <v>0.6082539333864192</v>
      </c>
      <c r="F42" s="14"/>
      <c r="G42" s="14">
        <f>SUM(G27,G33,G41)</f>
        <v>342408</v>
      </c>
      <c r="H42" s="16">
        <f>G42/$I42</f>
        <v>0.3917460666135808</v>
      </c>
      <c r="I42" s="14">
        <f t="shared" si="21"/>
        <v>874056</v>
      </c>
      <c r="N42" s="17"/>
      <c r="O42" s="17"/>
      <c r="P42" s="17"/>
      <c r="Q42" s="17"/>
    </row>
    <row r="43" spans="2:17" ht="12.75" customHeight="1" x14ac:dyDescent="0.2">
      <c r="B43" s="166" t="s">
        <v>198</v>
      </c>
      <c r="C43" s="144" t="s">
        <v>235</v>
      </c>
      <c r="D43" s="93"/>
      <c r="E43" s="94"/>
      <c r="F43" s="93"/>
      <c r="G43" s="93"/>
      <c r="H43" s="94"/>
      <c r="I43" s="93"/>
    </row>
    <row r="44" spans="2:17" x14ac:dyDescent="0.2">
      <c r="B44" s="166"/>
      <c r="C44" s="95" t="s">
        <v>29</v>
      </c>
      <c r="D44" s="20">
        <v>5136</v>
      </c>
      <c r="E44" s="21">
        <f>+D44/$I44</f>
        <v>0.8359375</v>
      </c>
      <c r="F44" s="98"/>
      <c r="G44" s="20">
        <v>1008</v>
      </c>
      <c r="H44" s="21">
        <f>+G44/$I44</f>
        <v>0.1640625</v>
      </c>
      <c r="I44" s="20">
        <f>+D44+G44</f>
        <v>6144</v>
      </c>
      <c r="N44" s="17"/>
      <c r="O44" s="17"/>
      <c r="P44" s="17"/>
      <c r="Q44" s="17"/>
    </row>
    <row r="45" spans="2:17" x14ac:dyDescent="0.2">
      <c r="B45" s="166"/>
      <c r="C45" s="11" t="s">
        <v>24</v>
      </c>
      <c r="D45" s="12">
        <v>110544</v>
      </c>
      <c r="E45" s="13">
        <f t="shared" ref="E45:E48" si="22">+D45/$I45</f>
        <v>0.59076528430953401</v>
      </c>
      <c r="F45" s="12"/>
      <c r="G45" s="12">
        <v>76576</v>
      </c>
      <c r="H45" s="13">
        <f t="shared" ref="H45:H48" si="23">+G45/$I45</f>
        <v>0.40923471569046599</v>
      </c>
      <c r="I45" s="12">
        <f t="shared" ref="I45:I46" si="24">+D45+G45</f>
        <v>187120</v>
      </c>
      <c r="N45" s="17"/>
      <c r="O45" s="17"/>
      <c r="P45" s="17"/>
      <c r="Q45" s="17"/>
    </row>
    <row r="46" spans="2:17" x14ac:dyDescent="0.2">
      <c r="B46" s="166"/>
      <c r="C46" s="95" t="s">
        <v>25</v>
      </c>
      <c r="D46" s="20">
        <v>30960</v>
      </c>
      <c r="E46" s="21">
        <f t="shared" si="22"/>
        <v>0.60224089635854339</v>
      </c>
      <c r="F46" s="20"/>
      <c r="G46" s="20">
        <v>20448</v>
      </c>
      <c r="H46" s="21">
        <f t="shared" si="23"/>
        <v>0.39775910364145656</v>
      </c>
      <c r="I46" s="20">
        <f t="shared" si="24"/>
        <v>51408</v>
      </c>
      <c r="N46" s="17"/>
      <c r="O46" s="17"/>
      <c r="P46" s="17"/>
      <c r="Q46" s="17"/>
    </row>
    <row r="47" spans="2:17" x14ac:dyDescent="0.2">
      <c r="B47" s="166"/>
      <c r="C47" s="11" t="s">
        <v>31</v>
      </c>
      <c r="D47" s="12"/>
      <c r="E47" s="21" t="s">
        <v>252</v>
      </c>
      <c r="F47" s="12"/>
      <c r="G47" s="12"/>
      <c r="H47" s="21" t="s">
        <v>252</v>
      </c>
      <c r="I47" s="12">
        <f>+D47+G47</f>
        <v>0</v>
      </c>
    </row>
    <row r="48" spans="2:17" x14ac:dyDescent="0.2">
      <c r="B48" s="166"/>
      <c r="C48" s="11" t="s">
        <v>205</v>
      </c>
      <c r="D48" s="18">
        <v>25184</v>
      </c>
      <c r="E48" s="13">
        <f t="shared" si="22"/>
        <v>0.95278450363196121</v>
      </c>
      <c r="F48" s="12"/>
      <c r="G48" s="18">
        <v>1248</v>
      </c>
      <c r="H48" s="13">
        <f t="shared" si="23"/>
        <v>4.7215496368038741E-2</v>
      </c>
      <c r="I48" s="12">
        <f t="shared" ref="I48" si="25">+D48+G48</f>
        <v>26432</v>
      </c>
      <c r="O48" s="17"/>
      <c r="P48" s="17"/>
      <c r="Q48" s="17"/>
    </row>
    <row r="49" spans="2:17" x14ac:dyDescent="0.2">
      <c r="B49" s="166"/>
      <c r="C49" s="11" t="s">
        <v>35</v>
      </c>
      <c r="D49" s="12">
        <v>22272</v>
      </c>
      <c r="E49" s="13">
        <f>+D49/$I49</f>
        <v>0.71056661562021439</v>
      </c>
      <c r="F49" s="12"/>
      <c r="G49" s="12">
        <v>9072</v>
      </c>
      <c r="H49" s="13">
        <f>+G49/$I49</f>
        <v>0.28943338437978561</v>
      </c>
      <c r="I49" s="12">
        <f>+D49+G49</f>
        <v>31344</v>
      </c>
      <c r="N49" s="17"/>
      <c r="O49" s="17"/>
      <c r="P49" s="17"/>
      <c r="Q49" s="17"/>
    </row>
    <row r="50" spans="2:17" x14ac:dyDescent="0.2">
      <c r="B50" s="166"/>
      <c r="C50" s="66" t="s">
        <v>127</v>
      </c>
      <c r="D50" s="69">
        <f>SUM(D44:D49)</f>
        <v>194096</v>
      </c>
      <c r="E50" s="65">
        <f>+D50/$I50</f>
        <v>0.64174998677458606</v>
      </c>
      <c r="F50" s="64"/>
      <c r="G50" s="69">
        <f>SUM(G44:G49)</f>
        <v>108352</v>
      </c>
      <c r="H50" s="65">
        <f>+G50/$I50</f>
        <v>0.35825001322541394</v>
      </c>
      <c r="I50" s="64">
        <f t="shared" ref="I50" si="26">+D50+G50</f>
        <v>302448</v>
      </c>
      <c r="N50" s="17"/>
      <c r="O50" s="17"/>
      <c r="P50" s="17"/>
      <c r="Q50" s="17"/>
    </row>
    <row r="51" spans="2:17" x14ac:dyDescent="0.2">
      <c r="B51" s="166"/>
      <c r="C51" s="144" t="s">
        <v>371</v>
      </c>
      <c r="D51" s="93"/>
      <c r="E51" s="94"/>
      <c r="F51" s="93"/>
      <c r="G51" s="93"/>
      <c r="H51" s="94"/>
      <c r="I51" s="93"/>
    </row>
    <row r="52" spans="2:17" x14ac:dyDescent="0.2">
      <c r="B52" s="166"/>
      <c r="C52" s="95" t="s">
        <v>26</v>
      </c>
      <c r="D52" s="20">
        <v>15696</v>
      </c>
      <c r="E52" s="21">
        <f t="shared" ref="E52:E55" si="27">+D52/$I52</f>
        <v>0.46714285714285714</v>
      </c>
      <c r="F52" s="20"/>
      <c r="G52" s="20">
        <v>17904</v>
      </c>
      <c r="H52" s="21">
        <f t="shared" ref="H52:H55" si="28">+G52/$I52</f>
        <v>0.53285714285714281</v>
      </c>
      <c r="I52" s="20">
        <f t="shared" ref="I52:I56" si="29">+D52+G52</f>
        <v>33600</v>
      </c>
      <c r="N52" s="17"/>
      <c r="O52" s="17"/>
      <c r="P52" s="17"/>
      <c r="Q52" s="17"/>
    </row>
    <row r="53" spans="2:17" x14ac:dyDescent="0.2">
      <c r="B53" s="166"/>
      <c r="C53" s="11" t="s">
        <v>27</v>
      </c>
      <c r="D53" s="12">
        <v>16848</v>
      </c>
      <c r="E53" s="13">
        <f t="shared" si="27"/>
        <v>0.63586956521739135</v>
      </c>
      <c r="F53" s="12"/>
      <c r="G53" s="12">
        <v>9648</v>
      </c>
      <c r="H53" s="13">
        <f t="shared" si="28"/>
        <v>0.3641304347826087</v>
      </c>
      <c r="I53" s="12">
        <f t="shared" si="29"/>
        <v>26496</v>
      </c>
      <c r="N53" s="17"/>
      <c r="O53" s="17"/>
      <c r="P53" s="17"/>
      <c r="Q53" s="17"/>
    </row>
    <row r="54" spans="2:17" x14ac:dyDescent="0.2">
      <c r="B54" s="166"/>
      <c r="C54" s="11" t="s">
        <v>11</v>
      </c>
      <c r="D54" s="12">
        <v>217376</v>
      </c>
      <c r="E54" s="13">
        <f t="shared" si="27"/>
        <v>0.66571932575460602</v>
      </c>
      <c r="F54" s="12"/>
      <c r="G54" s="12">
        <v>109152</v>
      </c>
      <c r="H54" s="13">
        <f t="shared" si="28"/>
        <v>0.33428067424539398</v>
      </c>
      <c r="I54" s="12">
        <f t="shared" si="29"/>
        <v>326528</v>
      </c>
      <c r="N54" s="17"/>
      <c r="O54" s="17"/>
      <c r="P54" s="17"/>
      <c r="Q54" s="17"/>
    </row>
    <row r="55" spans="2:17" x14ac:dyDescent="0.2">
      <c r="B55" s="166"/>
      <c r="C55" s="11" t="s">
        <v>28</v>
      </c>
      <c r="D55" s="12">
        <v>25968</v>
      </c>
      <c r="E55" s="13">
        <f t="shared" si="27"/>
        <v>0.59190371991247259</v>
      </c>
      <c r="F55" s="12"/>
      <c r="G55" s="12">
        <v>17904</v>
      </c>
      <c r="H55" s="13">
        <f t="shared" si="28"/>
        <v>0.40809628008752735</v>
      </c>
      <c r="I55" s="12">
        <f t="shared" si="29"/>
        <v>43872</v>
      </c>
      <c r="N55" s="17"/>
      <c r="O55" s="17"/>
      <c r="P55" s="17"/>
      <c r="Q55" s="17"/>
    </row>
    <row r="56" spans="2:17" x14ac:dyDescent="0.2">
      <c r="B56" s="166"/>
      <c r="C56" s="66" t="s">
        <v>127</v>
      </c>
      <c r="D56" s="69">
        <f>SUM(D52:D55)</f>
        <v>275888</v>
      </c>
      <c r="E56" s="65">
        <f>+D56/$I56</f>
        <v>0.64086077454842783</v>
      </c>
      <c r="F56" s="64"/>
      <c r="G56" s="69">
        <f>SUM(G52:G55)</f>
        <v>154608</v>
      </c>
      <c r="H56" s="65">
        <f>+G56/$I56</f>
        <v>0.35913922545157212</v>
      </c>
      <c r="I56" s="64">
        <f t="shared" si="29"/>
        <v>430496</v>
      </c>
      <c r="N56" s="17"/>
      <c r="O56" s="17"/>
      <c r="P56" s="17"/>
      <c r="Q56" s="17"/>
    </row>
    <row r="57" spans="2:17" x14ac:dyDescent="0.2">
      <c r="B57" s="166"/>
      <c r="C57" s="144" t="s">
        <v>236</v>
      </c>
      <c r="D57" s="93"/>
      <c r="E57" s="94"/>
      <c r="F57" s="93"/>
      <c r="G57" s="93"/>
      <c r="H57" s="94"/>
      <c r="I57" s="93"/>
    </row>
    <row r="58" spans="2:17" x14ac:dyDescent="0.2">
      <c r="B58" s="166"/>
      <c r="C58" s="95" t="s">
        <v>32</v>
      </c>
      <c r="D58" s="20">
        <v>102144</v>
      </c>
      <c r="E58" s="21">
        <f>+D58/$I58</f>
        <v>0.50366863905325443</v>
      </c>
      <c r="F58" s="20"/>
      <c r="G58" s="20">
        <v>100656</v>
      </c>
      <c r="H58" s="21">
        <f>+G58/$I58</f>
        <v>0.49633136094674557</v>
      </c>
      <c r="I58" s="20">
        <f>+D58+G58</f>
        <v>202800</v>
      </c>
      <c r="N58" s="17"/>
      <c r="O58" s="17"/>
      <c r="P58" s="17"/>
      <c r="Q58" s="17"/>
    </row>
    <row r="59" spans="2:17" x14ac:dyDescent="0.2">
      <c r="B59" s="166"/>
      <c r="C59" s="11" t="s">
        <v>33</v>
      </c>
      <c r="D59" s="12">
        <v>88320</v>
      </c>
      <c r="E59" s="13">
        <f>+D59/$I59</f>
        <v>0.56251910730663401</v>
      </c>
      <c r="F59" s="12"/>
      <c r="G59" s="12">
        <v>68688</v>
      </c>
      <c r="H59" s="13">
        <f>+G59/$I59</f>
        <v>0.43748089269336593</v>
      </c>
      <c r="I59" s="12">
        <f>+D59+G59</f>
        <v>157008</v>
      </c>
      <c r="N59" s="17"/>
      <c r="O59" s="17"/>
      <c r="P59" s="17"/>
      <c r="Q59" s="17"/>
    </row>
    <row r="60" spans="2:17" x14ac:dyDescent="0.2">
      <c r="B60" s="166"/>
      <c r="C60" s="11" t="s">
        <v>353</v>
      </c>
      <c r="D60" s="12">
        <v>4656</v>
      </c>
      <c r="E60" s="13">
        <f>+D60/$I60</f>
        <v>0.32048458149779735</v>
      </c>
      <c r="F60" s="12"/>
      <c r="G60" s="12">
        <v>9872</v>
      </c>
      <c r="H60" s="13">
        <f>+G60/$I60</f>
        <v>0.67951541850220265</v>
      </c>
      <c r="I60" s="12">
        <f>+D60+G60</f>
        <v>14528</v>
      </c>
      <c r="N60" s="17"/>
      <c r="O60" s="17"/>
      <c r="P60" s="17"/>
      <c r="Q60" s="17"/>
    </row>
    <row r="61" spans="2:17" x14ac:dyDescent="0.2">
      <c r="B61" s="166"/>
      <c r="C61" s="11" t="s">
        <v>34</v>
      </c>
      <c r="D61" s="12">
        <v>43440</v>
      </c>
      <c r="E61" s="13">
        <f>+D61/$I61</f>
        <v>0.6355337078651685</v>
      </c>
      <c r="F61" s="12"/>
      <c r="G61" s="12">
        <v>24912</v>
      </c>
      <c r="H61" s="13">
        <f>+G61/$I61</f>
        <v>0.36446629213483145</v>
      </c>
      <c r="I61" s="12">
        <f>+D61+G61</f>
        <v>68352</v>
      </c>
      <c r="N61" s="17"/>
      <c r="O61" s="17"/>
      <c r="P61" s="17"/>
      <c r="Q61" s="17"/>
    </row>
    <row r="62" spans="2:17" x14ac:dyDescent="0.2">
      <c r="B62" s="166"/>
      <c r="C62" s="66" t="s">
        <v>127</v>
      </c>
      <c r="D62" s="69">
        <f>SUM(D58:D61)</f>
        <v>238560</v>
      </c>
      <c r="E62" s="65">
        <f>+D62/$I62</f>
        <v>0.53888969206303305</v>
      </c>
      <c r="F62" s="64"/>
      <c r="G62" s="69">
        <f>SUM(G58:G61)</f>
        <v>204128</v>
      </c>
      <c r="H62" s="65">
        <f>+G62/$I62</f>
        <v>0.46111030793696689</v>
      </c>
      <c r="I62" s="64">
        <f t="shared" ref="I62" si="30">+D62+G62</f>
        <v>442688</v>
      </c>
      <c r="N62" s="17"/>
      <c r="O62" s="17"/>
      <c r="P62" s="17"/>
      <c r="Q62" s="17"/>
    </row>
    <row r="63" spans="2:17" x14ac:dyDescent="0.2">
      <c r="B63" s="167"/>
      <c r="C63" s="118" t="s">
        <v>36</v>
      </c>
      <c r="D63" s="14">
        <f>SUM(D50,D56,D62)</f>
        <v>708544</v>
      </c>
      <c r="E63" s="16">
        <f>D63/$I63</f>
        <v>0.60269199885678515</v>
      </c>
      <c r="F63" s="14"/>
      <c r="G63" s="14">
        <f>SUM(G50,G56,G62)</f>
        <v>467088</v>
      </c>
      <c r="H63" s="16">
        <f>G63/$I63</f>
        <v>0.39730800114321491</v>
      </c>
      <c r="I63" s="14">
        <f t="shared" si="21"/>
        <v>1175632</v>
      </c>
      <c r="N63" s="17"/>
      <c r="O63" s="17"/>
      <c r="P63" s="17"/>
      <c r="Q63" s="17"/>
    </row>
    <row r="65" spans="2:9" x14ac:dyDescent="0.2">
      <c r="B65" s="188" t="s">
        <v>412</v>
      </c>
      <c r="C65" s="188"/>
      <c r="D65" s="188"/>
      <c r="E65" s="188"/>
      <c r="F65" s="188"/>
      <c r="G65" s="188"/>
      <c r="H65" s="188"/>
      <c r="I65" s="188"/>
    </row>
    <row r="66" spans="2:9" x14ac:dyDescent="0.2">
      <c r="B66" s="188"/>
      <c r="C66" s="188"/>
      <c r="D66" s="188"/>
      <c r="E66" s="188"/>
      <c r="F66" s="188"/>
      <c r="G66" s="188"/>
      <c r="H66" s="188"/>
      <c r="I66" s="188"/>
    </row>
  </sheetData>
  <mergeCells count="6">
    <mergeCell ref="B65:I66"/>
    <mergeCell ref="G6:H6"/>
    <mergeCell ref="B8:C8"/>
    <mergeCell ref="D6:E6"/>
    <mergeCell ref="B9:B23"/>
    <mergeCell ref="B24:B42"/>
  </mergeCells>
  <phoneticPr fontId="1" type="noConversion"/>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rowBreaks count="1" manualBreakCount="1">
    <brk id="23" max="16383" man="1"/>
  </rowBreaks>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workbookViewId="0">
      <pane ySplit="7" topLeftCell="A8" activePane="bottomLeft" state="frozen"/>
      <selection activeCell="A7" sqref="A7"/>
      <selection pane="bottomLeft" activeCell="A7" sqref="A7"/>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6384" width="8.88671875" style="10"/>
  </cols>
  <sheetData>
    <row r="1" spans="2:17" ht="12.75" customHeight="1" x14ac:dyDescent="0.2">
      <c r="B1" s="38" t="s">
        <v>404</v>
      </c>
      <c r="C1" s="38"/>
      <c r="D1" s="38"/>
      <c r="E1" s="38"/>
      <c r="F1" s="38"/>
      <c r="G1" s="38"/>
      <c r="H1" s="38"/>
      <c r="I1" s="38"/>
      <c r="M1"/>
      <c r="N1"/>
      <c r="O1"/>
      <c r="P1"/>
    </row>
    <row r="2" spans="2:17" ht="12.75" customHeight="1" x14ac:dyDescent="0.2">
      <c r="B2" s="38" t="s">
        <v>199</v>
      </c>
      <c r="C2" s="38"/>
      <c r="D2" s="38"/>
      <c r="E2" s="38"/>
      <c r="F2" s="38"/>
      <c r="G2" s="38"/>
      <c r="H2" s="38"/>
      <c r="I2" s="38"/>
      <c r="M2"/>
      <c r="N2"/>
      <c r="O2"/>
      <c r="P2"/>
    </row>
    <row r="3" spans="2:17" ht="12.75" customHeight="1" x14ac:dyDescent="0.2">
      <c r="B3" s="38" t="s">
        <v>66</v>
      </c>
      <c r="C3" s="38"/>
      <c r="D3" s="38"/>
      <c r="E3" s="38"/>
      <c r="F3" s="38"/>
      <c r="G3" s="38"/>
      <c r="H3" s="38"/>
      <c r="I3" s="38"/>
      <c r="M3"/>
      <c r="N3"/>
      <c r="O3"/>
      <c r="P3"/>
    </row>
    <row r="4" spans="2:17" ht="12.75" customHeight="1" x14ac:dyDescent="0.2">
      <c r="B4" s="38" t="s">
        <v>346</v>
      </c>
      <c r="C4" s="38"/>
      <c r="D4" s="38"/>
      <c r="E4" s="38"/>
      <c r="F4" s="38"/>
      <c r="G4" s="38"/>
      <c r="H4" s="38"/>
      <c r="I4" s="38"/>
      <c r="M4"/>
      <c r="N4"/>
      <c r="O4"/>
      <c r="P4"/>
    </row>
    <row r="5" spans="2:17" ht="12.75" customHeight="1" x14ac:dyDescent="0.2">
      <c r="B5" s="161"/>
      <c r="M5"/>
      <c r="N5"/>
      <c r="O5"/>
      <c r="P5"/>
    </row>
    <row r="6" spans="2:17" ht="12.75" customHeight="1" x14ac:dyDescent="0.2">
      <c r="D6" s="189" t="s">
        <v>76</v>
      </c>
      <c r="E6" s="189"/>
      <c r="F6" s="3"/>
      <c r="G6" s="189" t="s">
        <v>37</v>
      </c>
      <c r="H6" s="189"/>
      <c r="I6" s="3"/>
      <c r="M6"/>
      <c r="N6"/>
      <c r="O6"/>
      <c r="P6"/>
    </row>
    <row r="7" spans="2:17" ht="12.75" customHeight="1" x14ac:dyDescent="0.2">
      <c r="B7" s="4" t="s">
        <v>38</v>
      </c>
      <c r="C7" s="4" t="s">
        <v>39</v>
      </c>
      <c r="D7" s="5" t="s">
        <v>40</v>
      </c>
      <c r="E7" s="117" t="s">
        <v>41</v>
      </c>
      <c r="F7" s="5"/>
      <c r="G7" s="5" t="s">
        <v>40</v>
      </c>
      <c r="H7" s="117" t="s">
        <v>41</v>
      </c>
      <c r="I7" s="5" t="s">
        <v>42</v>
      </c>
      <c r="M7"/>
      <c r="N7"/>
      <c r="O7"/>
      <c r="P7"/>
    </row>
    <row r="8" spans="2:17" ht="12.75" customHeight="1" x14ac:dyDescent="0.2">
      <c r="B8" s="195" t="s">
        <v>53</v>
      </c>
      <c r="C8" s="195"/>
      <c r="D8" s="14">
        <f>+D12</f>
        <v>0</v>
      </c>
      <c r="E8" s="16">
        <f>D8/$I8</f>
        <v>0</v>
      </c>
      <c r="F8" s="6"/>
      <c r="G8" s="14">
        <f>+G12</f>
        <v>23856</v>
      </c>
      <c r="H8" s="16">
        <f>G8/$I8</f>
        <v>1</v>
      </c>
      <c r="I8" s="14">
        <f t="shared" ref="I8" si="0">+D8+G8</f>
        <v>23856</v>
      </c>
      <c r="M8"/>
      <c r="N8"/>
      <c r="O8"/>
      <c r="P8"/>
    </row>
    <row r="9" spans="2:17" ht="12.75" customHeight="1" x14ac:dyDescent="0.2">
      <c r="B9" s="194" t="s">
        <v>175</v>
      </c>
      <c r="C9" s="144" t="s">
        <v>201</v>
      </c>
      <c r="D9" s="93"/>
      <c r="E9" s="94"/>
      <c r="F9" s="93"/>
      <c r="G9" s="93"/>
      <c r="H9" s="94"/>
      <c r="I9" s="93"/>
      <c r="M9"/>
      <c r="N9"/>
      <c r="O9"/>
      <c r="P9"/>
    </row>
    <row r="10" spans="2:17" ht="12.75" customHeight="1" x14ac:dyDescent="0.2">
      <c r="B10" s="192"/>
      <c r="C10" s="95" t="s">
        <v>159</v>
      </c>
      <c r="D10" s="100"/>
      <c r="E10" s="21">
        <f t="shared" ref="E10:E11" si="1">+D10/$I10</f>
        <v>0</v>
      </c>
      <c r="F10" s="100"/>
      <c r="G10" s="100">
        <v>23856</v>
      </c>
      <c r="H10" s="21">
        <f t="shared" ref="H10:H11" si="2">+G10/$I10</f>
        <v>1</v>
      </c>
      <c r="I10" s="20">
        <f t="shared" ref="I10:I12" si="3">+D10+G10</f>
        <v>23856</v>
      </c>
      <c r="M10"/>
      <c r="N10"/>
      <c r="O10"/>
      <c r="P10"/>
      <c r="Q10" s="182"/>
    </row>
    <row r="11" spans="2:17" ht="12.75" customHeight="1" x14ac:dyDescent="0.2">
      <c r="B11" s="192"/>
      <c r="C11" s="66" t="s">
        <v>127</v>
      </c>
      <c r="D11" s="64">
        <f>SUM(D10:D10)</f>
        <v>0</v>
      </c>
      <c r="E11" s="65">
        <f t="shared" si="1"/>
        <v>0</v>
      </c>
      <c r="F11" s="64"/>
      <c r="G11" s="64">
        <f>SUM(G10:G10)</f>
        <v>23856</v>
      </c>
      <c r="H11" s="65">
        <f t="shared" si="2"/>
        <v>1</v>
      </c>
      <c r="I11" s="64">
        <f t="shared" si="3"/>
        <v>23856</v>
      </c>
      <c r="M11"/>
      <c r="N11"/>
      <c r="O11"/>
      <c r="P11"/>
    </row>
    <row r="12" spans="2:17" ht="12.75" customHeight="1" x14ac:dyDescent="0.2">
      <c r="B12" s="193"/>
      <c r="C12" s="118" t="s">
        <v>36</v>
      </c>
      <c r="D12" s="14">
        <f>+D11</f>
        <v>0</v>
      </c>
      <c r="E12" s="16">
        <f>D12/$I12</f>
        <v>0</v>
      </c>
      <c r="F12" s="14"/>
      <c r="G12" s="14">
        <f>+G11</f>
        <v>23856</v>
      </c>
      <c r="H12" s="16">
        <f>G12/$I12</f>
        <v>1</v>
      </c>
      <c r="I12" s="14">
        <f t="shared" si="3"/>
        <v>23856</v>
      </c>
      <c r="M12"/>
      <c r="N12"/>
      <c r="O12"/>
      <c r="P12"/>
    </row>
  </sheetData>
  <mergeCells count="4">
    <mergeCell ref="D6:E6"/>
    <mergeCell ref="G6:H6"/>
    <mergeCell ref="B8:C8"/>
    <mergeCell ref="B9:B12"/>
  </mergeCells>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0"/>
  <sheetViews>
    <sheetView workbookViewId="0">
      <pane ySplit="7" topLeftCell="A8" activePane="bottomLeft" state="frozen"/>
      <selection activeCell="A7" sqref="A7"/>
      <selection pane="bottomLeft" activeCell="A7" sqref="A7"/>
    </sheetView>
  </sheetViews>
  <sheetFormatPr defaultColWidth="8.88671875"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23.44140625" style="10" bestFit="1" customWidth="1"/>
    <col min="14" max="16384" width="8.88671875" style="10"/>
  </cols>
  <sheetData>
    <row r="1" spans="2:16" ht="12.75" customHeight="1" x14ac:dyDescent="0.2">
      <c r="B1" s="38" t="s">
        <v>403</v>
      </c>
      <c r="C1" s="38"/>
      <c r="D1" s="38"/>
      <c r="E1" s="38"/>
      <c r="F1" s="38"/>
      <c r="G1" s="38"/>
      <c r="H1" s="38"/>
      <c r="I1" s="38"/>
    </row>
    <row r="2" spans="2:16" ht="12.75" customHeight="1" x14ac:dyDescent="0.2">
      <c r="B2" s="38" t="s">
        <v>67</v>
      </c>
      <c r="C2" s="38"/>
      <c r="D2" s="38"/>
      <c r="E2" s="38"/>
      <c r="F2" s="38"/>
      <c r="G2" s="38"/>
      <c r="H2" s="38"/>
      <c r="I2" s="38"/>
    </row>
    <row r="3" spans="2:16" ht="12.75" customHeight="1" x14ac:dyDescent="0.2">
      <c r="B3" s="38" t="s">
        <v>66</v>
      </c>
      <c r="C3" s="38"/>
      <c r="D3" s="38"/>
      <c r="E3" s="38"/>
      <c r="F3" s="38"/>
      <c r="G3" s="38"/>
      <c r="H3" s="38"/>
      <c r="I3" s="38"/>
    </row>
    <row r="4" spans="2:16" ht="12.75" customHeight="1" x14ac:dyDescent="0.2">
      <c r="B4" s="38" t="s">
        <v>346</v>
      </c>
      <c r="C4" s="38"/>
      <c r="D4" s="38"/>
      <c r="E4" s="38"/>
      <c r="F4" s="38"/>
      <c r="G4" s="38"/>
      <c r="H4" s="38"/>
      <c r="I4" s="38"/>
    </row>
    <row r="5" spans="2:16" ht="12.75" customHeight="1" x14ac:dyDescent="0.2">
      <c r="B5" s="161"/>
    </row>
    <row r="6" spans="2:16" ht="12.75" customHeight="1" x14ac:dyDescent="0.2">
      <c r="D6" s="189" t="s">
        <v>76</v>
      </c>
      <c r="E6" s="189"/>
      <c r="F6" s="3"/>
      <c r="G6" s="189" t="s">
        <v>37</v>
      </c>
      <c r="H6" s="189"/>
      <c r="I6" s="3"/>
    </row>
    <row r="7" spans="2:16" ht="12.75" customHeight="1" x14ac:dyDescent="0.2">
      <c r="B7" s="4" t="s">
        <v>38</v>
      </c>
      <c r="C7" s="4" t="s">
        <v>39</v>
      </c>
      <c r="D7" s="5" t="s">
        <v>40</v>
      </c>
      <c r="E7" s="117" t="s">
        <v>41</v>
      </c>
      <c r="F7" s="5"/>
      <c r="G7" s="5" t="s">
        <v>40</v>
      </c>
      <c r="H7" s="117" t="s">
        <v>41</v>
      </c>
      <c r="I7" s="5" t="s">
        <v>42</v>
      </c>
    </row>
    <row r="8" spans="2:16" ht="12.75" customHeight="1" x14ac:dyDescent="0.2">
      <c r="B8" s="195" t="s">
        <v>69</v>
      </c>
      <c r="C8" s="195"/>
      <c r="D8" s="14">
        <f>SUM(D10,D15,D22,D30)</f>
        <v>55312</v>
      </c>
      <c r="E8" s="16">
        <f>D8/$I8</f>
        <v>0.6174316842293267</v>
      </c>
      <c r="F8" s="6"/>
      <c r="G8" s="14">
        <f>SUM(G10,G15,G22,G30)</f>
        <v>34272</v>
      </c>
      <c r="H8" s="16">
        <f>G8/$I8</f>
        <v>0.38256831577067335</v>
      </c>
      <c r="I8" s="14">
        <f t="shared" ref="I8:I9" si="0">+D8+G8</f>
        <v>89584</v>
      </c>
      <c r="N8" s="17"/>
      <c r="O8" s="17"/>
      <c r="P8" s="17"/>
    </row>
    <row r="9" spans="2:16" ht="12.75" customHeight="1" x14ac:dyDescent="0.2">
      <c r="B9" s="192" t="s">
        <v>175</v>
      </c>
      <c r="C9" s="11" t="s">
        <v>158</v>
      </c>
      <c r="D9" s="12"/>
      <c r="E9" s="13">
        <f t="shared" ref="E9" si="1">+D9/$I9</f>
        <v>0</v>
      </c>
      <c r="F9" s="15"/>
      <c r="G9" s="12">
        <v>960</v>
      </c>
      <c r="H9" s="13">
        <f t="shared" ref="H9" si="2">+G9/$I9</f>
        <v>1</v>
      </c>
      <c r="I9" s="12">
        <f t="shared" si="0"/>
        <v>960</v>
      </c>
      <c r="N9" s="17"/>
      <c r="O9" s="17"/>
    </row>
    <row r="10" spans="2:16" ht="12.75" customHeight="1" x14ac:dyDescent="0.2">
      <c r="B10" s="193"/>
      <c r="C10" s="118" t="s">
        <v>36</v>
      </c>
      <c r="D10" s="14">
        <f>+D9</f>
        <v>0</v>
      </c>
      <c r="E10" s="16">
        <f>D10/$I10</f>
        <v>0</v>
      </c>
      <c r="F10" s="14"/>
      <c r="G10" s="14">
        <f>+G9</f>
        <v>960</v>
      </c>
      <c r="H10" s="16">
        <f>G10/$I10</f>
        <v>1</v>
      </c>
      <c r="I10" s="14">
        <f>+D10+G10</f>
        <v>960</v>
      </c>
      <c r="N10" s="17"/>
      <c r="O10" s="17"/>
    </row>
    <row r="11" spans="2:16" ht="12.75" customHeight="1" x14ac:dyDescent="0.2">
      <c r="B11" s="194" t="s">
        <v>195</v>
      </c>
      <c r="C11" s="144" t="s">
        <v>358</v>
      </c>
      <c r="D11" s="93"/>
      <c r="E11" s="94"/>
      <c r="F11" s="93"/>
      <c r="G11" s="93"/>
      <c r="H11" s="94"/>
      <c r="I11" s="93"/>
    </row>
    <row r="12" spans="2:16" ht="12.75" customHeight="1" x14ac:dyDescent="0.2">
      <c r="B12" s="192"/>
      <c r="C12" s="95" t="s">
        <v>147</v>
      </c>
      <c r="D12" s="100">
        <v>1088</v>
      </c>
      <c r="E12" s="21">
        <f t="shared" ref="E12:E14" si="3">+D12/$I12</f>
        <v>1</v>
      </c>
      <c r="F12" s="100"/>
      <c r="G12" s="100"/>
      <c r="H12" s="21">
        <f t="shared" ref="H12:H14" si="4">+G12/$I12</f>
        <v>0</v>
      </c>
      <c r="I12" s="20">
        <f t="shared" ref="I12:I14" si="5">+D12+G12</f>
        <v>1088</v>
      </c>
    </row>
    <row r="13" spans="2:16" ht="12.75" customHeight="1" x14ac:dyDescent="0.2">
      <c r="B13" s="192"/>
      <c r="C13" s="11" t="s">
        <v>149</v>
      </c>
      <c r="D13" s="20">
        <v>6880</v>
      </c>
      <c r="E13" s="21">
        <f t="shared" si="3"/>
        <v>0.84980237154150196</v>
      </c>
      <c r="F13" s="20"/>
      <c r="G13" s="96">
        <v>1216</v>
      </c>
      <c r="H13" s="21">
        <f t="shared" si="4"/>
        <v>0.15019762845849802</v>
      </c>
      <c r="I13" s="20">
        <f t="shared" si="5"/>
        <v>8096</v>
      </c>
      <c r="N13" s="17"/>
      <c r="O13" s="17"/>
      <c r="P13" s="17"/>
    </row>
    <row r="14" spans="2:16" ht="12.75" customHeight="1" x14ac:dyDescent="0.2">
      <c r="B14" s="192"/>
      <c r="C14" s="66" t="s">
        <v>127</v>
      </c>
      <c r="D14" s="64">
        <f>SUM(D12:D13)</f>
        <v>7968</v>
      </c>
      <c r="E14" s="65">
        <f t="shared" si="3"/>
        <v>0.86759581881533099</v>
      </c>
      <c r="F14" s="64"/>
      <c r="G14" s="64">
        <f>SUM(G12:G13)</f>
        <v>1216</v>
      </c>
      <c r="H14" s="65">
        <f t="shared" si="4"/>
        <v>0.13240418118466898</v>
      </c>
      <c r="I14" s="64">
        <f t="shared" si="5"/>
        <v>9184</v>
      </c>
      <c r="N14" s="17"/>
      <c r="O14" s="17"/>
      <c r="P14" s="17"/>
    </row>
    <row r="15" spans="2:16" ht="12.75" customHeight="1" x14ac:dyDescent="0.2">
      <c r="B15" s="193"/>
      <c r="C15" s="118" t="s">
        <v>36</v>
      </c>
      <c r="D15" s="14">
        <f>+D14</f>
        <v>7968</v>
      </c>
      <c r="E15" s="16">
        <f>D15/$I15</f>
        <v>0.86759581881533099</v>
      </c>
      <c r="F15" s="14"/>
      <c r="G15" s="14">
        <f>+G14</f>
        <v>1216</v>
      </c>
      <c r="H15" s="16">
        <f>G15/$I15</f>
        <v>0.13240418118466898</v>
      </c>
      <c r="I15" s="14">
        <f t="shared" ref="I15" si="6">+D15+G15</f>
        <v>9184</v>
      </c>
      <c r="N15" s="17"/>
      <c r="O15" s="17"/>
      <c r="P15" s="17"/>
    </row>
    <row r="16" spans="2:16" ht="12.75" customHeight="1" x14ac:dyDescent="0.2">
      <c r="B16" s="192" t="s">
        <v>197</v>
      </c>
      <c r="C16" s="144" t="s">
        <v>181</v>
      </c>
      <c r="D16" s="93"/>
      <c r="E16" s="94"/>
      <c r="F16" s="93"/>
      <c r="G16" s="93"/>
      <c r="H16" s="94"/>
      <c r="I16" s="93"/>
    </row>
    <row r="17" spans="2:16" ht="12.75" customHeight="1" x14ac:dyDescent="0.2">
      <c r="B17" s="192"/>
      <c r="C17" s="95" t="s">
        <v>6</v>
      </c>
      <c r="D17" s="20">
        <v>24176</v>
      </c>
      <c r="E17" s="21">
        <f>+D17/$I17</f>
        <v>0.62002462043496098</v>
      </c>
      <c r="F17" s="20"/>
      <c r="G17" s="20">
        <v>14816</v>
      </c>
      <c r="H17" s="21">
        <f>+G17/$I17</f>
        <v>0.37997537956503896</v>
      </c>
      <c r="I17" s="20">
        <f>+D17+G17</f>
        <v>38992</v>
      </c>
      <c r="N17" s="17"/>
      <c r="O17" s="17"/>
      <c r="P17" s="17"/>
    </row>
    <row r="18" spans="2:16" ht="12.75" customHeight="1" x14ac:dyDescent="0.2">
      <c r="B18" s="192"/>
      <c r="C18" s="66" t="s">
        <v>127</v>
      </c>
      <c r="D18" s="68">
        <f>SUM(D17:D17)</f>
        <v>24176</v>
      </c>
      <c r="E18" s="65">
        <f>+D18/$I18</f>
        <v>0.62002462043496098</v>
      </c>
      <c r="F18" s="64"/>
      <c r="G18" s="68">
        <f>SUM(G17:G17)</f>
        <v>14816</v>
      </c>
      <c r="H18" s="65">
        <f>+G18/$I18</f>
        <v>0.37997537956503896</v>
      </c>
      <c r="I18" s="64">
        <f t="shared" ref="I18" si="7">+D18+G18</f>
        <v>38992</v>
      </c>
      <c r="N18" s="17"/>
      <c r="O18" s="17"/>
      <c r="P18" s="17"/>
    </row>
    <row r="19" spans="2:16" x14ac:dyDescent="0.2">
      <c r="B19" s="192"/>
      <c r="C19" s="144" t="s">
        <v>234</v>
      </c>
      <c r="D19" s="93"/>
      <c r="E19" s="94"/>
      <c r="F19" s="93"/>
      <c r="G19" s="93"/>
      <c r="H19" s="94"/>
      <c r="I19" s="93"/>
    </row>
    <row r="20" spans="2:16" x14ac:dyDescent="0.2">
      <c r="B20" s="192"/>
      <c r="C20" s="95" t="s">
        <v>59</v>
      </c>
      <c r="D20" s="17">
        <v>2160</v>
      </c>
      <c r="E20" s="21">
        <f>+D20/$I20</f>
        <v>0.32374100719424459</v>
      </c>
      <c r="F20" s="20"/>
      <c r="G20" s="17">
        <v>4512</v>
      </c>
      <c r="H20" s="21">
        <f>+G20/$I20</f>
        <v>0.67625899280575541</v>
      </c>
      <c r="I20" s="20">
        <f t="shared" ref="I20" si="8">+D20+G20</f>
        <v>6672</v>
      </c>
      <c r="N20" s="17"/>
      <c r="O20" s="17"/>
      <c r="P20" s="17"/>
    </row>
    <row r="21" spans="2:16" x14ac:dyDescent="0.2">
      <c r="B21" s="192"/>
      <c r="C21" s="66" t="s">
        <v>127</v>
      </c>
      <c r="D21" s="69">
        <f>+D20</f>
        <v>2160</v>
      </c>
      <c r="E21" s="65">
        <f>+D21/$I21</f>
        <v>0.32374100719424459</v>
      </c>
      <c r="F21" s="64"/>
      <c r="G21" s="69">
        <f>+G20</f>
        <v>4512</v>
      </c>
      <c r="H21" s="65">
        <f>+G21/$I21</f>
        <v>0.67625899280575541</v>
      </c>
      <c r="I21" s="64">
        <f t="shared" ref="I21" si="9">+D21+G21</f>
        <v>6672</v>
      </c>
      <c r="N21" s="17"/>
      <c r="O21" s="17"/>
      <c r="P21" s="17"/>
    </row>
    <row r="22" spans="2:16" x14ac:dyDescent="0.2">
      <c r="B22" s="193"/>
      <c r="C22" s="118" t="s">
        <v>36</v>
      </c>
      <c r="D22" s="14">
        <f>SUM(D18,D21)</f>
        <v>26336</v>
      </c>
      <c r="E22" s="16">
        <f>D22/$I22</f>
        <v>0.5767344078486335</v>
      </c>
      <c r="F22" s="14"/>
      <c r="G22" s="14">
        <f>SUM(G18,G21)</f>
        <v>19328</v>
      </c>
      <c r="H22" s="16">
        <f>G22/$I22</f>
        <v>0.4232655921513665</v>
      </c>
      <c r="I22" s="14">
        <f t="shared" ref="I22" si="10">+D22+G22</f>
        <v>45664</v>
      </c>
      <c r="N22" s="17"/>
      <c r="O22" s="17"/>
      <c r="P22" s="17"/>
    </row>
    <row r="23" spans="2:16" x14ac:dyDescent="0.2">
      <c r="B23" s="192" t="s">
        <v>198</v>
      </c>
      <c r="C23" s="144" t="s">
        <v>371</v>
      </c>
      <c r="D23" s="93"/>
      <c r="E23" s="94"/>
      <c r="F23" s="93"/>
      <c r="G23" s="93"/>
      <c r="H23" s="94"/>
      <c r="I23" s="93"/>
    </row>
    <row r="24" spans="2:16" x14ac:dyDescent="0.2">
      <c r="B24" s="192"/>
      <c r="C24" s="95" t="s">
        <v>11</v>
      </c>
      <c r="D24" s="20">
        <v>9728</v>
      </c>
      <c r="E24" s="21">
        <f>+D24/$I24</f>
        <v>1</v>
      </c>
      <c r="F24" s="98"/>
      <c r="G24" s="20"/>
      <c r="H24" s="21">
        <f>+G24/$I24</f>
        <v>0</v>
      </c>
      <c r="I24" s="20">
        <f>+D24+G24</f>
        <v>9728</v>
      </c>
      <c r="N24" s="17"/>
      <c r="O24" s="17"/>
      <c r="P24" s="17"/>
    </row>
    <row r="25" spans="2:16" x14ac:dyDescent="0.2">
      <c r="B25" s="192"/>
      <c r="C25" s="66" t="s">
        <v>127</v>
      </c>
      <c r="D25" s="69">
        <f>+D24</f>
        <v>9728</v>
      </c>
      <c r="E25" s="65">
        <f>+D25/$I25</f>
        <v>1</v>
      </c>
      <c r="F25" s="64"/>
      <c r="G25" s="69">
        <f>+G24</f>
        <v>0</v>
      </c>
      <c r="H25" s="65">
        <f>+G25/$I25</f>
        <v>0</v>
      </c>
      <c r="I25" s="64">
        <f t="shared" ref="I25" si="11">+D25+G25</f>
        <v>9728</v>
      </c>
      <c r="N25" s="17"/>
      <c r="O25" s="17"/>
      <c r="P25" s="17"/>
    </row>
    <row r="26" spans="2:16" x14ac:dyDescent="0.2">
      <c r="B26" s="192"/>
      <c r="C26" s="144" t="s">
        <v>236</v>
      </c>
      <c r="D26" s="93"/>
      <c r="E26" s="94"/>
      <c r="F26" s="93"/>
      <c r="G26" s="93"/>
      <c r="H26" s="94"/>
      <c r="I26" s="93"/>
      <c r="N26" s="17"/>
      <c r="O26" s="17"/>
    </row>
    <row r="27" spans="2:16" x14ac:dyDescent="0.2">
      <c r="B27" s="192"/>
      <c r="C27" s="95" t="s">
        <v>32</v>
      </c>
      <c r="D27" s="20">
        <v>5616</v>
      </c>
      <c r="E27" s="21">
        <f>+D27/$I27</f>
        <v>0.35562310030395139</v>
      </c>
      <c r="F27" s="20"/>
      <c r="G27" s="20">
        <v>10176</v>
      </c>
      <c r="H27" s="21">
        <f>+G27/$I27</f>
        <v>0.64437689969604861</v>
      </c>
      <c r="I27" s="20">
        <f>+D27+G27</f>
        <v>15792</v>
      </c>
      <c r="N27" s="17"/>
      <c r="O27" s="17"/>
      <c r="P27" s="17"/>
    </row>
    <row r="28" spans="2:16" x14ac:dyDescent="0.2">
      <c r="B28" s="192"/>
      <c r="C28" s="11" t="s">
        <v>33</v>
      </c>
      <c r="D28" s="12">
        <v>5664</v>
      </c>
      <c r="E28" s="13">
        <f>+D28/$I28</f>
        <v>0.68604651162790697</v>
      </c>
      <c r="F28" s="12"/>
      <c r="G28" s="12">
        <v>2592</v>
      </c>
      <c r="H28" s="13">
        <f>+G28/$I28</f>
        <v>0.31395348837209303</v>
      </c>
      <c r="I28" s="12">
        <f>+D28+G28</f>
        <v>8256</v>
      </c>
      <c r="N28" s="17"/>
      <c r="O28" s="17"/>
      <c r="P28" s="17"/>
    </row>
    <row r="29" spans="2:16" x14ac:dyDescent="0.2">
      <c r="B29" s="192"/>
      <c r="C29" s="66" t="s">
        <v>127</v>
      </c>
      <c r="D29" s="69">
        <f>SUM(D27:D28)</f>
        <v>11280</v>
      </c>
      <c r="E29" s="65">
        <f>+D29/$I29</f>
        <v>0.46906187624750501</v>
      </c>
      <c r="F29" s="64"/>
      <c r="G29" s="69">
        <f>SUM(G27:G28)</f>
        <v>12768</v>
      </c>
      <c r="H29" s="65">
        <f>+G29/$I29</f>
        <v>0.53093812375249505</v>
      </c>
      <c r="I29" s="64">
        <f t="shared" ref="I29" si="12">+D29+G29</f>
        <v>24048</v>
      </c>
      <c r="N29" s="17"/>
      <c r="O29" s="17"/>
      <c r="P29" s="17"/>
    </row>
    <row r="30" spans="2:16" x14ac:dyDescent="0.2">
      <c r="B30" s="193"/>
      <c r="C30" s="118" t="s">
        <v>36</v>
      </c>
      <c r="D30" s="14">
        <f>SUM(D25,D29)</f>
        <v>21008</v>
      </c>
      <c r="E30" s="16">
        <f>D30/$I30</f>
        <v>0.62198010421601135</v>
      </c>
      <c r="F30" s="14"/>
      <c r="G30" s="14">
        <f>SUM(G25,G29)</f>
        <v>12768</v>
      </c>
      <c r="H30" s="16">
        <f>G30/$I30</f>
        <v>0.37801989578398865</v>
      </c>
      <c r="I30" s="14">
        <f t="shared" ref="I30" si="13">+D30+G30</f>
        <v>33776</v>
      </c>
      <c r="N30" s="17"/>
      <c r="O30" s="17"/>
      <c r="P30" s="17"/>
    </row>
  </sheetData>
  <mergeCells count="7">
    <mergeCell ref="B23:B30"/>
    <mergeCell ref="D6:E6"/>
    <mergeCell ref="G6:H6"/>
    <mergeCell ref="B8:C8"/>
    <mergeCell ref="B9:B10"/>
    <mergeCell ref="B11:B15"/>
    <mergeCell ref="B16:B22"/>
  </mergeCells>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pane xSplit="1" ySplit="7" topLeftCell="B8" activePane="bottomRight" state="frozen"/>
      <selection activeCell="A7" sqref="A7"/>
      <selection pane="topRight" activeCell="A7" sqref="A7"/>
      <selection pane="bottomLeft" activeCell="A7" sqref="A7"/>
      <selection pane="bottomRight" activeCell="A7" sqref="A7"/>
    </sheetView>
  </sheetViews>
  <sheetFormatPr defaultRowHeight="12.75" x14ac:dyDescent="0.2"/>
  <cols>
    <col min="1" max="1" width="1.77734375" style="10" customWidth="1"/>
    <col min="2" max="2" width="10.77734375" style="10" customWidth="1"/>
    <col min="3" max="3" width="25.77734375" style="10" customWidth="1"/>
    <col min="4" max="4" width="8.77734375" style="10" customWidth="1"/>
    <col min="5" max="5" width="6.77734375" style="10" customWidth="1"/>
    <col min="6" max="6" width="1.77734375" style="10" customWidth="1"/>
    <col min="7" max="7" width="8.77734375" style="10" customWidth="1"/>
    <col min="8" max="8" width="6.77734375" style="10" customWidth="1"/>
    <col min="9" max="9" width="8.77734375" style="10" customWidth="1"/>
    <col min="10" max="12" width="1.77734375" style="10" customWidth="1"/>
    <col min="13" max="13" width="18.6640625" style="10" bestFit="1" customWidth="1"/>
    <col min="14" max="16384" width="8.88671875" style="10"/>
  </cols>
  <sheetData>
    <row r="1" spans="2:16" ht="12.75" customHeight="1" x14ac:dyDescent="0.2">
      <c r="B1" s="37" t="s">
        <v>403</v>
      </c>
      <c r="C1" s="37"/>
      <c r="D1" s="37"/>
      <c r="E1" s="37"/>
      <c r="F1" s="37"/>
      <c r="G1" s="37"/>
      <c r="H1" s="37"/>
      <c r="I1" s="37"/>
    </row>
    <row r="2" spans="2:16" ht="12.75" customHeight="1" x14ac:dyDescent="0.2">
      <c r="B2" s="37" t="s">
        <v>68</v>
      </c>
      <c r="C2" s="37"/>
      <c r="D2" s="37"/>
      <c r="E2" s="37"/>
      <c r="F2" s="37"/>
      <c r="G2" s="37"/>
      <c r="H2" s="37"/>
      <c r="I2" s="37"/>
    </row>
    <row r="3" spans="2:16" ht="12.75" customHeight="1" x14ac:dyDescent="0.2">
      <c r="B3" s="37" t="s">
        <v>66</v>
      </c>
      <c r="C3" s="37"/>
      <c r="D3" s="37"/>
      <c r="E3" s="37"/>
      <c r="F3" s="37"/>
      <c r="G3" s="37"/>
      <c r="H3" s="37"/>
      <c r="I3" s="37"/>
    </row>
    <row r="4" spans="2:16" ht="12.75" customHeight="1" x14ac:dyDescent="0.2">
      <c r="B4" s="37" t="s">
        <v>346</v>
      </c>
      <c r="C4" s="37"/>
      <c r="D4" s="37"/>
      <c r="E4" s="37"/>
      <c r="F4" s="37"/>
      <c r="G4" s="37"/>
      <c r="H4" s="37"/>
      <c r="I4" s="37"/>
    </row>
    <row r="5" spans="2:16" ht="12.75" customHeight="1" x14ac:dyDescent="0.2">
      <c r="B5" s="161"/>
    </row>
    <row r="6" spans="2:16" ht="12.75" customHeight="1" x14ac:dyDescent="0.2">
      <c r="D6" s="189" t="s">
        <v>76</v>
      </c>
      <c r="E6" s="189"/>
      <c r="F6" s="3"/>
      <c r="G6" s="189" t="s">
        <v>37</v>
      </c>
      <c r="H6" s="189"/>
      <c r="I6" s="3"/>
    </row>
    <row r="7" spans="2:16" ht="12.75" customHeight="1" x14ac:dyDescent="0.2">
      <c r="B7" s="4" t="s">
        <v>38</v>
      </c>
      <c r="C7" s="4" t="s">
        <v>39</v>
      </c>
      <c r="D7" s="5" t="s">
        <v>40</v>
      </c>
      <c r="E7" s="117" t="s">
        <v>41</v>
      </c>
      <c r="F7" s="5"/>
      <c r="G7" s="5" t="s">
        <v>40</v>
      </c>
      <c r="H7" s="117" t="s">
        <v>41</v>
      </c>
      <c r="I7" s="5" t="s">
        <v>42</v>
      </c>
    </row>
    <row r="8" spans="2:16" ht="12.75" customHeight="1" x14ac:dyDescent="0.2">
      <c r="B8" s="195" t="s">
        <v>69</v>
      </c>
      <c r="C8" s="195"/>
      <c r="D8" s="14">
        <f>SUM(D15,D29,D41)</f>
        <v>16192</v>
      </c>
      <c r="E8" s="16">
        <f>D8/$I8</f>
        <v>0.18730334999074588</v>
      </c>
      <c r="F8" s="6"/>
      <c r="G8" s="14">
        <f>SUM(G15,G29,G41)</f>
        <v>70256</v>
      </c>
      <c r="H8" s="16">
        <f>G8/$I8</f>
        <v>0.81269665000925417</v>
      </c>
      <c r="I8" s="14">
        <f t="shared" ref="I8" si="0">+D8+G8</f>
        <v>86448</v>
      </c>
      <c r="N8" s="17"/>
      <c r="O8" s="17"/>
      <c r="P8" s="17"/>
    </row>
    <row r="9" spans="2:16" ht="12.75" customHeight="1" x14ac:dyDescent="0.2">
      <c r="B9" s="194" t="s">
        <v>196</v>
      </c>
      <c r="C9" s="144" t="s">
        <v>369</v>
      </c>
      <c r="D9" s="93"/>
      <c r="E9" s="94"/>
      <c r="F9" s="99"/>
      <c r="G9" s="93"/>
      <c r="H9" s="94"/>
      <c r="I9" s="93"/>
    </row>
    <row r="10" spans="2:16" ht="12.75" customHeight="1" x14ac:dyDescent="0.2">
      <c r="B10" s="200"/>
      <c r="C10" s="95" t="s">
        <v>13</v>
      </c>
      <c r="D10" s="20"/>
      <c r="E10" s="21">
        <f>+D10/$I10</f>
        <v>0</v>
      </c>
      <c r="F10" s="98"/>
      <c r="G10" s="20">
        <v>2352</v>
      </c>
      <c r="H10" s="21">
        <f>+G10/$I10</f>
        <v>1</v>
      </c>
      <c r="I10" s="20">
        <f>+D10+G10</f>
        <v>2352</v>
      </c>
      <c r="O10" s="17"/>
      <c r="P10" s="17"/>
    </row>
    <row r="11" spans="2:16" ht="12.75" customHeight="1" x14ac:dyDescent="0.2">
      <c r="B11" s="200"/>
      <c r="C11" s="66" t="s">
        <v>127</v>
      </c>
      <c r="D11" s="69">
        <f>+D10</f>
        <v>0</v>
      </c>
      <c r="E11" s="65">
        <f t="shared" ref="E11" si="1">+D11/$I11</f>
        <v>0</v>
      </c>
      <c r="F11" s="64"/>
      <c r="G11" s="69">
        <f>+G10</f>
        <v>2352</v>
      </c>
      <c r="H11" s="65">
        <f t="shared" ref="H11" si="2">+G11/$I11</f>
        <v>1</v>
      </c>
      <c r="I11" s="64">
        <f t="shared" ref="I11" si="3">+D11+G11</f>
        <v>2352</v>
      </c>
      <c r="O11" s="17"/>
      <c r="P11" s="17"/>
    </row>
    <row r="12" spans="2:16" ht="12.75" customHeight="1" x14ac:dyDescent="0.2">
      <c r="B12" s="200"/>
      <c r="C12" s="145" t="s">
        <v>237</v>
      </c>
      <c r="D12" s="97"/>
      <c r="E12" s="94"/>
      <c r="F12" s="93"/>
      <c r="G12" s="97"/>
      <c r="H12" s="94"/>
      <c r="I12" s="93"/>
    </row>
    <row r="13" spans="2:16" ht="12.75" customHeight="1" x14ac:dyDescent="0.2">
      <c r="B13" s="200"/>
      <c r="C13" s="95" t="s">
        <v>16</v>
      </c>
      <c r="D13" s="20"/>
      <c r="E13" s="21">
        <f t="shared" ref="E13" si="4">+D13/$I13</f>
        <v>0</v>
      </c>
      <c r="F13" s="20"/>
      <c r="G13" s="20">
        <v>1152</v>
      </c>
      <c r="H13" s="21">
        <f t="shared" ref="H13" si="5">+G13/$I13</f>
        <v>1</v>
      </c>
      <c r="I13" s="20">
        <f>+D13+G13</f>
        <v>1152</v>
      </c>
      <c r="N13" s="17"/>
      <c r="O13" s="17"/>
    </row>
    <row r="14" spans="2:16" ht="12.75" customHeight="1" x14ac:dyDescent="0.2">
      <c r="B14" s="200"/>
      <c r="C14" s="66" t="s">
        <v>127</v>
      </c>
      <c r="D14" s="68">
        <f>+D13</f>
        <v>0</v>
      </c>
      <c r="E14" s="65">
        <f>+D14/$I14</f>
        <v>0</v>
      </c>
      <c r="F14" s="64"/>
      <c r="G14" s="68">
        <f>+G13</f>
        <v>1152</v>
      </c>
      <c r="H14" s="65">
        <f>+G14/$I14</f>
        <v>1</v>
      </c>
      <c r="I14" s="64">
        <f t="shared" ref="I14" si="6">+D14+G14</f>
        <v>1152</v>
      </c>
      <c r="N14" s="17"/>
      <c r="O14" s="17"/>
    </row>
    <row r="15" spans="2:16" ht="12.75" customHeight="1" x14ac:dyDescent="0.2">
      <c r="B15" s="193"/>
      <c r="C15" s="118" t="s">
        <v>36</v>
      </c>
      <c r="D15" s="14">
        <f>SUM(D11,D14)</f>
        <v>0</v>
      </c>
      <c r="E15" s="16">
        <f>D15/$I15</f>
        <v>0</v>
      </c>
      <c r="F15" s="14"/>
      <c r="G15" s="14">
        <f>SUM(G11,G14)</f>
        <v>3504</v>
      </c>
      <c r="H15" s="16">
        <f>G15/$I15</f>
        <v>1</v>
      </c>
      <c r="I15" s="14">
        <f>+D15+G15</f>
        <v>3504</v>
      </c>
      <c r="N15" s="17"/>
      <c r="O15" s="17"/>
      <c r="P15" s="17"/>
    </row>
    <row r="16" spans="2:16" ht="12.75" customHeight="1" x14ac:dyDescent="0.2">
      <c r="B16" s="192" t="s">
        <v>197</v>
      </c>
      <c r="C16" s="144" t="s">
        <v>181</v>
      </c>
      <c r="D16" s="93"/>
      <c r="E16" s="94"/>
      <c r="F16" s="93"/>
      <c r="G16" s="93"/>
      <c r="H16" s="94"/>
      <c r="I16" s="93"/>
    </row>
    <row r="17" spans="2:16" ht="12.75" customHeight="1" x14ac:dyDescent="0.2">
      <c r="B17" s="192"/>
      <c r="C17" s="95" t="s">
        <v>6</v>
      </c>
      <c r="D17" s="20">
        <v>10480</v>
      </c>
      <c r="E17" s="21">
        <f>+D17/$I17</f>
        <v>0.29544429409111411</v>
      </c>
      <c r="F17" s="20"/>
      <c r="G17" s="20">
        <v>24992</v>
      </c>
      <c r="H17" s="21">
        <f>+G17/$I17</f>
        <v>0.70455570590888583</v>
      </c>
      <c r="I17" s="20">
        <f>+D17+G17</f>
        <v>35472</v>
      </c>
      <c r="N17" s="17"/>
      <c r="O17" s="17"/>
      <c r="P17" s="17"/>
    </row>
    <row r="18" spans="2:16" ht="12.75" customHeight="1" x14ac:dyDescent="0.2">
      <c r="B18" s="192"/>
      <c r="C18" s="11" t="s">
        <v>9</v>
      </c>
      <c r="D18" s="12"/>
      <c r="E18" s="13"/>
      <c r="F18" s="12"/>
      <c r="G18" s="12"/>
      <c r="H18" s="13"/>
      <c r="I18" s="12"/>
    </row>
    <row r="19" spans="2:16" ht="12.75" customHeight="1" x14ac:dyDescent="0.2">
      <c r="B19" s="192"/>
      <c r="C19" s="66" t="s">
        <v>127</v>
      </c>
      <c r="D19" s="68">
        <f>SUM(D17:D18)</f>
        <v>10480</v>
      </c>
      <c r="E19" s="101">
        <f>+D19/$I19</f>
        <v>0.29544429409111411</v>
      </c>
      <c r="F19" s="102"/>
      <c r="G19" s="68">
        <f>SUM(G17:G18)</f>
        <v>24992</v>
      </c>
      <c r="H19" s="101">
        <f>+G19/$I19</f>
        <v>0.70455570590888583</v>
      </c>
      <c r="I19" s="102">
        <f t="shared" ref="I19" si="7">+D19+G19</f>
        <v>35472</v>
      </c>
      <c r="O19" s="17"/>
      <c r="P19" s="17"/>
    </row>
    <row r="20" spans="2:16" ht="12.75" customHeight="1" x14ac:dyDescent="0.2">
      <c r="B20" s="192"/>
      <c r="C20" s="144" t="s">
        <v>359</v>
      </c>
      <c r="D20" s="93"/>
      <c r="E20" s="94"/>
      <c r="F20" s="93"/>
      <c r="G20" s="93"/>
      <c r="H20" s="94"/>
      <c r="I20" s="93"/>
    </row>
    <row r="21" spans="2:16" ht="12.75" customHeight="1" x14ac:dyDescent="0.2">
      <c r="B21" s="192"/>
      <c r="C21" s="150" t="s">
        <v>78</v>
      </c>
      <c r="D21" s="20"/>
      <c r="E21" s="21">
        <f t="shared" ref="E21" si="8">+D21/$I21</f>
        <v>0</v>
      </c>
      <c r="F21" s="20"/>
      <c r="G21" s="20">
        <v>672</v>
      </c>
      <c r="H21" s="21">
        <f t="shared" ref="H21" si="9">+G21/$I21</f>
        <v>1</v>
      </c>
      <c r="I21" s="20">
        <f t="shared" ref="I21" si="10">+D21+G21</f>
        <v>672</v>
      </c>
      <c r="N21" s="17"/>
      <c r="O21" s="17"/>
    </row>
    <row r="22" spans="2:16" ht="12.75" customHeight="1" x14ac:dyDescent="0.2">
      <c r="B22" s="192"/>
      <c r="C22" s="66" t="s">
        <v>127</v>
      </c>
      <c r="D22" s="69">
        <f>SUM(D21:D21)</f>
        <v>0</v>
      </c>
      <c r="E22" s="65">
        <f>+D22/$I22</f>
        <v>0</v>
      </c>
      <c r="F22" s="64"/>
      <c r="G22" s="69">
        <f>SUM(G21:G21)</f>
        <v>672</v>
      </c>
      <c r="H22" s="65">
        <f>+G22/$I22</f>
        <v>1</v>
      </c>
      <c r="I22" s="64">
        <f t="shared" ref="I22" si="11">+D22+G22</f>
        <v>672</v>
      </c>
      <c r="N22" s="17"/>
      <c r="O22" s="17"/>
      <c r="P22" s="17"/>
    </row>
    <row r="23" spans="2:16" ht="12.75" customHeight="1" x14ac:dyDescent="0.2">
      <c r="B23" s="192"/>
      <c r="C23" s="144" t="s">
        <v>234</v>
      </c>
      <c r="D23" s="93"/>
      <c r="E23" s="94"/>
      <c r="F23" s="93"/>
      <c r="G23" s="93"/>
      <c r="H23" s="94"/>
      <c r="I23" s="93"/>
    </row>
    <row r="24" spans="2:16" ht="12.75" customHeight="1" x14ac:dyDescent="0.2">
      <c r="B24" s="192"/>
      <c r="C24" s="174" t="s">
        <v>0</v>
      </c>
      <c r="D24" s="96"/>
      <c r="E24" s="21">
        <f>+D24/$I24</f>
        <v>0</v>
      </c>
      <c r="F24" s="20"/>
      <c r="G24" s="96">
        <v>864</v>
      </c>
      <c r="H24" s="21">
        <f>+G24/$I24</f>
        <v>1</v>
      </c>
      <c r="I24" s="20">
        <f t="shared" ref="I24" si="12">+D24+G24</f>
        <v>864</v>
      </c>
      <c r="N24" s="17"/>
      <c r="P24" s="17"/>
    </row>
    <row r="25" spans="2:16" ht="12.75" customHeight="1" x14ac:dyDescent="0.2">
      <c r="B25" s="192"/>
      <c r="C25" s="174" t="s">
        <v>59</v>
      </c>
      <c r="D25" s="96">
        <v>5712</v>
      </c>
      <c r="E25" s="21">
        <f>+D25/$I25</f>
        <v>0.43430656934306572</v>
      </c>
      <c r="F25" s="20"/>
      <c r="G25" s="96">
        <v>7440</v>
      </c>
      <c r="H25" s="21">
        <f>+G25/$I25</f>
        <v>0.56569343065693434</v>
      </c>
      <c r="I25" s="20">
        <f t="shared" ref="I25" si="13">+D25+G25</f>
        <v>13152</v>
      </c>
      <c r="N25" s="17"/>
      <c r="O25" s="17"/>
      <c r="P25" s="17"/>
    </row>
    <row r="26" spans="2:16" ht="12.75" customHeight="1" x14ac:dyDescent="0.2">
      <c r="B26" s="192"/>
      <c r="C26" s="11" t="s">
        <v>8</v>
      </c>
      <c r="D26" s="12"/>
      <c r="E26" s="13">
        <f>+D26/$I26</f>
        <v>0</v>
      </c>
      <c r="F26" s="12"/>
      <c r="G26" s="12">
        <v>1344</v>
      </c>
      <c r="H26" s="13">
        <f>+G26/$I26</f>
        <v>1</v>
      </c>
      <c r="I26" s="12">
        <f>+D26+G26</f>
        <v>1344</v>
      </c>
      <c r="N26" s="17"/>
      <c r="O26" s="17"/>
      <c r="P26" s="17"/>
    </row>
    <row r="27" spans="2:16" ht="12.75" customHeight="1" x14ac:dyDescent="0.2">
      <c r="B27" s="192"/>
      <c r="C27" s="7" t="s">
        <v>10</v>
      </c>
      <c r="D27" s="12"/>
      <c r="E27" s="13">
        <f>+D27/$I27</f>
        <v>0</v>
      </c>
      <c r="F27" s="12"/>
      <c r="G27" s="12">
        <v>2592</v>
      </c>
      <c r="H27" s="13">
        <f>+G27/$I27</f>
        <v>1</v>
      </c>
      <c r="I27" s="12">
        <f>+D27+G27</f>
        <v>2592</v>
      </c>
      <c r="N27" s="17"/>
      <c r="O27" s="17"/>
      <c r="P27" s="17"/>
    </row>
    <row r="28" spans="2:16" ht="12.75" customHeight="1" x14ac:dyDescent="0.2">
      <c r="B28" s="192"/>
      <c r="C28" s="66" t="s">
        <v>127</v>
      </c>
      <c r="D28" s="69">
        <f>SUM(D24:D27)</f>
        <v>5712</v>
      </c>
      <c r="E28" s="65">
        <f>+D28/$I28</f>
        <v>0.31818181818181818</v>
      </c>
      <c r="F28" s="64"/>
      <c r="G28" s="69">
        <f>SUM(G24:G27)</f>
        <v>12240</v>
      </c>
      <c r="H28" s="65">
        <f>+G28/$I28</f>
        <v>0.68181818181818177</v>
      </c>
      <c r="I28" s="64">
        <f t="shared" ref="I28:I29" si="14">+D28+G28</f>
        <v>17952</v>
      </c>
      <c r="N28" s="17"/>
      <c r="O28" s="17"/>
      <c r="P28" s="17"/>
    </row>
    <row r="29" spans="2:16" ht="12.75" customHeight="1" x14ac:dyDescent="0.2">
      <c r="B29" s="193"/>
      <c r="C29" s="118" t="s">
        <v>36</v>
      </c>
      <c r="D29" s="14">
        <f>SUM(D19,D22,D28)</f>
        <v>16192</v>
      </c>
      <c r="E29" s="16">
        <f>D29/$I29</f>
        <v>0.29931972789115646</v>
      </c>
      <c r="F29" s="14"/>
      <c r="G29" s="14">
        <f>SUM(G19,G22,G28)</f>
        <v>37904</v>
      </c>
      <c r="H29" s="16">
        <f>G29/$I29</f>
        <v>0.70068027210884354</v>
      </c>
      <c r="I29" s="14">
        <f t="shared" si="14"/>
        <v>54096</v>
      </c>
    </row>
    <row r="30" spans="2:16" ht="12.75" customHeight="1" x14ac:dyDescent="0.2">
      <c r="B30" s="192" t="s">
        <v>198</v>
      </c>
      <c r="C30" s="144" t="s">
        <v>235</v>
      </c>
      <c r="D30" s="93"/>
      <c r="E30" s="94"/>
      <c r="F30" s="93"/>
      <c r="G30" s="93"/>
      <c r="H30" s="94"/>
      <c r="I30" s="93"/>
    </row>
    <row r="31" spans="2:16" ht="12.75" customHeight="1" x14ac:dyDescent="0.2">
      <c r="B31" s="192"/>
      <c r="C31" s="95" t="s">
        <v>35</v>
      </c>
      <c r="D31" s="20"/>
      <c r="E31" s="21">
        <f t="shared" ref="E31" si="15">+D31/$I31</f>
        <v>0</v>
      </c>
      <c r="F31" s="20"/>
      <c r="G31" s="20">
        <v>1488</v>
      </c>
      <c r="H31" s="21">
        <f t="shared" ref="H31" si="16">+G31/$I31</f>
        <v>1</v>
      </c>
      <c r="I31" s="20">
        <f t="shared" ref="I31:I32" si="17">+D31+G31</f>
        <v>1488</v>
      </c>
    </row>
    <row r="32" spans="2:16" ht="12.75" customHeight="1" x14ac:dyDescent="0.2">
      <c r="B32" s="192"/>
      <c r="C32" s="66" t="s">
        <v>127</v>
      </c>
      <c r="D32" s="69">
        <f>+D31</f>
        <v>0</v>
      </c>
      <c r="E32" s="65">
        <f>+D32/$I32</f>
        <v>0</v>
      </c>
      <c r="F32" s="64"/>
      <c r="G32" s="69">
        <f>+G31</f>
        <v>1488</v>
      </c>
      <c r="H32" s="65">
        <f>+G32/$I32</f>
        <v>1</v>
      </c>
      <c r="I32" s="64">
        <f t="shared" si="17"/>
        <v>1488</v>
      </c>
      <c r="N32" s="17"/>
      <c r="O32" s="17"/>
      <c r="P32" s="17"/>
    </row>
    <row r="33" spans="2:16" ht="12.75" customHeight="1" x14ac:dyDescent="0.2">
      <c r="B33" s="192"/>
      <c r="C33" s="144" t="s">
        <v>371</v>
      </c>
      <c r="D33" s="93"/>
      <c r="E33" s="94"/>
      <c r="F33" s="93"/>
      <c r="G33" s="93"/>
      <c r="H33" s="94"/>
      <c r="I33" s="93"/>
      <c r="N33" s="17"/>
      <c r="O33" s="17"/>
      <c r="P33" s="17"/>
    </row>
    <row r="34" spans="2:16" ht="12.75" customHeight="1" x14ac:dyDescent="0.2">
      <c r="B34" s="192"/>
      <c r="C34" s="174" t="s">
        <v>11</v>
      </c>
      <c r="D34" s="20"/>
      <c r="E34" s="21">
        <f t="shared" ref="E34" si="18">+D34/$I34</f>
        <v>0</v>
      </c>
      <c r="F34" s="20"/>
      <c r="G34" s="20">
        <v>10368</v>
      </c>
      <c r="H34" s="21">
        <f t="shared" ref="H34" si="19">+G34/$I34</f>
        <v>1</v>
      </c>
      <c r="I34" s="20">
        <f t="shared" ref="I34" si="20">+D34+G34</f>
        <v>10368</v>
      </c>
      <c r="N34" s="17"/>
      <c r="O34" s="17"/>
      <c r="P34" s="17"/>
    </row>
    <row r="35" spans="2:16" ht="12.75" customHeight="1" x14ac:dyDescent="0.2">
      <c r="B35" s="192"/>
      <c r="C35" s="66" t="s">
        <v>127</v>
      </c>
      <c r="D35" s="69">
        <f>+D34</f>
        <v>0</v>
      </c>
      <c r="E35" s="65">
        <f>+D35/$I35</f>
        <v>0</v>
      </c>
      <c r="F35" s="64"/>
      <c r="G35" s="69">
        <f>+G34</f>
        <v>10368</v>
      </c>
      <c r="H35" s="65">
        <f>+G35/$I35</f>
        <v>1</v>
      </c>
      <c r="I35" s="64">
        <f t="shared" ref="I35" si="21">+D35+G35</f>
        <v>10368</v>
      </c>
      <c r="N35" s="17"/>
      <c r="O35" s="17"/>
      <c r="P35" s="17"/>
    </row>
    <row r="36" spans="2:16" ht="12.75" customHeight="1" x14ac:dyDescent="0.2">
      <c r="B36" s="192"/>
      <c r="C36" s="144" t="s">
        <v>236</v>
      </c>
      <c r="D36" s="93"/>
      <c r="E36" s="94"/>
      <c r="F36" s="93"/>
      <c r="G36" s="93"/>
      <c r="H36" s="94"/>
      <c r="I36" s="93"/>
    </row>
    <row r="37" spans="2:16" ht="12.75" customHeight="1" x14ac:dyDescent="0.2">
      <c r="B37" s="192"/>
      <c r="C37" s="95" t="s">
        <v>32</v>
      </c>
      <c r="D37" s="20"/>
      <c r="E37" s="21">
        <f>+D37/$I37</f>
        <v>0</v>
      </c>
      <c r="F37" s="20"/>
      <c r="G37" s="20">
        <v>11904</v>
      </c>
      <c r="H37" s="21">
        <f>+G37/$I37</f>
        <v>1</v>
      </c>
      <c r="I37" s="20">
        <f>+D37+G37</f>
        <v>11904</v>
      </c>
      <c r="O37" s="17"/>
      <c r="P37" s="17"/>
    </row>
    <row r="38" spans="2:16" ht="12.75" customHeight="1" x14ac:dyDescent="0.2">
      <c r="B38" s="192"/>
      <c r="C38" s="11" t="s">
        <v>33</v>
      </c>
      <c r="D38" s="12"/>
      <c r="E38" s="13">
        <f>+D38/$I38</f>
        <v>0</v>
      </c>
      <c r="F38" s="12"/>
      <c r="G38" s="12">
        <v>3936</v>
      </c>
      <c r="H38" s="13">
        <f>+G38/$I38</f>
        <v>1</v>
      </c>
      <c r="I38" s="12">
        <f>+D38+G38</f>
        <v>3936</v>
      </c>
      <c r="O38" s="17"/>
      <c r="P38" s="17"/>
    </row>
    <row r="39" spans="2:16" ht="12.75" customHeight="1" x14ac:dyDescent="0.2">
      <c r="B39" s="192"/>
      <c r="C39" s="95" t="s">
        <v>34</v>
      </c>
      <c r="D39" s="20"/>
      <c r="E39" s="21">
        <f>+D39/$I39</f>
        <v>0</v>
      </c>
      <c r="F39" s="98"/>
      <c r="G39" s="20">
        <v>1152</v>
      </c>
      <c r="H39" s="21">
        <f>+G39/$I39</f>
        <v>1</v>
      </c>
      <c r="I39" s="20">
        <f>+D39+G39</f>
        <v>1152</v>
      </c>
      <c r="N39" s="17"/>
      <c r="O39" s="17"/>
      <c r="P39" s="17"/>
    </row>
    <row r="40" spans="2:16" ht="12.75" customHeight="1" x14ac:dyDescent="0.2">
      <c r="B40" s="192"/>
      <c r="C40" s="66" t="s">
        <v>127</v>
      </c>
      <c r="D40" s="69">
        <f>SUM(D37:D39)</f>
        <v>0</v>
      </c>
      <c r="E40" s="65">
        <f>+D40/$I40</f>
        <v>0</v>
      </c>
      <c r="F40" s="64"/>
      <c r="G40" s="69">
        <f>SUM(G37:G39)</f>
        <v>16992</v>
      </c>
      <c r="H40" s="65">
        <f>+G40/$I40</f>
        <v>1</v>
      </c>
      <c r="I40" s="64">
        <f t="shared" ref="I40:I41" si="22">+D40+G40</f>
        <v>16992</v>
      </c>
      <c r="N40" s="17"/>
      <c r="O40" s="17"/>
      <c r="P40" s="17"/>
    </row>
    <row r="41" spans="2:16" ht="12.75" customHeight="1" x14ac:dyDescent="0.2">
      <c r="B41" s="193"/>
      <c r="C41" s="118" t="s">
        <v>36</v>
      </c>
      <c r="D41" s="14">
        <f>SUM(D32,D35,D40)</f>
        <v>0</v>
      </c>
      <c r="E41" s="16">
        <f>D41/$I41</f>
        <v>0</v>
      </c>
      <c r="F41" s="14"/>
      <c r="G41" s="14">
        <f>SUM(G32,G35,G40)</f>
        <v>28848</v>
      </c>
      <c r="H41" s="16">
        <f>G41/$I41</f>
        <v>1</v>
      </c>
      <c r="I41" s="14">
        <f t="shared" si="22"/>
        <v>28848</v>
      </c>
      <c r="N41" s="17"/>
      <c r="O41" s="17"/>
      <c r="P41" s="17"/>
    </row>
  </sheetData>
  <mergeCells count="6">
    <mergeCell ref="B30:B41"/>
    <mergeCell ref="D6:E6"/>
    <mergeCell ref="G6:H6"/>
    <mergeCell ref="B8:C8"/>
    <mergeCell ref="B9:B15"/>
    <mergeCell ref="B16:B29"/>
  </mergeCells>
  <printOptions horizontalCentered="1"/>
  <pageMargins left="0.25" right="0.25" top="1" bottom="1" header="0.5" footer="0.5"/>
  <pageSetup orientation="portrait" r:id="rId1"/>
  <headerFooter alignWithMargins="0">
    <oddFooter>&amp;C&amp;10Collin IRO tkm; 10/11/2019; Page &amp;P of &amp;N
...\Faculty Workload\F-T vs P-T Faculty Load Reports\202010 Contact Hours.xlsx</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42</vt:i4>
      </vt:variant>
    </vt:vector>
  </HeadingPairs>
  <TitlesOfParts>
    <vt:vector size="63" baseType="lpstr">
      <vt:lpstr>DistrictTotalbyDept</vt:lpstr>
      <vt:lpstr>DistrictbyRubric</vt:lpstr>
      <vt:lpstr>DistrictxDiv-Dept</vt:lpstr>
      <vt:lpstr>McKinney</vt:lpstr>
      <vt:lpstr>Frisco</vt:lpstr>
      <vt:lpstr>Plano</vt:lpstr>
      <vt:lpstr>PSTC</vt:lpstr>
      <vt:lpstr>Allen</vt:lpstr>
      <vt:lpstr>Rockwall</vt:lpstr>
      <vt:lpstr>OtherSites</vt:lpstr>
      <vt:lpstr>DualCredit</vt:lpstr>
      <vt:lpstr>Distance</vt:lpstr>
      <vt:lpstr>Face-to-Face</vt:lpstr>
      <vt:lpstr>Evenings</vt:lpstr>
      <vt:lpstr>Weekends</vt:lpstr>
      <vt:lpstr>Weekdays</vt:lpstr>
      <vt:lpstr>NoMeetingTime</vt:lpstr>
      <vt:lpstr>Overloads</vt:lpstr>
      <vt:lpstr>Number of Faculty</vt:lpstr>
      <vt:lpstr>Dept-DivDefinitions</vt:lpstr>
      <vt:lpstr>DeanCodeDefinitions</vt:lpstr>
      <vt:lpstr>Allen!Print_Area</vt:lpstr>
      <vt:lpstr>DeanCodeDefinitions!Print_Area</vt:lpstr>
      <vt:lpstr>'Dept-DivDefinitions'!Print_Area</vt:lpstr>
      <vt:lpstr>Distance!Print_Area</vt:lpstr>
      <vt:lpstr>DistrictbyRubric!Print_Area</vt:lpstr>
      <vt:lpstr>DistrictTotalbyDept!Print_Area</vt:lpstr>
      <vt:lpstr>'DistrictxDiv-Dept'!Print_Area</vt:lpstr>
      <vt:lpstr>DualCredit!Print_Area</vt:lpstr>
      <vt:lpstr>Evenings!Print_Area</vt:lpstr>
      <vt:lpstr>'Face-to-Face'!Print_Area</vt:lpstr>
      <vt:lpstr>Frisco!Print_Area</vt:lpstr>
      <vt:lpstr>McKinney!Print_Area</vt:lpstr>
      <vt:lpstr>NoMeetingTime!Print_Area</vt:lpstr>
      <vt:lpstr>'Number of Faculty'!Print_Area</vt:lpstr>
      <vt:lpstr>OtherSites!Print_Area</vt:lpstr>
      <vt:lpstr>Overloads!Print_Area</vt:lpstr>
      <vt:lpstr>Plano!Print_Area</vt:lpstr>
      <vt:lpstr>PSTC!Print_Area</vt:lpstr>
      <vt:lpstr>Rockwall!Print_Area</vt:lpstr>
      <vt:lpstr>Weekdays!Print_Area</vt:lpstr>
      <vt:lpstr>Weekends!Print_Area</vt:lpstr>
      <vt:lpstr>Allen!Print_Titles</vt:lpstr>
      <vt:lpstr>DeanCodeDefinitions!Print_Titles</vt:lpstr>
      <vt:lpstr>'Dept-DivDefinitions'!Print_Titles</vt:lpstr>
      <vt:lpstr>Distance!Print_Titles</vt:lpstr>
      <vt:lpstr>DistrictbyRubric!Print_Titles</vt:lpstr>
      <vt:lpstr>DistrictTotalbyDept!Print_Titles</vt:lpstr>
      <vt:lpstr>'DistrictxDiv-Dept'!Print_Titles</vt:lpstr>
      <vt:lpstr>DualCredit!Print_Titles</vt:lpstr>
      <vt:lpstr>Evenings!Print_Titles</vt:lpstr>
      <vt:lpstr>'Face-to-Face'!Print_Titles</vt:lpstr>
      <vt:lpstr>Frisco!Print_Titles</vt:lpstr>
      <vt:lpstr>McKinney!Print_Titles</vt:lpstr>
      <vt:lpstr>NoMeetingTime!Print_Titles</vt:lpstr>
      <vt:lpstr>'Number of Faculty'!Print_Titles</vt:lpstr>
      <vt:lpstr>OtherSites!Print_Titles</vt:lpstr>
      <vt:lpstr>Overloads!Print_Titles</vt:lpstr>
      <vt:lpstr>Plano!Print_Titles</vt:lpstr>
      <vt:lpstr>PSTC!Print_Titles</vt:lpstr>
      <vt:lpstr>Rockwall!Print_Titles</vt:lpstr>
      <vt:lpstr>Weekdays!Print_Titles</vt:lpstr>
      <vt:lpstr>Weekends!Print_Titles</vt:lpstr>
    </vt:vector>
  </TitlesOfParts>
  <Company>CCCCD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K. Martin</dc:creator>
  <cp:lastModifiedBy>Tom Martin</cp:lastModifiedBy>
  <cp:lastPrinted>2019-10-11T22:07:03Z</cp:lastPrinted>
  <dcterms:created xsi:type="dcterms:W3CDTF">2005-10-12T18:25:21Z</dcterms:created>
  <dcterms:modified xsi:type="dcterms:W3CDTF">2019-10-22T18:30:19Z</dcterms:modified>
</cp:coreProperties>
</file>