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IRO\Liska\Program Review Supporting Docs\201819\"/>
    </mc:Choice>
  </mc:AlternateContent>
  <bookViews>
    <workbookView xWindow="600" yWindow="90" windowWidth="14100" windowHeight="8835"/>
  </bookViews>
  <sheets>
    <sheet name="DistrictTotalbyDept" sheetId="21" r:id="rId1"/>
    <sheet name="DistrictbyRubric" sheetId="26" r:id="rId2"/>
    <sheet name="DistrictxDiv-Dept" sheetId="1" r:id="rId3"/>
    <sheet name="McKinney" sheetId="5" r:id="rId4"/>
    <sheet name="Frisco" sheetId="4" r:id="rId5"/>
    <sheet name="Plano" sheetId="3" r:id="rId6"/>
    <sheet name="PSTC" sheetId="27" r:id="rId7"/>
    <sheet name="Allen" sheetId="14" r:id="rId8"/>
    <sheet name="Rockwall" sheetId="24" r:id="rId9"/>
    <sheet name="OtherSites" sheetId="8" r:id="rId10"/>
    <sheet name="DualCredit" sheetId="20" r:id="rId11"/>
    <sheet name="Distance" sheetId="2" r:id="rId12"/>
    <sheet name="Face-to-Face" sheetId="18" r:id="rId13"/>
    <sheet name="Evenings" sheetId="7" r:id="rId14"/>
    <sheet name="Weekends" sheetId="10" r:id="rId15"/>
    <sheet name="Weekdays" sheetId="9" r:id="rId16"/>
    <sheet name="NoMeetingTime" sheetId="23" r:id="rId17"/>
    <sheet name="Overloads" sheetId="12" r:id="rId18"/>
    <sheet name="Number of Faculty" sheetId="16" r:id="rId19"/>
    <sheet name="Dept-DivDefinitions" sheetId="19" r:id="rId20"/>
    <sheet name="DeanCodeDefinitions" sheetId="22" r:id="rId21"/>
    <sheet name="SiteGroupDefinitionsbySite" sheetId="28" r:id="rId22"/>
  </sheets>
  <definedNames>
    <definedName name="_xlnm.Print_Area" localSheetId="7">Allen!$B$9:$I$31</definedName>
    <definedName name="_xlnm.Print_Area" localSheetId="20">DeanCodeDefinitions!$B$7:$G$34</definedName>
    <definedName name="_xlnm.Print_Area" localSheetId="19">'Dept-DivDefinitions'!$B$7:$D$143</definedName>
    <definedName name="_xlnm.Print_Area" localSheetId="11">Distance!$B$9:$I$170</definedName>
    <definedName name="_xlnm.Print_Area" localSheetId="1">DistrictbyRubric!$B$9:$H$138</definedName>
    <definedName name="_xlnm.Print_Area" localSheetId="0">DistrictTotalbyDept!$B$9:$H$91</definedName>
    <definedName name="_xlnm.Print_Area" localSheetId="2">'DistrictxDiv-Dept'!$B$9:$I$193</definedName>
    <definedName name="_xlnm.Print_Area" localSheetId="10">DualCredit!$B$9:$I$170</definedName>
    <definedName name="_xlnm.Print_Area" localSheetId="13">Evenings!$B$9:$I$170</definedName>
    <definedName name="_xlnm.Print_Area" localSheetId="12">'Face-to-Face'!$B$9:$I$170</definedName>
    <definedName name="_xlnm.Print_Area" localSheetId="4">Frisco!$B$9:$I$71</definedName>
    <definedName name="_xlnm.Print_Area" localSheetId="3">McKinney!$B$9:$I$59</definedName>
    <definedName name="_xlnm.Print_Area" localSheetId="16">NoMeetingTime!$B$9:$I$170</definedName>
    <definedName name="_xlnm.Print_Area" localSheetId="18">'Number of Faculty'!$B$9:$I$163</definedName>
    <definedName name="_xlnm.Print_Area" localSheetId="9">OtherSites!$B$9:$I$170</definedName>
    <definedName name="_xlnm.Print_Area" localSheetId="17">Overloads!$B$9:$F$164</definedName>
    <definedName name="_xlnm.Print_Area" localSheetId="5">Plano!$B$9:$I$66</definedName>
    <definedName name="_xlnm.Print_Area" localSheetId="6">PSTC!$B$9:$I$13</definedName>
    <definedName name="_xlnm.Print_Area" localSheetId="8">Rockwall!$B$13:$I$43</definedName>
    <definedName name="_xlnm.Print_Area" localSheetId="21">SiteGroupDefinitionsbySite!$B$7:$C$86</definedName>
    <definedName name="_xlnm.Print_Area" localSheetId="15">Weekdays!$B$9:$I$170</definedName>
    <definedName name="_xlnm.Print_Area" localSheetId="14">Weekends!$B$9:$I$170</definedName>
    <definedName name="_xlnm.Print_Titles" localSheetId="7">Allen!$1:$8</definedName>
    <definedName name="_xlnm.Print_Titles" localSheetId="20">DeanCodeDefinitions!$1:$6</definedName>
    <definedName name="_xlnm.Print_Titles" localSheetId="19">'Dept-DivDefinitions'!$1:$6</definedName>
    <definedName name="_xlnm.Print_Titles" localSheetId="11">Distance!$1:$8</definedName>
    <definedName name="_xlnm.Print_Titles" localSheetId="1">DistrictbyRubric!$1:$8</definedName>
    <definedName name="_xlnm.Print_Titles" localSheetId="0">DistrictTotalbyDept!$1:$8</definedName>
    <definedName name="_xlnm.Print_Titles" localSheetId="2">'DistrictxDiv-Dept'!$1:$8</definedName>
    <definedName name="_xlnm.Print_Titles" localSheetId="10">DualCredit!$1:$8</definedName>
    <definedName name="_xlnm.Print_Titles" localSheetId="13">Evenings!$1:$8</definedName>
    <definedName name="_xlnm.Print_Titles" localSheetId="12">'Face-to-Face'!$1:$8</definedName>
    <definedName name="_xlnm.Print_Titles" localSheetId="4">Frisco!$1:$8</definedName>
    <definedName name="_xlnm.Print_Titles" localSheetId="3">McKinney!$1:$8</definedName>
    <definedName name="_xlnm.Print_Titles" localSheetId="16">NoMeetingTime!$1:$8</definedName>
    <definedName name="_xlnm.Print_Titles" localSheetId="18">'Number of Faculty'!$1:$8</definedName>
    <definedName name="_xlnm.Print_Titles" localSheetId="9">OtherSites!$1:$8</definedName>
    <definedName name="_xlnm.Print_Titles" localSheetId="17">Overloads!$1:$8</definedName>
    <definedName name="_xlnm.Print_Titles" localSheetId="5">Plano!$1:$8</definedName>
    <definedName name="_xlnm.Print_Titles" localSheetId="6">PSTC!$1:$8</definedName>
    <definedName name="_xlnm.Print_Titles" localSheetId="8">Rockwall!$1:$8</definedName>
    <definedName name="_xlnm.Print_Titles" localSheetId="21">SiteGroupDefinitionsbySite!$1:$6</definedName>
    <definedName name="_xlnm.Print_Titles" localSheetId="15">Weekdays!$1:$8</definedName>
    <definedName name="_xlnm.Print_Titles" localSheetId="14">Weekends!$1:$8</definedName>
  </definedNames>
  <calcPr calcId="162913"/>
</workbook>
</file>

<file path=xl/calcChain.xml><?xml version="1.0" encoding="utf-8"?>
<calcChain xmlns="http://schemas.openxmlformats.org/spreadsheetml/2006/main">
  <c r="H36" i="21" l="1"/>
  <c r="G36" i="21" s="1"/>
  <c r="F8" i="21"/>
  <c r="D36" i="21" l="1"/>
  <c r="F130" i="12"/>
  <c r="E37" i="12"/>
  <c r="E8" i="12"/>
  <c r="F169" i="12"/>
  <c r="F164" i="12"/>
  <c r="F158" i="12"/>
  <c r="F149" i="12"/>
  <c r="F141" i="12"/>
  <c r="F135" i="12"/>
  <c r="F123" i="12"/>
  <c r="F115" i="12"/>
  <c r="F105" i="12"/>
  <c r="F94" i="12"/>
  <c r="F83" i="12"/>
  <c r="F76" i="12"/>
  <c r="F65" i="12"/>
  <c r="F55" i="12"/>
  <c r="F42" i="12"/>
  <c r="F170" i="12"/>
  <c r="F150" i="12"/>
  <c r="F131" i="12"/>
  <c r="F116" i="12"/>
  <c r="F95" i="12"/>
  <c r="F56" i="12"/>
  <c r="F31" i="12"/>
  <c r="F21" i="12"/>
  <c r="F19" i="12"/>
  <c r="G8" i="24" l="1"/>
  <c r="D8" i="24"/>
  <c r="G27" i="24"/>
  <c r="D27" i="24"/>
  <c r="I26" i="24"/>
  <c r="H26" i="24" s="1"/>
  <c r="D12" i="24"/>
  <c r="D11" i="24"/>
  <c r="G10" i="24"/>
  <c r="G11" i="24" s="1"/>
  <c r="G12" i="24" s="1"/>
  <c r="G8" i="3"/>
  <c r="D8" i="3"/>
  <c r="G8" i="4"/>
  <c r="D8" i="4"/>
  <c r="I12" i="24" l="1"/>
  <c r="E12" i="24" s="1"/>
  <c r="I10" i="24"/>
  <c r="E10" i="24" s="1"/>
  <c r="H10" i="24"/>
  <c r="I11" i="24"/>
  <c r="H11" i="24" s="1"/>
  <c r="E26" i="24"/>
  <c r="F8" i="26"/>
  <c r="C8" i="26"/>
  <c r="H117" i="26"/>
  <c r="H116" i="26"/>
  <c r="H115" i="26"/>
  <c r="H114" i="26"/>
  <c r="H113" i="26"/>
  <c r="D113" i="26" s="1"/>
  <c r="H112" i="26"/>
  <c r="G112" i="26" s="1"/>
  <c r="H111" i="26"/>
  <c r="D111" i="26" s="1"/>
  <c r="H110" i="26"/>
  <c r="G110" i="26" s="1"/>
  <c r="H109" i="26"/>
  <c r="H108" i="26"/>
  <c r="H107" i="26"/>
  <c r="H106" i="26"/>
  <c r="H105" i="26"/>
  <c r="D105" i="26" s="1"/>
  <c r="H104" i="26"/>
  <c r="G104" i="26" s="1"/>
  <c r="H103" i="26"/>
  <c r="D103" i="26" s="1"/>
  <c r="H102" i="26"/>
  <c r="G102" i="26" s="1"/>
  <c r="H101" i="26"/>
  <c r="G101" i="26" s="1"/>
  <c r="H100" i="26"/>
  <c r="H99" i="26"/>
  <c r="H98" i="26"/>
  <c r="H97" i="26"/>
  <c r="D97" i="26" s="1"/>
  <c r="H96" i="26"/>
  <c r="D96" i="26" s="1"/>
  <c r="H95" i="26"/>
  <c r="D95" i="26" s="1"/>
  <c r="H94" i="26"/>
  <c r="G94" i="26" s="1"/>
  <c r="H93" i="26"/>
  <c r="H92" i="26"/>
  <c r="H91" i="26"/>
  <c r="H90" i="26"/>
  <c r="G90" i="26" s="1"/>
  <c r="H89" i="26"/>
  <c r="D89" i="26" s="1"/>
  <c r="H88" i="26"/>
  <c r="H87" i="26"/>
  <c r="G87" i="26" s="1"/>
  <c r="H86" i="26"/>
  <c r="G86" i="26" s="1"/>
  <c r="H85" i="26"/>
  <c r="H84" i="26"/>
  <c r="H83" i="26"/>
  <c r="H82" i="26"/>
  <c r="G82" i="26" s="1"/>
  <c r="H81" i="26"/>
  <c r="H80" i="26"/>
  <c r="H79" i="26"/>
  <c r="D79" i="26" s="1"/>
  <c r="H78" i="26"/>
  <c r="G78" i="26" s="1"/>
  <c r="H77" i="26"/>
  <c r="D77" i="26" s="1"/>
  <c r="H76" i="26"/>
  <c r="G76" i="26" s="1"/>
  <c r="H75" i="26"/>
  <c r="H74" i="26"/>
  <c r="H73" i="26"/>
  <c r="H72" i="26"/>
  <c r="H71" i="26"/>
  <c r="D71" i="26" s="1"/>
  <c r="H70" i="26"/>
  <c r="G70" i="26" s="1"/>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H27" i="26"/>
  <c r="H26" i="26"/>
  <c r="H25" i="26"/>
  <c r="H24" i="26"/>
  <c r="H23" i="26"/>
  <c r="H22" i="26"/>
  <c r="H21" i="26"/>
  <c r="H20" i="26"/>
  <c r="H19" i="26"/>
  <c r="H18" i="26"/>
  <c r="H17" i="26"/>
  <c r="H16" i="26"/>
  <c r="H15" i="26"/>
  <c r="H14" i="26"/>
  <c r="H13" i="26"/>
  <c r="H12" i="26"/>
  <c r="H11" i="26"/>
  <c r="H10" i="26"/>
  <c r="D117" i="26"/>
  <c r="D116" i="26"/>
  <c r="D115" i="26"/>
  <c r="G114" i="26"/>
  <c r="D109" i="26"/>
  <c r="G109" i="26"/>
  <c r="G108" i="26"/>
  <c r="D108" i="26"/>
  <c r="G107" i="26"/>
  <c r="G106" i="26"/>
  <c r="D101" i="26"/>
  <c r="D100" i="26"/>
  <c r="G100" i="26"/>
  <c r="G99" i="26"/>
  <c r="G98" i="26"/>
  <c r="D93" i="26"/>
  <c r="G93" i="26"/>
  <c r="D92" i="26"/>
  <c r="G91" i="26"/>
  <c r="G88" i="26"/>
  <c r="D87" i="26"/>
  <c r="D85" i="26"/>
  <c r="G85" i="26"/>
  <c r="D84" i="26"/>
  <c r="G83" i="26"/>
  <c r="D83" i="26"/>
  <c r="D81" i="26"/>
  <c r="G80" i="26"/>
  <c r="D80" i="26"/>
  <c r="D76" i="26"/>
  <c r="G75" i="26"/>
  <c r="G74" i="26"/>
  <c r="D73" i="26"/>
  <c r="G72" i="26"/>
  <c r="E11" i="24" l="1"/>
  <c r="H12" i="24"/>
  <c r="G103" i="26"/>
  <c r="G96" i="26"/>
  <c r="G77" i="26"/>
  <c r="G111" i="26"/>
  <c r="G95" i="26"/>
  <c r="G71" i="26"/>
  <c r="D75" i="26"/>
  <c r="G84" i="26"/>
  <c r="D104" i="26"/>
  <c r="G116" i="26"/>
  <c r="D72" i="26"/>
  <c r="G92" i="26"/>
  <c r="D107" i="26"/>
  <c r="G97" i="26"/>
  <c r="G115" i="26"/>
  <c r="G79" i="26"/>
  <c r="D91" i="26"/>
  <c r="D112" i="26"/>
  <c r="G73" i="26"/>
  <c r="G105" i="26"/>
  <c r="D88" i="26"/>
  <c r="D99" i="26"/>
  <c r="G81" i="26"/>
  <c r="G113" i="26"/>
  <c r="G117" i="26"/>
  <c r="G89" i="26"/>
  <c r="D70" i="26"/>
  <c r="D78" i="26"/>
  <c r="D86" i="26"/>
  <c r="D94" i="26"/>
  <c r="D102" i="26"/>
  <c r="D110" i="26"/>
  <c r="D74" i="26"/>
  <c r="D90" i="26"/>
  <c r="D98" i="26"/>
  <c r="D106" i="26"/>
  <c r="D114" i="26"/>
  <c r="D82" i="26"/>
  <c r="G169" i="16"/>
  <c r="D169" i="16"/>
  <c r="I168" i="16"/>
  <c r="H168" i="16" s="1"/>
  <c r="E168" i="16"/>
  <c r="I167" i="16"/>
  <c r="H167" i="16" s="1"/>
  <c r="I166" i="16"/>
  <c r="E166" i="16" s="1"/>
  <c r="G164" i="16"/>
  <c r="D164" i="16"/>
  <c r="I163" i="16"/>
  <c r="E163" i="16" s="1"/>
  <c r="I162" i="16"/>
  <c r="H162" i="16" s="1"/>
  <c r="I161" i="16"/>
  <c r="E161" i="16" s="1"/>
  <c r="H161" i="16"/>
  <c r="I160" i="16"/>
  <c r="H160" i="16" s="1"/>
  <c r="G158" i="16"/>
  <c r="D158" i="16"/>
  <c r="I157" i="16"/>
  <c r="H157" i="16" s="1"/>
  <c r="I156" i="16"/>
  <c r="E156" i="16" s="1"/>
  <c r="I155" i="16"/>
  <c r="I154" i="16"/>
  <c r="H154" i="16" s="1"/>
  <c r="I153" i="16"/>
  <c r="H153" i="16" s="1"/>
  <c r="I152" i="16"/>
  <c r="E152" i="16" s="1"/>
  <c r="G149" i="16"/>
  <c r="D149" i="16"/>
  <c r="I148" i="16"/>
  <c r="H148" i="16" s="1"/>
  <c r="I147" i="16"/>
  <c r="E147" i="16" s="1"/>
  <c r="I146" i="16"/>
  <c r="H146" i="16" s="1"/>
  <c r="I145" i="16"/>
  <c r="H145" i="16" s="1"/>
  <c r="I144" i="16"/>
  <c r="H144" i="16" s="1"/>
  <c r="I143" i="16"/>
  <c r="E143" i="16" s="1"/>
  <c r="G141" i="16"/>
  <c r="D141" i="16"/>
  <c r="I140" i="16"/>
  <c r="E140" i="16" s="1"/>
  <c r="I139" i="16"/>
  <c r="H139" i="16" s="1"/>
  <c r="I138" i="16"/>
  <c r="H138" i="16" s="1"/>
  <c r="I137" i="16"/>
  <c r="H137" i="16" s="1"/>
  <c r="G135" i="16"/>
  <c r="D135" i="16"/>
  <c r="I135" i="16" s="1"/>
  <c r="H135" i="16" s="1"/>
  <c r="I134" i="16"/>
  <c r="H134" i="16" s="1"/>
  <c r="I133" i="16"/>
  <c r="E133" i="16" s="1"/>
  <c r="G130" i="16"/>
  <c r="D130" i="16"/>
  <c r="I130" i="16" s="1"/>
  <c r="H130" i="16" s="1"/>
  <c r="I129" i="16"/>
  <c r="H129" i="16" s="1"/>
  <c r="I128" i="16"/>
  <c r="E128" i="16" s="1"/>
  <c r="I127" i="16"/>
  <c r="H127" i="16" s="1"/>
  <c r="I126" i="16"/>
  <c r="E126" i="16" s="1"/>
  <c r="I125" i="16"/>
  <c r="H125" i="16" s="1"/>
  <c r="G123" i="16"/>
  <c r="D123" i="16"/>
  <c r="I122" i="16"/>
  <c r="H122" i="16" s="1"/>
  <c r="I121" i="16"/>
  <c r="E121" i="16" s="1"/>
  <c r="I120" i="16"/>
  <c r="H120" i="16" s="1"/>
  <c r="I119" i="16"/>
  <c r="H119" i="16" s="1"/>
  <c r="I118" i="16"/>
  <c r="H118" i="16" s="1"/>
  <c r="G115" i="16"/>
  <c r="D115" i="16"/>
  <c r="I114" i="16"/>
  <c r="H114" i="16" s="1"/>
  <c r="I113" i="16"/>
  <c r="H113" i="16" s="1"/>
  <c r="I112" i="16"/>
  <c r="E112" i="16" s="1"/>
  <c r="I111" i="16"/>
  <c r="H111" i="16" s="1"/>
  <c r="I110" i="16"/>
  <c r="E110" i="16" s="1"/>
  <c r="H110" i="16"/>
  <c r="I109" i="16"/>
  <c r="H109" i="16" s="1"/>
  <c r="I108" i="16"/>
  <c r="E108" i="16" s="1"/>
  <c r="I107" i="16"/>
  <c r="H107" i="16" s="1"/>
  <c r="G105" i="16"/>
  <c r="D105" i="16"/>
  <c r="I104" i="16"/>
  <c r="H104" i="16" s="1"/>
  <c r="I103" i="16"/>
  <c r="H103" i="16" s="1"/>
  <c r="I102" i="16"/>
  <c r="H102" i="16" s="1"/>
  <c r="I101" i="16"/>
  <c r="E101" i="16" s="1"/>
  <c r="I100" i="16"/>
  <c r="E100" i="16" s="1"/>
  <c r="H100" i="16"/>
  <c r="I99" i="16"/>
  <c r="I98" i="16"/>
  <c r="H98" i="16" s="1"/>
  <c r="I97" i="16"/>
  <c r="E97" i="16" s="1"/>
  <c r="G94" i="16"/>
  <c r="D94" i="16"/>
  <c r="I93" i="16"/>
  <c r="H93" i="16" s="1"/>
  <c r="I92" i="16"/>
  <c r="E92" i="16" s="1"/>
  <c r="I91" i="16"/>
  <c r="H91" i="16" s="1"/>
  <c r="I90" i="16"/>
  <c r="H90" i="16" s="1"/>
  <c r="I89" i="16"/>
  <c r="H89" i="16" s="1"/>
  <c r="I88" i="16"/>
  <c r="E88" i="16" s="1"/>
  <c r="H88" i="16"/>
  <c r="I87" i="16"/>
  <c r="H87" i="16" s="1"/>
  <c r="I86" i="16"/>
  <c r="H86" i="16" s="1"/>
  <c r="I85" i="16"/>
  <c r="H85" i="16" s="1"/>
  <c r="G83" i="16"/>
  <c r="D83" i="16"/>
  <c r="I82" i="16"/>
  <c r="H82" i="16" s="1"/>
  <c r="I81" i="16"/>
  <c r="E81" i="16" s="1"/>
  <c r="H81" i="16"/>
  <c r="I80" i="16"/>
  <c r="E80" i="16" s="1"/>
  <c r="H80" i="16"/>
  <c r="I79" i="16"/>
  <c r="H79" i="16" s="1"/>
  <c r="I78" i="16"/>
  <c r="H78" i="16" s="1"/>
  <c r="G76" i="16"/>
  <c r="D76" i="16"/>
  <c r="I75" i="16"/>
  <c r="H75" i="16" s="1"/>
  <c r="I74" i="16"/>
  <c r="E74" i="16" s="1"/>
  <c r="I73" i="16"/>
  <c r="H73" i="16" s="1"/>
  <c r="I72" i="16"/>
  <c r="H72" i="16" s="1"/>
  <c r="I71" i="16"/>
  <c r="H71" i="16" s="1"/>
  <c r="I70" i="16"/>
  <c r="E70" i="16" s="1"/>
  <c r="I69" i="16"/>
  <c r="H69" i="16" s="1"/>
  <c r="I68" i="16"/>
  <c r="H68" i="16" s="1"/>
  <c r="I67" i="16"/>
  <c r="H67" i="16" s="1"/>
  <c r="G65" i="16"/>
  <c r="D65" i="16"/>
  <c r="I65" i="16" s="1"/>
  <c r="H65" i="16" s="1"/>
  <c r="I64" i="16"/>
  <c r="H64" i="16" s="1"/>
  <c r="I63" i="16"/>
  <c r="E63" i="16" s="1"/>
  <c r="I62" i="16"/>
  <c r="H62" i="16" s="1"/>
  <c r="I61" i="16"/>
  <c r="H61" i="16" s="1"/>
  <c r="I60" i="16"/>
  <c r="H60" i="16" s="1"/>
  <c r="I59" i="16"/>
  <c r="E59" i="16" s="1"/>
  <c r="I58" i="16"/>
  <c r="H58" i="16" s="1"/>
  <c r="G55" i="16"/>
  <c r="D55" i="16"/>
  <c r="I54" i="16"/>
  <c r="E54" i="16" s="1"/>
  <c r="I53" i="16"/>
  <c r="H53" i="16" s="1"/>
  <c r="I52" i="16"/>
  <c r="H52" i="16"/>
  <c r="E52" i="16"/>
  <c r="I51" i="16"/>
  <c r="H51" i="16" s="1"/>
  <c r="I50" i="16"/>
  <c r="E50" i="16" s="1"/>
  <c r="I49" i="16"/>
  <c r="H49" i="16" s="1"/>
  <c r="I48" i="16"/>
  <c r="H48" i="16" s="1"/>
  <c r="I47" i="16"/>
  <c r="H47" i="16" s="1"/>
  <c r="I46" i="16"/>
  <c r="E46" i="16" s="1"/>
  <c r="I45" i="16"/>
  <c r="H45" i="16" s="1"/>
  <c r="E45" i="16"/>
  <c r="I44" i="16"/>
  <c r="E44" i="16" s="1"/>
  <c r="G42" i="16"/>
  <c r="D42" i="16"/>
  <c r="I41" i="16"/>
  <c r="H41" i="16" s="1"/>
  <c r="E41" i="16"/>
  <c r="I40" i="16"/>
  <c r="H40" i="16" s="1"/>
  <c r="I39" i="16"/>
  <c r="H39" i="16" s="1"/>
  <c r="I38" i="16"/>
  <c r="H38" i="16" s="1"/>
  <c r="I37" i="16"/>
  <c r="H37" i="16" s="1"/>
  <c r="I36" i="16"/>
  <c r="E36" i="16" s="1"/>
  <c r="I35" i="16"/>
  <c r="H35" i="16" s="1"/>
  <c r="E35" i="16"/>
  <c r="I34" i="16"/>
  <c r="H34" i="16" s="1"/>
  <c r="I33" i="16"/>
  <c r="G31" i="16"/>
  <c r="D31" i="16"/>
  <c r="I30" i="16"/>
  <c r="H30" i="16" s="1"/>
  <c r="I29" i="16"/>
  <c r="E29" i="16" s="1"/>
  <c r="I28" i="16"/>
  <c r="E28" i="16" s="1"/>
  <c r="I27" i="16"/>
  <c r="H27" i="16" s="1"/>
  <c r="I26" i="16"/>
  <c r="I25" i="16"/>
  <c r="E25" i="16" s="1"/>
  <c r="I24" i="16"/>
  <c r="H24" i="16" s="1"/>
  <c r="I23" i="16"/>
  <c r="E23" i="16" s="1"/>
  <c r="H23" i="16"/>
  <c r="G21" i="16"/>
  <c r="D21" i="16"/>
  <c r="I20" i="16"/>
  <c r="H20" i="16" s="1"/>
  <c r="G19" i="16"/>
  <c r="D19" i="16"/>
  <c r="I18" i="16"/>
  <c r="H18" i="16" s="1"/>
  <c r="I17" i="16"/>
  <c r="H17" i="16" s="1"/>
  <c r="I16" i="16"/>
  <c r="E16" i="16" s="1"/>
  <c r="I15" i="16"/>
  <c r="H15" i="16" s="1"/>
  <c r="I14" i="16"/>
  <c r="H14" i="16" s="1"/>
  <c r="I13" i="16"/>
  <c r="H13" i="16" s="1"/>
  <c r="I12" i="16"/>
  <c r="E12" i="16" s="1"/>
  <c r="I11" i="16"/>
  <c r="H11" i="16" s="1"/>
  <c r="I10" i="16"/>
  <c r="H10" i="16" s="1"/>
  <c r="I9" i="16"/>
  <c r="H9" i="16" s="1"/>
  <c r="G15" i="24"/>
  <c r="D15" i="24"/>
  <c r="G18" i="24"/>
  <c r="D18" i="24"/>
  <c r="G36" i="24"/>
  <c r="D36" i="24"/>
  <c r="G41" i="24"/>
  <c r="D41" i="24"/>
  <c r="I39" i="24"/>
  <c r="H39" i="24" s="1"/>
  <c r="I38" i="24"/>
  <c r="E38" i="24" s="1"/>
  <c r="I40" i="24"/>
  <c r="H40" i="24" s="1"/>
  <c r="I35" i="24"/>
  <c r="E35" i="24" s="1"/>
  <c r="I31" i="24"/>
  <c r="E31" i="24" s="1"/>
  <c r="G29" i="14"/>
  <c r="D29" i="14"/>
  <c r="G25" i="14"/>
  <c r="G30" i="14" s="1"/>
  <c r="D25" i="14"/>
  <c r="G10" i="14"/>
  <c r="D10" i="14"/>
  <c r="G21" i="14"/>
  <c r="D21" i="14"/>
  <c r="I28" i="14"/>
  <c r="E28" i="14" s="1"/>
  <c r="I27" i="14"/>
  <c r="H27" i="14" s="1"/>
  <c r="G12" i="27"/>
  <c r="G8" i="27" s="1"/>
  <c r="G11" i="27"/>
  <c r="D11" i="27"/>
  <c r="D12" i="27" s="1"/>
  <c r="D8" i="27" s="1"/>
  <c r="G169" i="23"/>
  <c r="D169" i="23"/>
  <c r="I168" i="23"/>
  <c r="E168" i="23" s="1"/>
  <c r="I167" i="23"/>
  <c r="H167" i="23" s="1"/>
  <c r="I166" i="23"/>
  <c r="E166" i="23" s="1"/>
  <c r="G164" i="23"/>
  <c r="D164" i="23"/>
  <c r="I163" i="23"/>
  <c r="H163" i="23" s="1"/>
  <c r="I162" i="23"/>
  <c r="E162" i="23" s="1"/>
  <c r="I161" i="23"/>
  <c r="I160" i="23"/>
  <c r="H160" i="23" s="1"/>
  <c r="G158" i="23"/>
  <c r="D158" i="23"/>
  <c r="I157" i="23"/>
  <c r="H157" i="23" s="1"/>
  <c r="I156" i="23"/>
  <c r="H156" i="23" s="1"/>
  <c r="I155" i="23"/>
  <c r="I154" i="23"/>
  <c r="I153" i="23"/>
  <c r="E153" i="23" s="1"/>
  <c r="I152" i="23"/>
  <c r="E152" i="23" s="1"/>
  <c r="H152" i="23"/>
  <c r="G149" i="23"/>
  <c r="D149" i="23"/>
  <c r="I149" i="23" s="1"/>
  <c r="H149" i="23" s="1"/>
  <c r="I148" i="23"/>
  <c r="E148" i="23" s="1"/>
  <c r="I147" i="23"/>
  <c r="H147" i="23" s="1"/>
  <c r="I146" i="23"/>
  <c r="H146" i="23" s="1"/>
  <c r="I145" i="23"/>
  <c r="E145" i="23" s="1"/>
  <c r="I144" i="23"/>
  <c r="H144" i="23" s="1"/>
  <c r="I143" i="23"/>
  <c r="H143" i="23" s="1"/>
  <c r="G141" i="23"/>
  <c r="D141" i="23"/>
  <c r="I140" i="23"/>
  <c r="I139" i="23"/>
  <c r="I138" i="23"/>
  <c r="E138" i="23" s="1"/>
  <c r="I137" i="23"/>
  <c r="E137" i="23" s="1"/>
  <c r="G135" i="23"/>
  <c r="D135" i="23"/>
  <c r="I134" i="23"/>
  <c r="I133" i="23"/>
  <c r="E133" i="23" s="1"/>
  <c r="G130" i="23"/>
  <c r="D130" i="23"/>
  <c r="I129" i="23"/>
  <c r="H129" i="23" s="1"/>
  <c r="I128" i="23"/>
  <c r="E128" i="23" s="1"/>
  <c r="I127" i="23"/>
  <c r="H127" i="23" s="1"/>
  <c r="I126" i="23"/>
  <c r="I125" i="23"/>
  <c r="H125" i="23" s="1"/>
  <c r="G123" i="23"/>
  <c r="D123" i="23"/>
  <c r="I122" i="23"/>
  <c r="I121" i="23"/>
  <c r="I120" i="23"/>
  <c r="H120" i="23" s="1"/>
  <c r="I119" i="23"/>
  <c r="E119" i="23" s="1"/>
  <c r="I118" i="23"/>
  <c r="E118" i="23" s="1"/>
  <c r="G115" i="23"/>
  <c r="D115" i="23"/>
  <c r="I114" i="23"/>
  <c r="E114" i="23" s="1"/>
  <c r="I113" i="23"/>
  <c r="E113" i="23" s="1"/>
  <c r="I112" i="23"/>
  <c r="H112" i="23" s="1"/>
  <c r="I111" i="23"/>
  <c r="E111" i="23" s="1"/>
  <c r="I110" i="23"/>
  <c r="E110" i="23" s="1"/>
  <c r="I109" i="23"/>
  <c r="H109" i="23" s="1"/>
  <c r="I108" i="23"/>
  <c r="H108" i="23" s="1"/>
  <c r="E108" i="23"/>
  <c r="I107" i="23"/>
  <c r="H107" i="23" s="1"/>
  <c r="G105" i="23"/>
  <c r="D105" i="23"/>
  <c r="I104" i="23"/>
  <c r="H104" i="23" s="1"/>
  <c r="I103" i="23"/>
  <c r="E103" i="23" s="1"/>
  <c r="H103" i="23"/>
  <c r="I102" i="23"/>
  <c r="E102" i="23" s="1"/>
  <c r="H102" i="23"/>
  <c r="I101" i="23"/>
  <c r="E101" i="23" s="1"/>
  <c r="I100" i="23"/>
  <c r="I99" i="23"/>
  <c r="I98" i="23"/>
  <c r="H98" i="23" s="1"/>
  <c r="I97" i="23"/>
  <c r="H97" i="23" s="1"/>
  <c r="G94" i="23"/>
  <c r="D94" i="23"/>
  <c r="I93" i="23"/>
  <c r="H93" i="23" s="1"/>
  <c r="I92" i="23"/>
  <c r="H92" i="23" s="1"/>
  <c r="I91" i="23"/>
  <c r="H91" i="23" s="1"/>
  <c r="I90" i="23"/>
  <c r="H90" i="23" s="1"/>
  <c r="I89" i="23"/>
  <c r="H89" i="23" s="1"/>
  <c r="I88" i="23"/>
  <c r="I87" i="23"/>
  <c r="E87" i="23" s="1"/>
  <c r="H87" i="23"/>
  <c r="I86" i="23"/>
  <c r="I85" i="23"/>
  <c r="H85" i="23" s="1"/>
  <c r="G83" i="23"/>
  <c r="D83" i="23"/>
  <c r="I82" i="23"/>
  <c r="H82" i="23" s="1"/>
  <c r="I81" i="23"/>
  <c r="H81" i="23" s="1"/>
  <c r="I80" i="23"/>
  <c r="H80" i="23" s="1"/>
  <c r="I79" i="23"/>
  <c r="E79" i="23" s="1"/>
  <c r="I78" i="23"/>
  <c r="H78" i="23" s="1"/>
  <c r="G76" i="23"/>
  <c r="D76" i="23"/>
  <c r="I76" i="23" s="1"/>
  <c r="H76" i="23" s="1"/>
  <c r="I75" i="23"/>
  <c r="E75" i="23" s="1"/>
  <c r="I74" i="23"/>
  <c r="I73" i="23"/>
  <c r="I72" i="23"/>
  <c r="I71" i="23"/>
  <c r="H71" i="23" s="1"/>
  <c r="I70" i="23"/>
  <c r="H70" i="23" s="1"/>
  <c r="I69" i="23"/>
  <c r="H69" i="23" s="1"/>
  <c r="I68" i="23"/>
  <c r="E68" i="23" s="1"/>
  <c r="H68" i="23"/>
  <c r="I67" i="23"/>
  <c r="H67" i="23" s="1"/>
  <c r="G65" i="23"/>
  <c r="D65" i="23"/>
  <c r="I64" i="23"/>
  <c r="E64" i="23" s="1"/>
  <c r="H64" i="23"/>
  <c r="I63" i="23"/>
  <c r="H63" i="23" s="1"/>
  <c r="I62" i="23"/>
  <c r="E62" i="23" s="1"/>
  <c r="I61" i="23"/>
  <c r="E61" i="23" s="1"/>
  <c r="I60" i="23"/>
  <c r="H60" i="23" s="1"/>
  <c r="I59" i="23"/>
  <c r="H59" i="23" s="1"/>
  <c r="E59" i="23"/>
  <c r="I58" i="23"/>
  <c r="G55" i="23"/>
  <c r="D55" i="23"/>
  <c r="I54" i="23"/>
  <c r="H54" i="23" s="1"/>
  <c r="I53" i="23"/>
  <c r="H53" i="23" s="1"/>
  <c r="I52" i="23"/>
  <c r="I51" i="23"/>
  <c r="E51" i="23" s="1"/>
  <c r="I50" i="23"/>
  <c r="E50" i="23" s="1"/>
  <c r="H50" i="23"/>
  <c r="I49" i="23"/>
  <c r="E49" i="23" s="1"/>
  <c r="H49" i="23"/>
  <c r="I48" i="23"/>
  <c r="E48" i="23" s="1"/>
  <c r="H48" i="23"/>
  <c r="I47" i="23"/>
  <c r="I46" i="23"/>
  <c r="I45" i="23"/>
  <c r="H45" i="23" s="1"/>
  <c r="I44" i="23"/>
  <c r="G42" i="23"/>
  <c r="D42" i="23"/>
  <c r="I41" i="23"/>
  <c r="E41" i="23" s="1"/>
  <c r="I40" i="23"/>
  <c r="I39" i="23"/>
  <c r="E39" i="23" s="1"/>
  <c r="I38" i="23"/>
  <c r="E38" i="23" s="1"/>
  <c r="I37" i="23"/>
  <c r="H37" i="23" s="1"/>
  <c r="I36" i="23"/>
  <c r="H36" i="23" s="1"/>
  <c r="I35" i="23"/>
  <c r="H35" i="23" s="1"/>
  <c r="I34" i="23"/>
  <c r="I33" i="23"/>
  <c r="G31" i="23"/>
  <c r="D31" i="23"/>
  <c r="I30" i="23"/>
  <c r="H30" i="23" s="1"/>
  <c r="I29" i="23"/>
  <c r="E29" i="23" s="1"/>
  <c r="I28" i="23"/>
  <c r="E28" i="23" s="1"/>
  <c r="H28" i="23"/>
  <c r="I27" i="23"/>
  <c r="E27" i="23" s="1"/>
  <c r="I26" i="23"/>
  <c r="I25" i="23"/>
  <c r="H25" i="23" s="1"/>
  <c r="I24" i="23"/>
  <c r="I23" i="23"/>
  <c r="E23" i="23" s="1"/>
  <c r="G21" i="23"/>
  <c r="D21" i="23"/>
  <c r="I20" i="23"/>
  <c r="H20" i="23" s="1"/>
  <c r="G19" i="23"/>
  <c r="D19" i="23"/>
  <c r="I18" i="23"/>
  <c r="E18" i="23" s="1"/>
  <c r="I17" i="23"/>
  <c r="H17" i="23" s="1"/>
  <c r="I16" i="23"/>
  <c r="E16" i="23" s="1"/>
  <c r="I15" i="23"/>
  <c r="E15" i="23" s="1"/>
  <c r="I14" i="23"/>
  <c r="E14" i="23" s="1"/>
  <c r="I13" i="23"/>
  <c r="H13" i="23" s="1"/>
  <c r="I12" i="23"/>
  <c r="H12" i="23" s="1"/>
  <c r="I11" i="23"/>
  <c r="H11" i="23" s="1"/>
  <c r="I10" i="23"/>
  <c r="I9" i="23"/>
  <c r="H9" i="23" s="1"/>
  <c r="G169" i="9"/>
  <c r="D169" i="9"/>
  <c r="I168" i="9"/>
  <c r="H168" i="9" s="1"/>
  <c r="I167" i="9"/>
  <c r="E167" i="9" s="1"/>
  <c r="I166" i="9"/>
  <c r="H166" i="9" s="1"/>
  <c r="G164" i="9"/>
  <c r="D164" i="9"/>
  <c r="I163" i="9"/>
  <c r="E163" i="9" s="1"/>
  <c r="I162" i="9"/>
  <c r="H162" i="9" s="1"/>
  <c r="I161" i="9"/>
  <c r="E161" i="9" s="1"/>
  <c r="I160" i="9"/>
  <c r="E160" i="9" s="1"/>
  <c r="G158" i="9"/>
  <c r="D158" i="9"/>
  <c r="I157" i="9"/>
  <c r="E157" i="9" s="1"/>
  <c r="H157" i="9"/>
  <c r="I156" i="9"/>
  <c r="H156" i="9" s="1"/>
  <c r="I155" i="9"/>
  <c r="I154" i="9"/>
  <c r="H154" i="9" s="1"/>
  <c r="I153" i="9"/>
  <c r="E153" i="9" s="1"/>
  <c r="I152" i="9"/>
  <c r="E152" i="9" s="1"/>
  <c r="G149" i="9"/>
  <c r="D149" i="9"/>
  <c r="I148" i="9"/>
  <c r="E148" i="9" s="1"/>
  <c r="I147" i="9"/>
  <c r="E147" i="9" s="1"/>
  <c r="I146" i="9"/>
  <c r="H146" i="9" s="1"/>
  <c r="I145" i="9"/>
  <c r="E145" i="9" s="1"/>
  <c r="I144" i="9"/>
  <c r="E144" i="9" s="1"/>
  <c r="I143" i="9"/>
  <c r="H143" i="9" s="1"/>
  <c r="G141" i="9"/>
  <c r="D141" i="9"/>
  <c r="I140" i="9"/>
  <c r="H140" i="9" s="1"/>
  <c r="I139" i="9"/>
  <c r="H139" i="9" s="1"/>
  <c r="I138" i="9"/>
  <c r="H138" i="9" s="1"/>
  <c r="I137" i="9"/>
  <c r="E137" i="9" s="1"/>
  <c r="G135" i="9"/>
  <c r="D135" i="9"/>
  <c r="I135" i="9" s="1"/>
  <c r="I134" i="9"/>
  <c r="H134" i="9" s="1"/>
  <c r="I133" i="9"/>
  <c r="H133" i="9" s="1"/>
  <c r="I129" i="9"/>
  <c r="H129" i="9" s="1"/>
  <c r="I128" i="9"/>
  <c r="H128" i="9" s="1"/>
  <c r="I127" i="9"/>
  <c r="H127" i="9" s="1"/>
  <c r="I126" i="9"/>
  <c r="E126" i="9" s="1"/>
  <c r="I125" i="9"/>
  <c r="E125" i="9" s="1"/>
  <c r="H125" i="9"/>
  <c r="G123" i="9"/>
  <c r="D123" i="9"/>
  <c r="D131" i="9" s="1"/>
  <c r="I122" i="9"/>
  <c r="H122" i="9" s="1"/>
  <c r="I121" i="9"/>
  <c r="H121" i="9" s="1"/>
  <c r="I120" i="9"/>
  <c r="H120" i="9" s="1"/>
  <c r="I119" i="9"/>
  <c r="H119" i="9" s="1"/>
  <c r="I118" i="9"/>
  <c r="H118" i="9" s="1"/>
  <c r="G115" i="9"/>
  <c r="D115" i="9"/>
  <c r="I114" i="9"/>
  <c r="H114" i="9" s="1"/>
  <c r="I113" i="9"/>
  <c r="E113" i="9" s="1"/>
  <c r="H113" i="9"/>
  <c r="I112" i="9"/>
  <c r="H112" i="9" s="1"/>
  <c r="I111" i="9"/>
  <c r="E111" i="9" s="1"/>
  <c r="I110" i="9"/>
  <c r="E110" i="9" s="1"/>
  <c r="I109" i="9"/>
  <c r="E109" i="9" s="1"/>
  <c r="I108" i="9"/>
  <c r="H108" i="9" s="1"/>
  <c r="E108" i="9"/>
  <c r="I107" i="9"/>
  <c r="H107" i="9" s="1"/>
  <c r="G105" i="9"/>
  <c r="D105" i="9"/>
  <c r="I105" i="9" s="1"/>
  <c r="I104" i="9"/>
  <c r="H104" i="9" s="1"/>
  <c r="I103" i="9"/>
  <c r="I102" i="9"/>
  <c r="E102" i="9" s="1"/>
  <c r="I101" i="9"/>
  <c r="E101" i="9" s="1"/>
  <c r="I100" i="9"/>
  <c r="I99" i="9"/>
  <c r="I98" i="9"/>
  <c r="E98" i="9" s="1"/>
  <c r="I97" i="9"/>
  <c r="H97" i="9" s="1"/>
  <c r="G94" i="9"/>
  <c r="D94" i="9"/>
  <c r="I93" i="9"/>
  <c r="H93" i="9" s="1"/>
  <c r="I92" i="9"/>
  <c r="H92" i="9" s="1"/>
  <c r="I91" i="9"/>
  <c r="H91" i="9" s="1"/>
  <c r="I90" i="9"/>
  <c r="H90" i="9" s="1"/>
  <c r="I89" i="9"/>
  <c r="E89" i="9" s="1"/>
  <c r="I88" i="9"/>
  <c r="E88" i="9" s="1"/>
  <c r="H88" i="9"/>
  <c r="I87" i="9"/>
  <c r="H87" i="9" s="1"/>
  <c r="I86" i="9"/>
  <c r="E86" i="9" s="1"/>
  <c r="I85" i="9"/>
  <c r="H85" i="9" s="1"/>
  <c r="G83" i="9"/>
  <c r="D83" i="9"/>
  <c r="I82" i="9"/>
  <c r="H82" i="9" s="1"/>
  <c r="I81" i="9"/>
  <c r="H81" i="9" s="1"/>
  <c r="I80" i="9"/>
  <c r="H80" i="9" s="1"/>
  <c r="I79" i="9"/>
  <c r="H79" i="9" s="1"/>
  <c r="I78" i="9"/>
  <c r="E78" i="9" s="1"/>
  <c r="G76" i="9"/>
  <c r="D76" i="9"/>
  <c r="I75" i="9"/>
  <c r="E75" i="9" s="1"/>
  <c r="I74" i="9"/>
  <c r="H74" i="9" s="1"/>
  <c r="I73" i="9"/>
  <c r="H73" i="9" s="1"/>
  <c r="I72" i="9"/>
  <c r="E72" i="9" s="1"/>
  <c r="I71" i="9"/>
  <c r="E71" i="9" s="1"/>
  <c r="H71" i="9"/>
  <c r="I70" i="9"/>
  <c r="H70" i="9" s="1"/>
  <c r="I69" i="9"/>
  <c r="H69" i="9" s="1"/>
  <c r="I68" i="9"/>
  <c r="H68" i="9" s="1"/>
  <c r="I67" i="9"/>
  <c r="E67" i="9" s="1"/>
  <c r="G65" i="9"/>
  <c r="D65" i="9"/>
  <c r="I64" i="9"/>
  <c r="H64" i="9" s="1"/>
  <c r="I63" i="9"/>
  <c r="H63" i="9" s="1"/>
  <c r="I62" i="9"/>
  <c r="E62" i="9" s="1"/>
  <c r="I61" i="9"/>
  <c r="E61" i="9" s="1"/>
  <c r="I60" i="9"/>
  <c r="E60" i="9" s="1"/>
  <c r="I59" i="9"/>
  <c r="H59" i="9" s="1"/>
  <c r="I58" i="9"/>
  <c r="H58" i="9" s="1"/>
  <c r="G55" i="9"/>
  <c r="D55" i="9"/>
  <c r="I54" i="9"/>
  <c r="H54" i="9" s="1"/>
  <c r="I53" i="9"/>
  <c r="H53" i="9" s="1"/>
  <c r="I52" i="9"/>
  <c r="E52" i="9" s="1"/>
  <c r="I51" i="9"/>
  <c r="E51" i="9" s="1"/>
  <c r="H51" i="9"/>
  <c r="I50" i="9"/>
  <c r="H50" i="9" s="1"/>
  <c r="I49" i="9"/>
  <c r="E49" i="9" s="1"/>
  <c r="I48" i="9"/>
  <c r="E48" i="9" s="1"/>
  <c r="I47" i="9"/>
  <c r="H47" i="9" s="1"/>
  <c r="I46" i="9"/>
  <c r="H46" i="9" s="1"/>
  <c r="E46" i="9"/>
  <c r="I45" i="9"/>
  <c r="H45" i="9" s="1"/>
  <c r="I44" i="9"/>
  <c r="E44" i="9" s="1"/>
  <c r="H44" i="9"/>
  <c r="G42" i="9"/>
  <c r="D42" i="9"/>
  <c r="I41" i="9"/>
  <c r="H41" i="9" s="1"/>
  <c r="I40" i="9"/>
  <c r="E40" i="9" s="1"/>
  <c r="I39" i="9"/>
  <c r="E39" i="9" s="1"/>
  <c r="I38" i="9"/>
  <c r="E38" i="9" s="1"/>
  <c r="I37" i="9"/>
  <c r="H37" i="9" s="1"/>
  <c r="I36" i="9"/>
  <c r="H36" i="9" s="1"/>
  <c r="I35" i="9"/>
  <c r="H35" i="9" s="1"/>
  <c r="I34" i="9"/>
  <c r="H34" i="9" s="1"/>
  <c r="I33" i="9"/>
  <c r="G31" i="9"/>
  <c r="D31" i="9"/>
  <c r="I30" i="9"/>
  <c r="H30" i="9" s="1"/>
  <c r="I29" i="9"/>
  <c r="H29" i="9" s="1"/>
  <c r="I28" i="9"/>
  <c r="E28" i="9" s="1"/>
  <c r="H28" i="9"/>
  <c r="I27" i="9"/>
  <c r="E27" i="9" s="1"/>
  <c r="I26" i="9"/>
  <c r="I25" i="9"/>
  <c r="H25" i="9" s="1"/>
  <c r="I24" i="9"/>
  <c r="H24" i="9" s="1"/>
  <c r="I23" i="9"/>
  <c r="E23" i="9" s="1"/>
  <c r="G21" i="9"/>
  <c r="D21" i="9"/>
  <c r="I20" i="9"/>
  <c r="E20" i="9" s="1"/>
  <c r="G19" i="9"/>
  <c r="D19" i="9"/>
  <c r="I18" i="9"/>
  <c r="E18" i="9" s="1"/>
  <c r="H18" i="9"/>
  <c r="I17" i="9"/>
  <c r="H17" i="9"/>
  <c r="E17" i="9"/>
  <c r="I16" i="9"/>
  <c r="H16" i="9" s="1"/>
  <c r="I15" i="9"/>
  <c r="I14" i="9"/>
  <c r="E14" i="9" s="1"/>
  <c r="I13" i="9"/>
  <c r="H13" i="9" s="1"/>
  <c r="I12" i="9"/>
  <c r="H12" i="9" s="1"/>
  <c r="E12" i="9"/>
  <c r="I11" i="9"/>
  <c r="I10" i="9"/>
  <c r="I9" i="9"/>
  <c r="E9" i="9" s="1"/>
  <c r="G169" i="10"/>
  <c r="D169" i="10"/>
  <c r="I168" i="10"/>
  <c r="H168" i="10" s="1"/>
  <c r="I167" i="10"/>
  <c r="E167" i="10" s="1"/>
  <c r="I166" i="10"/>
  <c r="E166" i="10" s="1"/>
  <c r="G164" i="10"/>
  <c r="D164" i="10"/>
  <c r="I164" i="10" s="1"/>
  <c r="E164" i="10" s="1"/>
  <c r="I163" i="10"/>
  <c r="I162" i="10"/>
  <c r="H162" i="10" s="1"/>
  <c r="I161" i="10"/>
  <c r="E161" i="10" s="1"/>
  <c r="I160" i="10"/>
  <c r="H160" i="10" s="1"/>
  <c r="G158" i="10"/>
  <c r="D158" i="10"/>
  <c r="I157" i="10"/>
  <c r="I156" i="10"/>
  <c r="H156" i="10" s="1"/>
  <c r="I155" i="10"/>
  <c r="I154" i="10"/>
  <c r="H154" i="10" s="1"/>
  <c r="I153" i="10"/>
  <c r="E153" i="10" s="1"/>
  <c r="I152" i="10"/>
  <c r="G149" i="10"/>
  <c r="D149" i="10"/>
  <c r="I148" i="10"/>
  <c r="E148" i="10" s="1"/>
  <c r="I147" i="10"/>
  <c r="E147" i="10" s="1"/>
  <c r="I146" i="10"/>
  <c r="I145" i="10"/>
  <c r="I144" i="10"/>
  <c r="I143" i="10"/>
  <c r="E143" i="10" s="1"/>
  <c r="G141" i="10"/>
  <c r="D141" i="10"/>
  <c r="I140" i="10"/>
  <c r="H140" i="10" s="1"/>
  <c r="E140" i="10"/>
  <c r="I139" i="10"/>
  <c r="I138" i="10"/>
  <c r="E138" i="10" s="1"/>
  <c r="I137" i="10"/>
  <c r="E137" i="10" s="1"/>
  <c r="H137" i="10"/>
  <c r="G135" i="10"/>
  <c r="D135" i="10"/>
  <c r="I134" i="10"/>
  <c r="I133" i="10"/>
  <c r="E133" i="10" s="1"/>
  <c r="G130" i="10"/>
  <c r="D130" i="10"/>
  <c r="I129" i="10"/>
  <c r="I128" i="10"/>
  <c r="E128" i="10" s="1"/>
  <c r="I127" i="10"/>
  <c r="E127" i="10" s="1"/>
  <c r="I126" i="10"/>
  <c r="E126" i="10" s="1"/>
  <c r="I125" i="10"/>
  <c r="H125" i="10" s="1"/>
  <c r="G123" i="10"/>
  <c r="D123" i="10"/>
  <c r="I122" i="10"/>
  <c r="H122" i="10" s="1"/>
  <c r="I121" i="10"/>
  <c r="E121" i="10" s="1"/>
  <c r="I120" i="10"/>
  <c r="H120" i="10" s="1"/>
  <c r="I119" i="10"/>
  <c r="H119" i="10" s="1"/>
  <c r="I118" i="10"/>
  <c r="E118" i="10" s="1"/>
  <c r="H118" i="10"/>
  <c r="G115" i="10"/>
  <c r="D115" i="10"/>
  <c r="I114" i="10"/>
  <c r="H114" i="10" s="1"/>
  <c r="I113" i="10"/>
  <c r="E113" i="10" s="1"/>
  <c r="I112" i="10"/>
  <c r="I111" i="10"/>
  <c r="H111" i="10" s="1"/>
  <c r="I110" i="10"/>
  <c r="I109" i="10"/>
  <c r="I108" i="10"/>
  <c r="E108" i="10" s="1"/>
  <c r="I107" i="10"/>
  <c r="G105" i="10"/>
  <c r="D105" i="10"/>
  <c r="I104" i="10"/>
  <c r="E104" i="10" s="1"/>
  <c r="I103" i="10"/>
  <c r="I102" i="10"/>
  <c r="I101" i="10"/>
  <c r="E101" i="10" s="1"/>
  <c r="I100" i="10"/>
  <c r="E100" i="10" s="1"/>
  <c r="I99" i="10"/>
  <c r="I98" i="10"/>
  <c r="H98" i="10" s="1"/>
  <c r="I97" i="10"/>
  <c r="G94" i="10"/>
  <c r="D94" i="10"/>
  <c r="I93" i="10"/>
  <c r="H93" i="10" s="1"/>
  <c r="I92" i="10"/>
  <c r="I91" i="10"/>
  <c r="I90" i="10"/>
  <c r="I89" i="10"/>
  <c r="I88" i="10"/>
  <c r="E88" i="10" s="1"/>
  <c r="I87" i="10"/>
  <c r="I86" i="10"/>
  <c r="I85" i="10"/>
  <c r="H85" i="10" s="1"/>
  <c r="G83" i="10"/>
  <c r="D83" i="10"/>
  <c r="I82" i="10"/>
  <c r="H82" i="10" s="1"/>
  <c r="I81" i="10"/>
  <c r="I80" i="10"/>
  <c r="E80" i="10" s="1"/>
  <c r="I79" i="10"/>
  <c r="I78" i="10"/>
  <c r="G76" i="10"/>
  <c r="D76" i="10"/>
  <c r="I76" i="10" s="1"/>
  <c r="H76" i="10" s="1"/>
  <c r="I75" i="10"/>
  <c r="E75" i="10" s="1"/>
  <c r="H75" i="10"/>
  <c r="I74" i="10"/>
  <c r="I73" i="10"/>
  <c r="I72" i="10"/>
  <c r="I71" i="10"/>
  <c r="I70" i="10"/>
  <c r="I69" i="10"/>
  <c r="I68" i="10"/>
  <c r="E68" i="10" s="1"/>
  <c r="I67" i="10"/>
  <c r="G65" i="10"/>
  <c r="D65" i="10"/>
  <c r="I64" i="10"/>
  <c r="I63" i="10"/>
  <c r="I62" i="10"/>
  <c r="H62" i="10" s="1"/>
  <c r="I61" i="10"/>
  <c r="E61" i="10" s="1"/>
  <c r="I60" i="10"/>
  <c r="I59" i="10"/>
  <c r="E59" i="10" s="1"/>
  <c r="I58" i="10"/>
  <c r="G55" i="10"/>
  <c r="D55" i="10"/>
  <c r="I54" i="10"/>
  <c r="I53" i="10"/>
  <c r="H53" i="10" s="1"/>
  <c r="I52" i="10"/>
  <c r="I51" i="10"/>
  <c r="I50" i="10"/>
  <c r="E50" i="10" s="1"/>
  <c r="I49" i="10"/>
  <c r="I48" i="10"/>
  <c r="I47" i="10"/>
  <c r="I46" i="10"/>
  <c r="I45" i="10"/>
  <c r="H45" i="10" s="1"/>
  <c r="I44" i="10"/>
  <c r="G42" i="10"/>
  <c r="D42" i="10"/>
  <c r="I41" i="10"/>
  <c r="I40" i="10"/>
  <c r="I39" i="10"/>
  <c r="I38" i="10"/>
  <c r="I37" i="10"/>
  <c r="H37" i="10" s="1"/>
  <c r="I36" i="10"/>
  <c r="I35" i="10"/>
  <c r="H35" i="10" s="1"/>
  <c r="I34" i="10"/>
  <c r="I33" i="10"/>
  <c r="G31" i="10"/>
  <c r="D31" i="10"/>
  <c r="I30" i="10"/>
  <c r="I29" i="10"/>
  <c r="I28" i="10"/>
  <c r="E28" i="10" s="1"/>
  <c r="I27" i="10"/>
  <c r="I26" i="10"/>
  <c r="I25" i="10"/>
  <c r="I24" i="10"/>
  <c r="E24" i="10" s="1"/>
  <c r="H24" i="10"/>
  <c r="I23" i="10"/>
  <c r="E23" i="10" s="1"/>
  <c r="G21" i="10"/>
  <c r="D21" i="10"/>
  <c r="I20" i="10"/>
  <c r="G19" i="10"/>
  <c r="D19" i="10"/>
  <c r="I18" i="10"/>
  <c r="I17" i="10"/>
  <c r="I16" i="10"/>
  <c r="I15" i="10"/>
  <c r="I14" i="10"/>
  <c r="I13" i="10"/>
  <c r="I12" i="10"/>
  <c r="E12" i="10" s="1"/>
  <c r="I11" i="10"/>
  <c r="I10" i="10"/>
  <c r="I9" i="10"/>
  <c r="G169" i="7"/>
  <c r="D169" i="7"/>
  <c r="I168" i="7"/>
  <c r="H168" i="7" s="1"/>
  <c r="I167" i="7"/>
  <c r="E167" i="7" s="1"/>
  <c r="I166" i="7"/>
  <c r="H166" i="7" s="1"/>
  <c r="G164" i="7"/>
  <c r="D164" i="7"/>
  <c r="I163" i="7"/>
  <c r="E163" i="7" s="1"/>
  <c r="I162" i="7"/>
  <c r="H162" i="7" s="1"/>
  <c r="I161" i="7"/>
  <c r="E161" i="7" s="1"/>
  <c r="I160" i="7"/>
  <c r="H160" i="7" s="1"/>
  <c r="G158" i="7"/>
  <c r="D158" i="7"/>
  <c r="I157" i="7"/>
  <c r="H157" i="7" s="1"/>
  <c r="I156" i="7"/>
  <c r="H156" i="7" s="1"/>
  <c r="I155" i="7"/>
  <c r="I154" i="7"/>
  <c r="H154" i="7" s="1"/>
  <c r="I153" i="7"/>
  <c r="E153" i="7" s="1"/>
  <c r="I152" i="7"/>
  <c r="H152" i="7" s="1"/>
  <c r="G149" i="7"/>
  <c r="D149" i="7"/>
  <c r="I149" i="7" s="1"/>
  <c r="I148" i="7"/>
  <c r="E148" i="7" s="1"/>
  <c r="I147" i="7"/>
  <c r="E147" i="7" s="1"/>
  <c r="I146" i="7"/>
  <c r="E146" i="7" s="1"/>
  <c r="I145" i="7"/>
  <c r="E145" i="7" s="1"/>
  <c r="I144" i="7"/>
  <c r="H144" i="7" s="1"/>
  <c r="I143" i="7"/>
  <c r="H143" i="7" s="1"/>
  <c r="E143" i="7"/>
  <c r="G141" i="7"/>
  <c r="D141" i="7"/>
  <c r="I140" i="7"/>
  <c r="H140" i="7" s="1"/>
  <c r="I139" i="7"/>
  <c r="E139" i="7" s="1"/>
  <c r="I138" i="7"/>
  <c r="H138" i="7" s="1"/>
  <c r="I137" i="7"/>
  <c r="E137" i="7" s="1"/>
  <c r="G135" i="7"/>
  <c r="D135" i="7"/>
  <c r="I135" i="7" s="1"/>
  <c r="H135" i="7" s="1"/>
  <c r="I134" i="7"/>
  <c r="E134" i="7" s="1"/>
  <c r="I133" i="7"/>
  <c r="H133" i="7" s="1"/>
  <c r="G130" i="7"/>
  <c r="D130" i="7"/>
  <c r="I129" i="7"/>
  <c r="E129" i="7" s="1"/>
  <c r="I128" i="7"/>
  <c r="H128" i="7" s="1"/>
  <c r="I127" i="7"/>
  <c r="H127" i="7" s="1"/>
  <c r="E127" i="7"/>
  <c r="I126" i="7"/>
  <c r="E126" i="7" s="1"/>
  <c r="I125" i="7"/>
  <c r="H125" i="7" s="1"/>
  <c r="G123" i="7"/>
  <c r="G131" i="7" s="1"/>
  <c r="D123" i="7"/>
  <c r="I122" i="7"/>
  <c r="H122" i="7" s="1"/>
  <c r="I121" i="7"/>
  <c r="H121" i="7" s="1"/>
  <c r="I120" i="7"/>
  <c r="E120" i="7" s="1"/>
  <c r="H120" i="7"/>
  <c r="I119" i="7"/>
  <c r="H119" i="7" s="1"/>
  <c r="I118" i="7"/>
  <c r="E118" i="7" s="1"/>
  <c r="G115" i="7"/>
  <c r="D115" i="7"/>
  <c r="I114" i="7"/>
  <c r="H114" i="7" s="1"/>
  <c r="I113" i="7"/>
  <c r="E113" i="7" s="1"/>
  <c r="H113" i="7"/>
  <c r="I112" i="7"/>
  <c r="I111" i="7"/>
  <c r="E111" i="7" s="1"/>
  <c r="I110" i="7"/>
  <c r="E110" i="7" s="1"/>
  <c r="I109" i="7"/>
  <c r="H109" i="7" s="1"/>
  <c r="I108" i="7"/>
  <c r="H108" i="7" s="1"/>
  <c r="I107" i="7"/>
  <c r="H107" i="7" s="1"/>
  <c r="G105" i="7"/>
  <c r="D105" i="7"/>
  <c r="I104" i="7"/>
  <c r="E104" i="7" s="1"/>
  <c r="I103" i="7"/>
  <c r="H103" i="7" s="1"/>
  <c r="I102" i="7"/>
  <c r="E102" i="7" s="1"/>
  <c r="I101" i="7"/>
  <c r="H101" i="7" s="1"/>
  <c r="I100" i="7"/>
  <c r="H100" i="7" s="1"/>
  <c r="I99" i="7"/>
  <c r="I98" i="7"/>
  <c r="H98" i="7" s="1"/>
  <c r="I97" i="7"/>
  <c r="H97" i="7" s="1"/>
  <c r="G94" i="7"/>
  <c r="D94" i="7"/>
  <c r="I93" i="7"/>
  <c r="H93" i="7" s="1"/>
  <c r="I92" i="7"/>
  <c r="I91" i="7"/>
  <c r="I90" i="7"/>
  <c r="H90" i="7" s="1"/>
  <c r="I89" i="7"/>
  <c r="E89" i="7" s="1"/>
  <c r="I88" i="7"/>
  <c r="E88" i="7" s="1"/>
  <c r="I87" i="7"/>
  <c r="H87" i="7" s="1"/>
  <c r="I86" i="7"/>
  <c r="I85" i="7"/>
  <c r="H85" i="7" s="1"/>
  <c r="G83" i="7"/>
  <c r="D83" i="7"/>
  <c r="I82" i="7"/>
  <c r="H82" i="7" s="1"/>
  <c r="I81" i="7"/>
  <c r="H81" i="7" s="1"/>
  <c r="I80" i="7"/>
  <c r="H80" i="7" s="1"/>
  <c r="I79" i="7"/>
  <c r="H79" i="7" s="1"/>
  <c r="I78" i="7"/>
  <c r="E78" i="7" s="1"/>
  <c r="G76" i="7"/>
  <c r="D76" i="7"/>
  <c r="I75" i="7"/>
  <c r="E75" i="7" s="1"/>
  <c r="I74" i="7"/>
  <c r="H74" i="7" s="1"/>
  <c r="I73" i="7"/>
  <c r="I72" i="7"/>
  <c r="E72" i="7" s="1"/>
  <c r="I71" i="7"/>
  <c r="H71" i="7" s="1"/>
  <c r="I70" i="7"/>
  <c r="H70" i="7" s="1"/>
  <c r="I69" i="7"/>
  <c r="H69" i="7" s="1"/>
  <c r="I68" i="7"/>
  <c r="H68" i="7" s="1"/>
  <c r="I67" i="7"/>
  <c r="G65" i="7"/>
  <c r="D65" i="7"/>
  <c r="I64" i="7"/>
  <c r="E64" i="7" s="1"/>
  <c r="I63" i="7"/>
  <c r="H63" i="7" s="1"/>
  <c r="I62" i="7"/>
  <c r="E62" i="7" s="1"/>
  <c r="I61" i="7"/>
  <c r="E61" i="7" s="1"/>
  <c r="I60" i="7"/>
  <c r="I59" i="7"/>
  <c r="H59" i="7" s="1"/>
  <c r="I58" i="7"/>
  <c r="G55" i="7"/>
  <c r="D55" i="7"/>
  <c r="I54" i="7"/>
  <c r="I53" i="7"/>
  <c r="E53" i="7" s="1"/>
  <c r="I52" i="7"/>
  <c r="H52" i="7" s="1"/>
  <c r="I51" i="7"/>
  <c r="E51" i="7" s="1"/>
  <c r="I50" i="7"/>
  <c r="E50" i="7" s="1"/>
  <c r="I49" i="7"/>
  <c r="I48" i="7"/>
  <c r="E48" i="7" s="1"/>
  <c r="I47" i="7"/>
  <c r="I46" i="7"/>
  <c r="I45" i="7"/>
  <c r="E45" i="7" s="1"/>
  <c r="I44" i="7"/>
  <c r="H44" i="7" s="1"/>
  <c r="G42" i="7"/>
  <c r="D42" i="7"/>
  <c r="I41" i="7"/>
  <c r="H41" i="7" s="1"/>
  <c r="I40" i="7"/>
  <c r="E40" i="7" s="1"/>
  <c r="I39" i="7"/>
  <c r="H39" i="7" s="1"/>
  <c r="I38" i="7"/>
  <c r="E38" i="7" s="1"/>
  <c r="I37" i="7"/>
  <c r="H37" i="7" s="1"/>
  <c r="I36" i="7"/>
  <c r="I35" i="7"/>
  <c r="H35" i="7" s="1"/>
  <c r="I34" i="7"/>
  <c r="I33" i="7"/>
  <c r="G31" i="7"/>
  <c r="D31" i="7"/>
  <c r="I31" i="7" s="1"/>
  <c r="H31" i="7" s="1"/>
  <c r="I30" i="7"/>
  <c r="E30" i="7" s="1"/>
  <c r="I29" i="7"/>
  <c r="E29" i="7" s="1"/>
  <c r="I28" i="7"/>
  <c r="I27" i="7"/>
  <c r="E27" i="7" s="1"/>
  <c r="I26" i="7"/>
  <c r="I25" i="7"/>
  <c r="H25" i="7" s="1"/>
  <c r="I24" i="7"/>
  <c r="E24" i="7" s="1"/>
  <c r="H24" i="7"/>
  <c r="I23" i="7"/>
  <c r="H23" i="7" s="1"/>
  <c r="G21" i="7"/>
  <c r="D21" i="7"/>
  <c r="I20" i="7"/>
  <c r="G19" i="7"/>
  <c r="D19" i="7"/>
  <c r="I18" i="7"/>
  <c r="I17" i="7"/>
  <c r="I16" i="7"/>
  <c r="I15" i="7"/>
  <c r="H15" i="7" s="1"/>
  <c r="I14" i="7"/>
  <c r="I13" i="7"/>
  <c r="I12" i="7"/>
  <c r="H12" i="7" s="1"/>
  <c r="I11" i="7"/>
  <c r="I10" i="7"/>
  <c r="I9" i="7"/>
  <c r="G169" i="18"/>
  <c r="D169" i="18"/>
  <c r="I168" i="18"/>
  <c r="H168" i="18" s="1"/>
  <c r="I167" i="18"/>
  <c r="E167" i="18" s="1"/>
  <c r="I166" i="18"/>
  <c r="H166" i="18" s="1"/>
  <c r="G164" i="18"/>
  <c r="D164" i="18"/>
  <c r="I163" i="18"/>
  <c r="E163" i="18" s="1"/>
  <c r="I162" i="18"/>
  <c r="H162" i="18" s="1"/>
  <c r="I161" i="18"/>
  <c r="E161" i="18" s="1"/>
  <c r="I160" i="18"/>
  <c r="E160" i="18" s="1"/>
  <c r="G158" i="18"/>
  <c r="D158" i="18"/>
  <c r="I157" i="18"/>
  <c r="H157" i="18" s="1"/>
  <c r="I156" i="18"/>
  <c r="H156" i="18" s="1"/>
  <c r="I155" i="18"/>
  <c r="I154" i="18"/>
  <c r="H154" i="18" s="1"/>
  <c r="I153" i="18"/>
  <c r="E153" i="18" s="1"/>
  <c r="H153" i="18"/>
  <c r="I152" i="18"/>
  <c r="H152" i="18" s="1"/>
  <c r="G149" i="18"/>
  <c r="D149" i="18"/>
  <c r="I148" i="18"/>
  <c r="H148" i="18" s="1"/>
  <c r="I147" i="18"/>
  <c r="H147" i="18" s="1"/>
  <c r="I146" i="18"/>
  <c r="H146" i="18" s="1"/>
  <c r="I145" i="18"/>
  <c r="E145" i="18" s="1"/>
  <c r="I144" i="18"/>
  <c r="H144" i="18" s="1"/>
  <c r="I143" i="18"/>
  <c r="H143" i="18" s="1"/>
  <c r="G141" i="18"/>
  <c r="D141" i="18"/>
  <c r="I140" i="18"/>
  <c r="H140" i="18" s="1"/>
  <c r="I139" i="18"/>
  <c r="H139" i="18" s="1"/>
  <c r="I138" i="18"/>
  <c r="H138" i="18" s="1"/>
  <c r="I137" i="18"/>
  <c r="E137" i="18" s="1"/>
  <c r="G135" i="18"/>
  <c r="D135" i="18"/>
  <c r="D150" i="18" s="1"/>
  <c r="I134" i="18"/>
  <c r="H134" i="18" s="1"/>
  <c r="I133" i="18"/>
  <c r="E133" i="18" s="1"/>
  <c r="G130" i="18"/>
  <c r="D130" i="18"/>
  <c r="I129" i="18"/>
  <c r="H129" i="18"/>
  <c r="E129" i="18"/>
  <c r="I128" i="18"/>
  <c r="H128" i="18" s="1"/>
  <c r="I127" i="18"/>
  <c r="H127" i="18" s="1"/>
  <c r="I126" i="18"/>
  <c r="E126" i="18" s="1"/>
  <c r="I125" i="18"/>
  <c r="H125" i="18" s="1"/>
  <c r="G123" i="18"/>
  <c r="G131" i="18" s="1"/>
  <c r="D123" i="18"/>
  <c r="D131" i="18" s="1"/>
  <c r="I122" i="18"/>
  <c r="H122" i="18" s="1"/>
  <c r="I121" i="18"/>
  <c r="H121" i="18" s="1"/>
  <c r="I120" i="18"/>
  <c r="H120" i="18" s="1"/>
  <c r="I119" i="18"/>
  <c r="H119" i="18" s="1"/>
  <c r="I118" i="18"/>
  <c r="E118" i="18" s="1"/>
  <c r="G115" i="18"/>
  <c r="D115" i="18"/>
  <c r="I114" i="18"/>
  <c r="H114" i="18" s="1"/>
  <c r="I113" i="18"/>
  <c r="H113" i="18" s="1"/>
  <c r="I112" i="18"/>
  <c r="H112" i="18" s="1"/>
  <c r="I111" i="18"/>
  <c r="H111" i="18" s="1"/>
  <c r="I110" i="18"/>
  <c r="E110" i="18" s="1"/>
  <c r="I109" i="18"/>
  <c r="E109" i="18" s="1"/>
  <c r="I108" i="18"/>
  <c r="E108" i="18" s="1"/>
  <c r="I107" i="18"/>
  <c r="H107" i="18" s="1"/>
  <c r="G105" i="18"/>
  <c r="D105" i="18"/>
  <c r="I104" i="18"/>
  <c r="H104" i="18" s="1"/>
  <c r="I103" i="18"/>
  <c r="H103" i="18" s="1"/>
  <c r="I102" i="18"/>
  <c r="E102" i="18" s="1"/>
  <c r="I101" i="18"/>
  <c r="E101" i="18" s="1"/>
  <c r="I100" i="18"/>
  <c r="H100" i="18" s="1"/>
  <c r="I99" i="18"/>
  <c r="I98" i="18"/>
  <c r="E98" i="18" s="1"/>
  <c r="I97" i="18"/>
  <c r="E97" i="18" s="1"/>
  <c r="G94" i="18"/>
  <c r="D94" i="18"/>
  <c r="I93" i="18"/>
  <c r="H93" i="18" s="1"/>
  <c r="I92" i="18"/>
  <c r="E92" i="18" s="1"/>
  <c r="I91" i="18"/>
  <c r="H91" i="18" s="1"/>
  <c r="I90" i="18"/>
  <c r="H90" i="18" s="1"/>
  <c r="I89" i="18"/>
  <c r="E89" i="18" s="1"/>
  <c r="H89" i="18"/>
  <c r="I88" i="18"/>
  <c r="E88" i="18" s="1"/>
  <c r="I87" i="18"/>
  <c r="H87" i="18" s="1"/>
  <c r="I86" i="18"/>
  <c r="E86" i="18" s="1"/>
  <c r="I85" i="18"/>
  <c r="H85" i="18" s="1"/>
  <c r="G83" i="18"/>
  <c r="D83" i="18"/>
  <c r="I82" i="18"/>
  <c r="H82" i="18" s="1"/>
  <c r="I81" i="18"/>
  <c r="E81" i="18" s="1"/>
  <c r="I80" i="18"/>
  <c r="H80" i="18" s="1"/>
  <c r="I79" i="18"/>
  <c r="H79" i="18" s="1"/>
  <c r="I78" i="18"/>
  <c r="H78" i="18" s="1"/>
  <c r="G76" i="18"/>
  <c r="D76" i="18"/>
  <c r="I75" i="18"/>
  <c r="E75" i="18" s="1"/>
  <c r="I74" i="18"/>
  <c r="H74" i="18" s="1"/>
  <c r="I73" i="18"/>
  <c r="H73" i="18" s="1"/>
  <c r="I72" i="18"/>
  <c r="E72" i="18" s="1"/>
  <c r="I71" i="18"/>
  <c r="H71" i="18" s="1"/>
  <c r="I70" i="18"/>
  <c r="E70" i="18" s="1"/>
  <c r="I69" i="18"/>
  <c r="H69" i="18" s="1"/>
  <c r="I68" i="18"/>
  <c r="H68" i="18" s="1"/>
  <c r="I67" i="18"/>
  <c r="H67" i="18" s="1"/>
  <c r="G65" i="18"/>
  <c r="D65" i="18"/>
  <c r="I64" i="18"/>
  <c r="E64" i="18" s="1"/>
  <c r="I63" i="18"/>
  <c r="H63" i="18" s="1"/>
  <c r="I62" i="18"/>
  <c r="H62" i="18" s="1"/>
  <c r="I61" i="18"/>
  <c r="E61" i="18" s="1"/>
  <c r="I60" i="18"/>
  <c r="E60" i="18" s="1"/>
  <c r="I59" i="18"/>
  <c r="H59" i="18" s="1"/>
  <c r="I58" i="18"/>
  <c r="H58" i="18" s="1"/>
  <c r="G55" i="18"/>
  <c r="D55" i="18"/>
  <c r="I54" i="18"/>
  <c r="H54" i="18" s="1"/>
  <c r="I53" i="18"/>
  <c r="H53" i="18" s="1"/>
  <c r="I52" i="18"/>
  <c r="H52" i="18" s="1"/>
  <c r="I51" i="18"/>
  <c r="E51" i="18" s="1"/>
  <c r="I50" i="18"/>
  <c r="H50" i="18" s="1"/>
  <c r="I49" i="18"/>
  <c r="H49" i="18" s="1"/>
  <c r="I48" i="18"/>
  <c r="E48" i="18" s="1"/>
  <c r="I47" i="18"/>
  <c r="E47" i="18" s="1"/>
  <c r="I46" i="18"/>
  <c r="H46" i="18" s="1"/>
  <c r="I45" i="18"/>
  <c r="H45" i="18" s="1"/>
  <c r="I44" i="18"/>
  <c r="H44" i="18" s="1"/>
  <c r="G42" i="18"/>
  <c r="D42" i="18"/>
  <c r="I41" i="18"/>
  <c r="H41" i="18" s="1"/>
  <c r="I40" i="18"/>
  <c r="H40" i="18" s="1"/>
  <c r="I39" i="18"/>
  <c r="H39" i="18" s="1"/>
  <c r="I38" i="18"/>
  <c r="E38" i="18" s="1"/>
  <c r="I37" i="18"/>
  <c r="E37" i="18" s="1"/>
  <c r="I36" i="18"/>
  <c r="H36" i="18" s="1"/>
  <c r="I35" i="18"/>
  <c r="H35" i="18" s="1"/>
  <c r="I34" i="18"/>
  <c r="H34" i="18" s="1"/>
  <c r="I33" i="18"/>
  <c r="G31" i="18"/>
  <c r="D31" i="18"/>
  <c r="D56" i="18" s="1"/>
  <c r="I30" i="18"/>
  <c r="E30" i="18" s="1"/>
  <c r="I29" i="18"/>
  <c r="E29" i="18" s="1"/>
  <c r="I28" i="18"/>
  <c r="H28" i="18" s="1"/>
  <c r="I27" i="18"/>
  <c r="E27" i="18" s="1"/>
  <c r="I26" i="18"/>
  <c r="I25" i="18"/>
  <c r="E25" i="18" s="1"/>
  <c r="H25" i="18"/>
  <c r="I24" i="18"/>
  <c r="H24" i="18" s="1"/>
  <c r="I23" i="18"/>
  <c r="H23" i="18" s="1"/>
  <c r="G21" i="18"/>
  <c r="D21" i="18"/>
  <c r="I20" i="18"/>
  <c r="H20" i="18" s="1"/>
  <c r="G19" i="18"/>
  <c r="D19" i="18"/>
  <c r="I18" i="18"/>
  <c r="H18" i="18" s="1"/>
  <c r="I17" i="18"/>
  <c r="H17" i="18" s="1"/>
  <c r="I16" i="18"/>
  <c r="E16" i="18" s="1"/>
  <c r="I15" i="18"/>
  <c r="H15" i="18" s="1"/>
  <c r="I14" i="18"/>
  <c r="E14" i="18" s="1"/>
  <c r="I13" i="18"/>
  <c r="E13" i="18" s="1"/>
  <c r="I12" i="18"/>
  <c r="E12" i="18" s="1"/>
  <c r="I11" i="18"/>
  <c r="H11" i="18" s="1"/>
  <c r="I10" i="18"/>
  <c r="I9" i="18"/>
  <c r="H9" i="18" s="1"/>
  <c r="G169" i="2"/>
  <c r="D169" i="2"/>
  <c r="I168" i="2"/>
  <c r="H168" i="2" s="1"/>
  <c r="I167" i="2"/>
  <c r="H167" i="2" s="1"/>
  <c r="I166" i="2"/>
  <c r="E166" i="2" s="1"/>
  <c r="G164" i="2"/>
  <c r="D164" i="2"/>
  <c r="I163" i="2"/>
  <c r="H163" i="2" s="1"/>
  <c r="I162" i="2"/>
  <c r="E162" i="2" s="1"/>
  <c r="I161" i="2"/>
  <c r="I160" i="2"/>
  <c r="H160" i="2" s="1"/>
  <c r="G158" i="2"/>
  <c r="D158" i="2"/>
  <c r="I157" i="2"/>
  <c r="H157" i="2" s="1"/>
  <c r="I156" i="2"/>
  <c r="H156" i="2" s="1"/>
  <c r="I155" i="2"/>
  <c r="I154" i="2"/>
  <c r="I153" i="2"/>
  <c r="H153" i="2" s="1"/>
  <c r="I152" i="2"/>
  <c r="E152" i="2" s="1"/>
  <c r="G149" i="2"/>
  <c r="D149" i="2"/>
  <c r="I148" i="2"/>
  <c r="H148" i="2" s="1"/>
  <c r="I147" i="2"/>
  <c r="H147" i="2"/>
  <c r="E147" i="2"/>
  <c r="I146" i="2"/>
  <c r="H146" i="2" s="1"/>
  <c r="I145" i="2"/>
  <c r="H145" i="2" s="1"/>
  <c r="E145" i="2"/>
  <c r="I144" i="2"/>
  <c r="H144" i="2" s="1"/>
  <c r="I143" i="2"/>
  <c r="H143" i="2" s="1"/>
  <c r="G141" i="2"/>
  <c r="D141" i="2"/>
  <c r="I140" i="2"/>
  <c r="I139" i="2"/>
  <c r="I138" i="2"/>
  <c r="H138" i="2" s="1"/>
  <c r="I137" i="2"/>
  <c r="H137" i="2" s="1"/>
  <c r="G135" i="2"/>
  <c r="D135" i="2"/>
  <c r="I135" i="2" s="1"/>
  <c r="H135" i="2" s="1"/>
  <c r="I134" i="2"/>
  <c r="I133" i="2"/>
  <c r="E133" i="2" s="1"/>
  <c r="H133" i="2"/>
  <c r="G130" i="2"/>
  <c r="D130" i="2"/>
  <c r="I129" i="2"/>
  <c r="H129" i="2" s="1"/>
  <c r="I128" i="2"/>
  <c r="H128" i="2" s="1"/>
  <c r="I127" i="2"/>
  <c r="H127" i="2" s="1"/>
  <c r="I126" i="2"/>
  <c r="I125" i="2"/>
  <c r="H125" i="2" s="1"/>
  <c r="G123" i="2"/>
  <c r="D123" i="2"/>
  <c r="I122" i="2"/>
  <c r="I121" i="2"/>
  <c r="I120" i="2"/>
  <c r="H120" i="2" s="1"/>
  <c r="I119" i="2"/>
  <c r="H119" i="2" s="1"/>
  <c r="I118" i="2"/>
  <c r="H118" i="2" s="1"/>
  <c r="G115" i="2"/>
  <c r="D115" i="2"/>
  <c r="I114" i="2"/>
  <c r="H114" i="2" s="1"/>
  <c r="I113" i="2"/>
  <c r="I112" i="2"/>
  <c r="H112" i="2" s="1"/>
  <c r="I111" i="2"/>
  <c r="E111" i="2" s="1"/>
  <c r="I110" i="2"/>
  <c r="H110" i="2" s="1"/>
  <c r="E110" i="2"/>
  <c r="I109" i="2"/>
  <c r="H109" i="2" s="1"/>
  <c r="I108" i="2"/>
  <c r="H108" i="2" s="1"/>
  <c r="I107" i="2"/>
  <c r="H107" i="2" s="1"/>
  <c r="G105" i="2"/>
  <c r="D105" i="2"/>
  <c r="I105" i="2" s="1"/>
  <c r="E105" i="2" s="1"/>
  <c r="I104" i="2"/>
  <c r="H104" i="2" s="1"/>
  <c r="I103" i="2"/>
  <c r="H103" i="2" s="1"/>
  <c r="I102" i="2"/>
  <c r="I101" i="2"/>
  <c r="E101" i="2" s="1"/>
  <c r="I100" i="2"/>
  <c r="I99" i="2"/>
  <c r="I98" i="2"/>
  <c r="H98" i="2" s="1"/>
  <c r="I97" i="2"/>
  <c r="H97" i="2" s="1"/>
  <c r="G94" i="2"/>
  <c r="D94" i="2"/>
  <c r="I93" i="2"/>
  <c r="H93" i="2" s="1"/>
  <c r="I92" i="2"/>
  <c r="H92" i="2" s="1"/>
  <c r="I91" i="2"/>
  <c r="H91" i="2" s="1"/>
  <c r="I90" i="2"/>
  <c r="H90" i="2" s="1"/>
  <c r="I89" i="2"/>
  <c r="H89" i="2" s="1"/>
  <c r="I88" i="2"/>
  <c r="I87" i="2"/>
  <c r="E87" i="2" s="1"/>
  <c r="I86" i="2"/>
  <c r="I85" i="2"/>
  <c r="H85" i="2" s="1"/>
  <c r="G83" i="2"/>
  <c r="D83" i="2"/>
  <c r="I82" i="2"/>
  <c r="H82" i="2" s="1"/>
  <c r="I81" i="2"/>
  <c r="H81" i="2" s="1"/>
  <c r="I80" i="2"/>
  <c r="H80" i="2" s="1"/>
  <c r="I79" i="2"/>
  <c r="H79" i="2" s="1"/>
  <c r="I78" i="2"/>
  <c r="H78" i="2" s="1"/>
  <c r="G76" i="2"/>
  <c r="D76" i="2"/>
  <c r="I76" i="2" s="1"/>
  <c r="H76" i="2" s="1"/>
  <c r="I75" i="2"/>
  <c r="H75" i="2" s="1"/>
  <c r="I74" i="2"/>
  <c r="I73" i="2"/>
  <c r="I72" i="2"/>
  <c r="I71" i="2"/>
  <c r="H71" i="2" s="1"/>
  <c r="I70" i="2"/>
  <c r="H70" i="2" s="1"/>
  <c r="I69" i="2"/>
  <c r="H69" i="2" s="1"/>
  <c r="I68" i="2"/>
  <c r="H68" i="2" s="1"/>
  <c r="I67" i="2"/>
  <c r="H67" i="2" s="1"/>
  <c r="G65" i="2"/>
  <c r="D65" i="2"/>
  <c r="I64" i="2"/>
  <c r="H64" i="2" s="1"/>
  <c r="I63" i="2"/>
  <c r="H63" i="2" s="1"/>
  <c r="I62" i="2"/>
  <c r="E62" i="2" s="1"/>
  <c r="I61" i="2"/>
  <c r="H61" i="2" s="1"/>
  <c r="I60" i="2"/>
  <c r="H60" i="2" s="1"/>
  <c r="I59" i="2"/>
  <c r="H59" i="2" s="1"/>
  <c r="I58" i="2"/>
  <c r="G55" i="2"/>
  <c r="D55" i="2"/>
  <c r="I54" i="2"/>
  <c r="H54" i="2" s="1"/>
  <c r="I53" i="2"/>
  <c r="H53" i="2" s="1"/>
  <c r="I52" i="2"/>
  <c r="I51" i="2"/>
  <c r="E51" i="2" s="1"/>
  <c r="H51" i="2"/>
  <c r="I50" i="2"/>
  <c r="H50" i="2" s="1"/>
  <c r="I49" i="2"/>
  <c r="E49" i="2" s="1"/>
  <c r="I48" i="2"/>
  <c r="H48" i="2" s="1"/>
  <c r="I47" i="2"/>
  <c r="I46" i="2"/>
  <c r="I45" i="2"/>
  <c r="H45" i="2" s="1"/>
  <c r="I44" i="2"/>
  <c r="G42" i="2"/>
  <c r="D42" i="2"/>
  <c r="I41" i="2"/>
  <c r="H41" i="2" s="1"/>
  <c r="I40" i="2"/>
  <c r="I39" i="2"/>
  <c r="E39" i="2" s="1"/>
  <c r="I38" i="2"/>
  <c r="E38" i="2" s="1"/>
  <c r="I37" i="2"/>
  <c r="H37" i="2" s="1"/>
  <c r="I36" i="2"/>
  <c r="H36" i="2" s="1"/>
  <c r="I35" i="2"/>
  <c r="H35" i="2" s="1"/>
  <c r="I34" i="2"/>
  <c r="I33" i="2"/>
  <c r="G31" i="2"/>
  <c r="D31" i="2"/>
  <c r="I31" i="2" s="1"/>
  <c r="H31" i="2" s="1"/>
  <c r="I30" i="2"/>
  <c r="H30" i="2" s="1"/>
  <c r="I29" i="2"/>
  <c r="E29" i="2" s="1"/>
  <c r="I28" i="2"/>
  <c r="E28" i="2" s="1"/>
  <c r="H28" i="2"/>
  <c r="I27" i="2"/>
  <c r="H27" i="2" s="1"/>
  <c r="I26" i="2"/>
  <c r="I25" i="2"/>
  <c r="H25" i="2" s="1"/>
  <c r="I24" i="2"/>
  <c r="I23" i="2"/>
  <c r="H23" i="2" s="1"/>
  <c r="G21" i="2"/>
  <c r="D21" i="2"/>
  <c r="I20" i="2"/>
  <c r="H20" i="2" s="1"/>
  <c r="G19" i="2"/>
  <c r="D19" i="2"/>
  <c r="I18" i="2"/>
  <c r="H18" i="2" s="1"/>
  <c r="I17" i="2"/>
  <c r="H17" i="2" s="1"/>
  <c r="I16" i="2"/>
  <c r="E16" i="2" s="1"/>
  <c r="H16" i="2"/>
  <c r="I15" i="2"/>
  <c r="E15" i="2" s="1"/>
  <c r="I14" i="2"/>
  <c r="H14" i="2" s="1"/>
  <c r="I13" i="2"/>
  <c r="H13" i="2" s="1"/>
  <c r="I12" i="2"/>
  <c r="H12" i="2" s="1"/>
  <c r="I11" i="2"/>
  <c r="I10" i="2"/>
  <c r="I9" i="2"/>
  <c r="H9" i="2" s="1"/>
  <c r="G169" i="20"/>
  <c r="D169" i="20"/>
  <c r="I168" i="20"/>
  <c r="H168" i="20" s="1"/>
  <c r="I167" i="20"/>
  <c r="H167" i="20" s="1"/>
  <c r="E167" i="20"/>
  <c r="I166" i="20"/>
  <c r="E166" i="20" s="1"/>
  <c r="G164" i="20"/>
  <c r="D164" i="20"/>
  <c r="I163" i="20"/>
  <c r="I162" i="20"/>
  <c r="E162" i="20" s="1"/>
  <c r="I161" i="20"/>
  <c r="I160" i="20"/>
  <c r="G158" i="20"/>
  <c r="D158" i="20"/>
  <c r="I157" i="20"/>
  <c r="I156" i="20"/>
  <c r="I155" i="20"/>
  <c r="I154" i="20"/>
  <c r="I153" i="20"/>
  <c r="H153" i="20" s="1"/>
  <c r="I152" i="20"/>
  <c r="G149" i="20"/>
  <c r="D149" i="20"/>
  <c r="I148" i="20"/>
  <c r="H148" i="20" s="1"/>
  <c r="I147" i="20"/>
  <c r="E147" i="20" s="1"/>
  <c r="I146" i="20"/>
  <c r="E146" i="20" s="1"/>
  <c r="I145" i="20"/>
  <c r="H145" i="20" s="1"/>
  <c r="I144" i="20"/>
  <c r="I143" i="20"/>
  <c r="G141" i="20"/>
  <c r="D141" i="20"/>
  <c r="I141" i="20" s="1"/>
  <c r="I140" i="20"/>
  <c r="I139" i="20"/>
  <c r="I138" i="20"/>
  <c r="I137" i="20"/>
  <c r="G135" i="20"/>
  <c r="D135" i="20"/>
  <c r="I134" i="20"/>
  <c r="I133" i="20"/>
  <c r="E133" i="20" s="1"/>
  <c r="H133" i="20"/>
  <c r="G130" i="20"/>
  <c r="D130" i="20"/>
  <c r="I129" i="20"/>
  <c r="I128" i="20"/>
  <c r="I127" i="20"/>
  <c r="I126" i="20"/>
  <c r="I125" i="20"/>
  <c r="I123" i="20"/>
  <c r="H123" i="20" s="1"/>
  <c r="G123" i="20"/>
  <c r="D123" i="20"/>
  <c r="I122" i="20"/>
  <c r="I121" i="20"/>
  <c r="I120" i="20"/>
  <c r="I119" i="20"/>
  <c r="I118" i="20"/>
  <c r="G115" i="20"/>
  <c r="D115" i="20"/>
  <c r="D116" i="20" s="1"/>
  <c r="I114" i="20"/>
  <c r="I113" i="20"/>
  <c r="H113" i="20" s="1"/>
  <c r="I112" i="20"/>
  <c r="I111" i="20"/>
  <c r="E111" i="20" s="1"/>
  <c r="I110" i="20"/>
  <c r="I109" i="20"/>
  <c r="I108" i="20"/>
  <c r="H108" i="20" s="1"/>
  <c r="I107" i="20"/>
  <c r="G105" i="20"/>
  <c r="G116" i="20" s="1"/>
  <c r="D105" i="20"/>
  <c r="I104" i="20"/>
  <c r="H104" i="20" s="1"/>
  <c r="I103" i="20"/>
  <c r="I102" i="20"/>
  <c r="H102" i="20" s="1"/>
  <c r="I101" i="20"/>
  <c r="E101" i="20" s="1"/>
  <c r="I100" i="20"/>
  <c r="I99" i="20"/>
  <c r="I98" i="20"/>
  <c r="I97" i="20"/>
  <c r="G94" i="20"/>
  <c r="I94" i="20" s="1"/>
  <c r="E94" i="20" s="1"/>
  <c r="D94" i="20"/>
  <c r="I93" i="20"/>
  <c r="I92" i="20"/>
  <c r="I91" i="20"/>
  <c r="I90" i="20"/>
  <c r="I89" i="20"/>
  <c r="I88" i="20"/>
  <c r="E88" i="20" s="1"/>
  <c r="I87" i="20"/>
  <c r="I86" i="20"/>
  <c r="I85" i="20"/>
  <c r="G83" i="20"/>
  <c r="D83" i="20"/>
  <c r="I82" i="20"/>
  <c r="H82" i="20" s="1"/>
  <c r="I81" i="20"/>
  <c r="H81" i="20" s="1"/>
  <c r="I80" i="20"/>
  <c r="I79" i="20"/>
  <c r="I78" i="20"/>
  <c r="G76" i="20"/>
  <c r="D76" i="20"/>
  <c r="I75" i="20"/>
  <c r="E75" i="20" s="1"/>
  <c r="I74" i="20"/>
  <c r="I73" i="20"/>
  <c r="I72" i="20"/>
  <c r="I71" i="20"/>
  <c r="I70" i="20"/>
  <c r="H70" i="20" s="1"/>
  <c r="I69" i="20"/>
  <c r="I68" i="20"/>
  <c r="H68" i="20" s="1"/>
  <c r="I67" i="20"/>
  <c r="G65" i="20"/>
  <c r="D65" i="20"/>
  <c r="I64" i="20"/>
  <c r="E64" i="20" s="1"/>
  <c r="I63" i="20"/>
  <c r="E63" i="20" s="1"/>
  <c r="I62" i="20"/>
  <c r="E62" i="20" s="1"/>
  <c r="I61" i="20"/>
  <c r="H61" i="20" s="1"/>
  <c r="I60" i="20"/>
  <c r="I59" i="20"/>
  <c r="H59" i="20" s="1"/>
  <c r="I58" i="20"/>
  <c r="G55" i="20"/>
  <c r="D55" i="20"/>
  <c r="I54" i="20"/>
  <c r="I53" i="20"/>
  <c r="H53" i="20" s="1"/>
  <c r="I52" i="20"/>
  <c r="I51" i="20"/>
  <c r="I50" i="20"/>
  <c r="E50" i="20" s="1"/>
  <c r="I49" i="20"/>
  <c r="E49" i="20" s="1"/>
  <c r="H49" i="20"/>
  <c r="I48" i="20"/>
  <c r="I47" i="20"/>
  <c r="I46" i="20"/>
  <c r="I45" i="20"/>
  <c r="I44" i="20"/>
  <c r="G42" i="20"/>
  <c r="D42" i="20"/>
  <c r="I41" i="20"/>
  <c r="I40" i="20"/>
  <c r="I39" i="20"/>
  <c r="I38" i="20"/>
  <c r="E38" i="20" s="1"/>
  <c r="H38" i="20"/>
  <c r="I37" i="20"/>
  <c r="H37" i="20" s="1"/>
  <c r="I36" i="20"/>
  <c r="I35" i="20"/>
  <c r="H35" i="20" s="1"/>
  <c r="I34" i="20"/>
  <c r="I33" i="20"/>
  <c r="G31" i="20"/>
  <c r="D31" i="20"/>
  <c r="I30" i="20"/>
  <c r="H30" i="20" s="1"/>
  <c r="I29" i="20"/>
  <c r="E29" i="20" s="1"/>
  <c r="I28" i="20"/>
  <c r="I27" i="20"/>
  <c r="I26" i="20"/>
  <c r="I25" i="20"/>
  <c r="H25" i="20" s="1"/>
  <c r="I24" i="20"/>
  <c r="I23" i="20"/>
  <c r="G21" i="20"/>
  <c r="D21" i="20"/>
  <c r="I20" i="20"/>
  <c r="G19" i="20"/>
  <c r="D19" i="20"/>
  <c r="I18" i="20"/>
  <c r="I17" i="20"/>
  <c r="I16" i="20"/>
  <c r="I15" i="20"/>
  <c r="E15" i="20" s="1"/>
  <c r="I14" i="20"/>
  <c r="E14" i="20" s="1"/>
  <c r="I13" i="20"/>
  <c r="H13" i="20" s="1"/>
  <c r="I12" i="20"/>
  <c r="I11" i="20"/>
  <c r="H11" i="20" s="1"/>
  <c r="I10" i="20"/>
  <c r="I9" i="20"/>
  <c r="G169" i="8"/>
  <c r="D169" i="8"/>
  <c r="I168" i="8"/>
  <c r="E168" i="8" s="1"/>
  <c r="I167" i="8"/>
  <c r="E167" i="8" s="1"/>
  <c r="I166" i="8"/>
  <c r="H166" i="8" s="1"/>
  <c r="G164" i="8"/>
  <c r="D164" i="8"/>
  <c r="I163" i="8"/>
  <c r="I162" i="8"/>
  <c r="E162" i="8" s="1"/>
  <c r="I161" i="8"/>
  <c r="I160" i="8"/>
  <c r="G158" i="8"/>
  <c r="D158" i="8"/>
  <c r="I157" i="8"/>
  <c r="I156" i="8"/>
  <c r="H156" i="8" s="1"/>
  <c r="I155" i="8"/>
  <c r="I154" i="8"/>
  <c r="I153" i="8"/>
  <c r="H153" i="8" s="1"/>
  <c r="I152" i="8"/>
  <c r="G149" i="8"/>
  <c r="D149" i="8"/>
  <c r="I148" i="8"/>
  <c r="H148" i="8" s="1"/>
  <c r="I147" i="8"/>
  <c r="H147" i="8" s="1"/>
  <c r="I146" i="8"/>
  <c r="E146" i="8" s="1"/>
  <c r="I145" i="8"/>
  <c r="E145" i="8" s="1"/>
  <c r="I144" i="8"/>
  <c r="I143" i="8"/>
  <c r="G141" i="8"/>
  <c r="D141" i="8"/>
  <c r="I141" i="8" s="1"/>
  <c r="I140" i="8"/>
  <c r="I139" i="8"/>
  <c r="I138" i="8"/>
  <c r="I137" i="8"/>
  <c r="G135" i="8"/>
  <c r="G150" i="8" s="1"/>
  <c r="D135" i="8"/>
  <c r="I134" i="8"/>
  <c r="I133" i="8"/>
  <c r="H133" i="8" s="1"/>
  <c r="G130" i="8"/>
  <c r="D130" i="8"/>
  <c r="I129" i="8"/>
  <c r="I128" i="8"/>
  <c r="I127" i="8"/>
  <c r="I126" i="8"/>
  <c r="I125" i="8"/>
  <c r="G123" i="8"/>
  <c r="I123" i="8" s="1"/>
  <c r="E123" i="8" s="1"/>
  <c r="D123" i="8"/>
  <c r="D131" i="8" s="1"/>
  <c r="I122" i="8"/>
  <c r="I121" i="8"/>
  <c r="I120" i="8"/>
  <c r="I119" i="8"/>
  <c r="H119" i="8" s="1"/>
  <c r="I118" i="8"/>
  <c r="G115" i="8"/>
  <c r="D115" i="8"/>
  <c r="I114" i="8"/>
  <c r="I113" i="8"/>
  <c r="H113" i="8" s="1"/>
  <c r="I112" i="8"/>
  <c r="I111" i="8"/>
  <c r="I110" i="8"/>
  <c r="I109" i="8"/>
  <c r="I108" i="8"/>
  <c r="H108" i="8" s="1"/>
  <c r="I107" i="8"/>
  <c r="G105" i="8"/>
  <c r="D105" i="8"/>
  <c r="I104" i="8"/>
  <c r="I103" i="8"/>
  <c r="I102" i="8"/>
  <c r="E102" i="8" s="1"/>
  <c r="I101" i="8"/>
  <c r="I100" i="8"/>
  <c r="I99" i="8"/>
  <c r="I98" i="8"/>
  <c r="I97" i="8"/>
  <c r="G94" i="8"/>
  <c r="D94" i="8"/>
  <c r="I93" i="8"/>
  <c r="I92" i="8"/>
  <c r="I91" i="8"/>
  <c r="I90" i="8"/>
  <c r="I89" i="8"/>
  <c r="I88" i="8"/>
  <c r="I87" i="8"/>
  <c r="I86" i="8"/>
  <c r="I85" i="8"/>
  <c r="G83" i="8"/>
  <c r="D83" i="8"/>
  <c r="I82" i="8"/>
  <c r="H82" i="8" s="1"/>
  <c r="I81" i="8"/>
  <c r="H81" i="8" s="1"/>
  <c r="I80" i="8"/>
  <c r="I79" i="8"/>
  <c r="I78" i="8"/>
  <c r="G76" i="8"/>
  <c r="D76" i="8"/>
  <c r="I75" i="8"/>
  <c r="E75" i="8" s="1"/>
  <c r="I74" i="8"/>
  <c r="I73" i="8"/>
  <c r="I72" i="8"/>
  <c r="I71" i="8"/>
  <c r="I70" i="8"/>
  <c r="H70" i="8" s="1"/>
  <c r="I69" i="8"/>
  <c r="I68" i="8"/>
  <c r="H68" i="8" s="1"/>
  <c r="I67" i="8"/>
  <c r="G65" i="8"/>
  <c r="D65" i="8"/>
  <c r="I64" i="8"/>
  <c r="E64" i="8" s="1"/>
  <c r="H64" i="8"/>
  <c r="I63" i="8"/>
  <c r="H63" i="8" s="1"/>
  <c r="I62" i="8"/>
  <c r="E62" i="8" s="1"/>
  <c r="I61" i="8"/>
  <c r="E61" i="8" s="1"/>
  <c r="I60" i="8"/>
  <c r="I59" i="8"/>
  <c r="H59" i="8" s="1"/>
  <c r="I58" i="8"/>
  <c r="G55" i="8"/>
  <c r="D55" i="8"/>
  <c r="I55" i="8" s="1"/>
  <c r="H55" i="8" s="1"/>
  <c r="I54" i="8"/>
  <c r="I53" i="8"/>
  <c r="H53" i="8" s="1"/>
  <c r="I52" i="8"/>
  <c r="I51" i="8"/>
  <c r="I50" i="8"/>
  <c r="H50" i="8" s="1"/>
  <c r="I49" i="8"/>
  <c r="E49" i="8" s="1"/>
  <c r="I48" i="8"/>
  <c r="I47" i="8"/>
  <c r="I46" i="8"/>
  <c r="I45" i="8"/>
  <c r="I44" i="8"/>
  <c r="G42" i="8"/>
  <c r="D42" i="8"/>
  <c r="I41" i="8"/>
  <c r="I40" i="8"/>
  <c r="I39" i="8"/>
  <c r="I38" i="8"/>
  <c r="E38" i="8" s="1"/>
  <c r="I37" i="8"/>
  <c r="H37" i="8" s="1"/>
  <c r="I36" i="8"/>
  <c r="I35" i="8"/>
  <c r="H35" i="8" s="1"/>
  <c r="I34" i="8"/>
  <c r="I33" i="8"/>
  <c r="G31" i="8"/>
  <c r="D31" i="8"/>
  <c r="I30" i="8"/>
  <c r="H30" i="8" s="1"/>
  <c r="I29" i="8"/>
  <c r="I28" i="8"/>
  <c r="I27" i="8"/>
  <c r="I26" i="8"/>
  <c r="I25" i="8"/>
  <c r="H25" i="8" s="1"/>
  <c r="I24" i="8"/>
  <c r="I23" i="8"/>
  <c r="G21" i="8"/>
  <c r="D21" i="8"/>
  <c r="I20" i="8"/>
  <c r="G19" i="8"/>
  <c r="D19" i="8"/>
  <c r="I18" i="8"/>
  <c r="I17" i="8"/>
  <c r="I16" i="8"/>
  <c r="I15" i="8"/>
  <c r="E15" i="8" s="1"/>
  <c r="I14" i="8"/>
  <c r="E14" i="8" s="1"/>
  <c r="I13" i="8"/>
  <c r="I12" i="8"/>
  <c r="I11" i="8"/>
  <c r="H11" i="8" s="1"/>
  <c r="I10" i="8"/>
  <c r="I9" i="8"/>
  <c r="G61" i="3"/>
  <c r="D61" i="3"/>
  <c r="I60" i="3"/>
  <c r="E60" i="3" s="1"/>
  <c r="H60" i="3"/>
  <c r="I59" i="3"/>
  <c r="H59" i="3" s="1"/>
  <c r="I58" i="3"/>
  <c r="H58" i="3" s="1"/>
  <c r="G56" i="3"/>
  <c r="D56" i="3"/>
  <c r="I55" i="3"/>
  <c r="E55" i="3" s="1"/>
  <c r="I54" i="3"/>
  <c r="H54" i="3" s="1"/>
  <c r="I53" i="3"/>
  <c r="E53" i="3" s="1"/>
  <c r="H53" i="3"/>
  <c r="I52" i="3"/>
  <c r="H52" i="3" s="1"/>
  <c r="G50" i="3"/>
  <c r="D50" i="3"/>
  <c r="D62" i="3" s="1"/>
  <c r="I49" i="3"/>
  <c r="H49" i="3" s="1"/>
  <c r="I48" i="3"/>
  <c r="H48" i="3" s="1"/>
  <c r="I47" i="3"/>
  <c r="I46" i="3"/>
  <c r="E46" i="3" s="1"/>
  <c r="I45" i="3"/>
  <c r="H45" i="3" s="1"/>
  <c r="I44" i="3"/>
  <c r="H44" i="3" s="1"/>
  <c r="G41" i="3"/>
  <c r="D41" i="3"/>
  <c r="I40" i="3"/>
  <c r="H40" i="3" s="1"/>
  <c r="I39" i="3"/>
  <c r="H39" i="3" s="1"/>
  <c r="I38" i="3"/>
  <c r="H38" i="3" s="1"/>
  <c r="I37" i="3"/>
  <c r="E37" i="3" s="1"/>
  <c r="I36" i="3"/>
  <c r="H36" i="3" s="1"/>
  <c r="I35" i="3"/>
  <c r="H35" i="3" s="1"/>
  <c r="G33" i="3"/>
  <c r="D33" i="3"/>
  <c r="I32" i="3"/>
  <c r="H32" i="3" s="1"/>
  <c r="I31" i="3"/>
  <c r="H31" i="3" s="1"/>
  <c r="I30" i="3"/>
  <c r="E30" i="3" s="1"/>
  <c r="I29" i="3"/>
  <c r="H29" i="3" s="1"/>
  <c r="G27" i="3"/>
  <c r="D27" i="3"/>
  <c r="I26" i="3"/>
  <c r="H26" i="3" s="1"/>
  <c r="E26" i="3"/>
  <c r="I25" i="3"/>
  <c r="E25" i="3" s="1"/>
  <c r="I22" i="3"/>
  <c r="E22" i="3" s="1"/>
  <c r="I21" i="3"/>
  <c r="H21" i="3" s="1"/>
  <c r="I20" i="3"/>
  <c r="E20" i="3" s="1"/>
  <c r="I19" i="3"/>
  <c r="H19" i="3" s="1"/>
  <c r="I18" i="3"/>
  <c r="E18" i="3" s="1"/>
  <c r="I17" i="3"/>
  <c r="H17" i="3" s="1"/>
  <c r="G15" i="3"/>
  <c r="G23" i="3" s="1"/>
  <c r="D15" i="3"/>
  <c r="I14" i="3"/>
  <c r="H14" i="3" s="1"/>
  <c r="I13" i="3"/>
  <c r="H13" i="3" s="1"/>
  <c r="E13" i="3"/>
  <c r="I12" i="3"/>
  <c r="H12" i="3" s="1"/>
  <c r="I11" i="3"/>
  <c r="E11" i="3" s="1"/>
  <c r="I10" i="3"/>
  <c r="H10" i="3" s="1"/>
  <c r="G67" i="4"/>
  <c r="D67" i="4"/>
  <c r="I66" i="4"/>
  <c r="H66" i="4" s="1"/>
  <c r="I65" i="4"/>
  <c r="E65" i="4" s="1"/>
  <c r="I64" i="4"/>
  <c r="H64" i="4" s="1"/>
  <c r="I63" i="4"/>
  <c r="H63" i="4" s="1"/>
  <c r="I62" i="4"/>
  <c r="E62" i="4" s="1"/>
  <c r="I61" i="4"/>
  <c r="H61" i="4"/>
  <c r="E61" i="4"/>
  <c r="I60" i="4"/>
  <c r="H60" i="4" s="1"/>
  <c r="I59" i="4"/>
  <c r="H59" i="4" s="1"/>
  <c r="G57" i="4"/>
  <c r="D57" i="4"/>
  <c r="I56" i="4"/>
  <c r="H56" i="4" s="1"/>
  <c r="I55" i="4"/>
  <c r="H55" i="4" s="1"/>
  <c r="I54" i="4"/>
  <c r="H54" i="4" s="1"/>
  <c r="I53" i="4"/>
  <c r="H53" i="4" s="1"/>
  <c r="I52" i="4"/>
  <c r="H52" i="4" s="1"/>
  <c r="I51" i="4"/>
  <c r="I50" i="4"/>
  <c r="H50" i="4" s="1"/>
  <c r="I49" i="4"/>
  <c r="H49" i="4" s="1"/>
  <c r="G46" i="4"/>
  <c r="D46" i="4"/>
  <c r="I45" i="4"/>
  <c r="H45" i="4" s="1"/>
  <c r="I44" i="4"/>
  <c r="H44" i="4" s="1"/>
  <c r="I43" i="4"/>
  <c r="H43" i="4" s="1"/>
  <c r="I42" i="4"/>
  <c r="H42" i="4" s="1"/>
  <c r="E42" i="4"/>
  <c r="I41" i="4"/>
  <c r="H41" i="4" s="1"/>
  <c r="E41" i="4"/>
  <c r="I40" i="4"/>
  <c r="H40" i="4" s="1"/>
  <c r="I39" i="4"/>
  <c r="H39" i="4" s="1"/>
  <c r="I38" i="4"/>
  <c r="E38" i="4" s="1"/>
  <c r="I37" i="4"/>
  <c r="H37" i="4" s="1"/>
  <c r="G35" i="4"/>
  <c r="D35" i="4"/>
  <c r="I35" i="4" s="1"/>
  <c r="E35" i="4" s="1"/>
  <c r="I34" i="4"/>
  <c r="H34" i="4" s="1"/>
  <c r="I33" i="4"/>
  <c r="H33" i="4" s="1"/>
  <c r="I32" i="4"/>
  <c r="H32" i="4" s="1"/>
  <c r="I31" i="4"/>
  <c r="H31" i="4" s="1"/>
  <c r="I30" i="4"/>
  <c r="H30" i="4" s="1"/>
  <c r="G28" i="4"/>
  <c r="D28" i="4"/>
  <c r="I27" i="4"/>
  <c r="H27" i="4" s="1"/>
  <c r="I26" i="4"/>
  <c r="H26" i="4" s="1"/>
  <c r="I25" i="4"/>
  <c r="H25" i="4" s="1"/>
  <c r="I24" i="4"/>
  <c r="E24" i="4" s="1"/>
  <c r="I23" i="4"/>
  <c r="H23" i="4" s="1"/>
  <c r="I22" i="4"/>
  <c r="H22" i="4" s="1"/>
  <c r="I21" i="4"/>
  <c r="H21" i="4" s="1"/>
  <c r="I20" i="4"/>
  <c r="H20" i="4" s="1"/>
  <c r="E20" i="4"/>
  <c r="I19" i="4"/>
  <c r="H19" i="4" s="1"/>
  <c r="G17" i="4"/>
  <c r="D17" i="4"/>
  <c r="I16" i="4"/>
  <c r="E16" i="4" s="1"/>
  <c r="I15" i="4"/>
  <c r="H15" i="4" s="1"/>
  <c r="I14" i="4"/>
  <c r="H14" i="4" s="1"/>
  <c r="I13" i="4"/>
  <c r="E13" i="4" s="1"/>
  <c r="I12" i="4"/>
  <c r="H12" i="4" s="1"/>
  <c r="I11" i="4"/>
  <c r="H11" i="4" s="1"/>
  <c r="I10" i="4"/>
  <c r="H10" i="4" s="1"/>
  <c r="G55" i="5"/>
  <c r="D55" i="5"/>
  <c r="I55" i="5" s="1"/>
  <c r="E55" i="5" s="1"/>
  <c r="I54" i="5"/>
  <c r="H54" i="5" s="1"/>
  <c r="I53" i="5"/>
  <c r="E53" i="5" s="1"/>
  <c r="I52" i="5"/>
  <c r="H52" i="5" s="1"/>
  <c r="I51" i="5"/>
  <c r="H51" i="5" s="1"/>
  <c r="I50" i="5"/>
  <c r="H50" i="5" s="1"/>
  <c r="I49" i="5"/>
  <c r="E49" i="5" s="1"/>
  <c r="I48" i="5"/>
  <c r="E48" i="5" s="1"/>
  <c r="I47" i="5"/>
  <c r="H47" i="5" s="1"/>
  <c r="I46" i="5"/>
  <c r="H46" i="5" s="1"/>
  <c r="I45" i="5"/>
  <c r="E45" i="5" s="1"/>
  <c r="I44" i="5"/>
  <c r="H44" i="5" s="1"/>
  <c r="G42" i="5"/>
  <c r="D42" i="5"/>
  <c r="I42" i="5" s="1"/>
  <c r="E42" i="5" s="1"/>
  <c r="I41" i="5"/>
  <c r="H41" i="5" s="1"/>
  <c r="I40" i="5"/>
  <c r="H40" i="5" s="1"/>
  <c r="I39" i="5"/>
  <c r="H39" i="5" s="1"/>
  <c r="I38" i="5"/>
  <c r="E38" i="5" s="1"/>
  <c r="I37" i="5"/>
  <c r="H37" i="5" s="1"/>
  <c r="I36" i="5"/>
  <c r="H36" i="5" s="1"/>
  <c r="I35" i="5"/>
  <c r="E35" i="5" s="1"/>
  <c r="I34" i="5"/>
  <c r="H34" i="5" s="1"/>
  <c r="I33" i="5"/>
  <c r="G31" i="5"/>
  <c r="D31" i="5"/>
  <c r="I30" i="5"/>
  <c r="H30" i="5" s="1"/>
  <c r="I29" i="5"/>
  <c r="H29" i="5" s="1"/>
  <c r="I28" i="5"/>
  <c r="H28" i="5" s="1"/>
  <c r="I27" i="5"/>
  <c r="E27" i="5" s="1"/>
  <c r="I26" i="5"/>
  <c r="I25" i="5"/>
  <c r="H25" i="5" s="1"/>
  <c r="I24" i="5"/>
  <c r="E24" i="5" s="1"/>
  <c r="I23" i="5"/>
  <c r="H23" i="5" s="1"/>
  <c r="G21" i="5"/>
  <c r="D21" i="5"/>
  <c r="I21" i="5" s="1"/>
  <c r="E21" i="5" s="1"/>
  <c r="I20" i="5"/>
  <c r="H20" i="5" s="1"/>
  <c r="G19" i="5"/>
  <c r="D19" i="5"/>
  <c r="I18" i="5"/>
  <c r="H18" i="5" s="1"/>
  <c r="I17" i="5"/>
  <c r="H17" i="5" s="1"/>
  <c r="I16" i="5"/>
  <c r="H16" i="5" s="1"/>
  <c r="I15" i="5"/>
  <c r="H15" i="5" s="1"/>
  <c r="I14" i="5"/>
  <c r="H14" i="5" s="1"/>
  <c r="I13" i="5"/>
  <c r="H13" i="5" s="1"/>
  <c r="I12" i="5"/>
  <c r="H12" i="5" s="1"/>
  <c r="I11" i="5"/>
  <c r="E11" i="5" s="1"/>
  <c r="I10" i="5"/>
  <c r="I9" i="5"/>
  <c r="H9" i="5" s="1"/>
  <c r="F8" i="12"/>
  <c r="F168" i="12"/>
  <c r="E168" i="12" s="1"/>
  <c r="F167" i="12"/>
  <c r="E167" i="12" s="1"/>
  <c r="F166" i="12"/>
  <c r="E166" i="12" s="1"/>
  <c r="F163" i="12"/>
  <c r="E163" i="12" s="1"/>
  <c r="F162" i="12"/>
  <c r="E162" i="12" s="1"/>
  <c r="F161" i="12"/>
  <c r="E161" i="12" s="1"/>
  <c r="F160" i="12"/>
  <c r="E160" i="12" s="1"/>
  <c r="F157" i="12"/>
  <c r="E157" i="12" s="1"/>
  <c r="F156" i="12"/>
  <c r="E156" i="12" s="1"/>
  <c r="F155" i="12"/>
  <c r="F154" i="12"/>
  <c r="E154" i="12" s="1"/>
  <c r="F153" i="12"/>
  <c r="E153" i="12" s="1"/>
  <c r="F152" i="12"/>
  <c r="E152" i="12" s="1"/>
  <c r="F148" i="12"/>
  <c r="E148" i="12" s="1"/>
  <c r="F147" i="12"/>
  <c r="E147" i="12" s="1"/>
  <c r="F146" i="12"/>
  <c r="E146" i="12" s="1"/>
  <c r="F145" i="12"/>
  <c r="E145" i="12" s="1"/>
  <c r="F144" i="12"/>
  <c r="E144" i="12" s="1"/>
  <c r="F143" i="12"/>
  <c r="E143" i="12" s="1"/>
  <c r="F140" i="12"/>
  <c r="E140" i="12" s="1"/>
  <c r="F139" i="12"/>
  <c r="E139" i="12" s="1"/>
  <c r="F138" i="12"/>
  <c r="E138" i="12" s="1"/>
  <c r="F137" i="12"/>
  <c r="E137" i="12" s="1"/>
  <c r="F134" i="12"/>
  <c r="E134" i="12" s="1"/>
  <c r="F133" i="12"/>
  <c r="E133" i="12" s="1"/>
  <c r="F129" i="12"/>
  <c r="E129" i="12" s="1"/>
  <c r="F128" i="12"/>
  <c r="E128" i="12" s="1"/>
  <c r="F127" i="12"/>
  <c r="E127" i="12" s="1"/>
  <c r="F126" i="12"/>
  <c r="E126" i="12" s="1"/>
  <c r="F125" i="12"/>
  <c r="E125" i="12" s="1"/>
  <c r="F122" i="12"/>
  <c r="E122" i="12" s="1"/>
  <c r="F121" i="12"/>
  <c r="E121" i="12" s="1"/>
  <c r="F120" i="12"/>
  <c r="E120" i="12" s="1"/>
  <c r="F119" i="12"/>
  <c r="E119" i="12" s="1"/>
  <c r="F118" i="12"/>
  <c r="E118" i="12" s="1"/>
  <c r="F114" i="12"/>
  <c r="E114" i="12" s="1"/>
  <c r="F113" i="12"/>
  <c r="E113" i="12" s="1"/>
  <c r="F112" i="12"/>
  <c r="E112" i="12" s="1"/>
  <c r="F111" i="12"/>
  <c r="E111" i="12" s="1"/>
  <c r="F110" i="12"/>
  <c r="E110" i="12" s="1"/>
  <c r="F109" i="12"/>
  <c r="E109" i="12" s="1"/>
  <c r="F108" i="12"/>
  <c r="E108" i="12" s="1"/>
  <c r="F107" i="12"/>
  <c r="E107" i="12" s="1"/>
  <c r="F104" i="12"/>
  <c r="E104" i="12" s="1"/>
  <c r="F103" i="12"/>
  <c r="E103" i="12" s="1"/>
  <c r="F102" i="12"/>
  <c r="E102" i="12" s="1"/>
  <c r="F101" i="12"/>
  <c r="E101" i="12" s="1"/>
  <c r="F100" i="12"/>
  <c r="E100" i="12" s="1"/>
  <c r="F99" i="12"/>
  <c r="F98" i="12"/>
  <c r="E98" i="12" s="1"/>
  <c r="F97" i="12"/>
  <c r="E97" i="12" s="1"/>
  <c r="F93" i="12"/>
  <c r="E93" i="12" s="1"/>
  <c r="F92" i="12"/>
  <c r="E92" i="12" s="1"/>
  <c r="F91" i="12"/>
  <c r="E91" i="12" s="1"/>
  <c r="F90" i="12"/>
  <c r="E90" i="12" s="1"/>
  <c r="F89" i="12"/>
  <c r="E89" i="12" s="1"/>
  <c r="F88" i="12"/>
  <c r="E88" i="12" s="1"/>
  <c r="F87" i="12"/>
  <c r="E87" i="12" s="1"/>
  <c r="F86" i="12"/>
  <c r="E86" i="12" s="1"/>
  <c r="F85" i="12"/>
  <c r="E85" i="12" s="1"/>
  <c r="F82" i="12"/>
  <c r="E82" i="12" s="1"/>
  <c r="F81" i="12"/>
  <c r="E81" i="12" s="1"/>
  <c r="F80" i="12"/>
  <c r="E80" i="12" s="1"/>
  <c r="F79" i="12"/>
  <c r="E79" i="12" s="1"/>
  <c r="F78" i="12"/>
  <c r="E78" i="12" s="1"/>
  <c r="F75" i="12"/>
  <c r="E75" i="12" s="1"/>
  <c r="F74" i="12"/>
  <c r="E74" i="12" s="1"/>
  <c r="F73" i="12"/>
  <c r="F72" i="12"/>
  <c r="E72" i="12" s="1"/>
  <c r="F71" i="12"/>
  <c r="E71" i="12" s="1"/>
  <c r="F70" i="12"/>
  <c r="E70" i="12" s="1"/>
  <c r="F69" i="12"/>
  <c r="E69" i="12" s="1"/>
  <c r="F68" i="12"/>
  <c r="E68" i="12" s="1"/>
  <c r="F67" i="12"/>
  <c r="E67" i="12" s="1"/>
  <c r="F64" i="12"/>
  <c r="E64" i="12" s="1"/>
  <c r="F63" i="12"/>
  <c r="E63" i="12" s="1"/>
  <c r="F62" i="12"/>
  <c r="E62" i="12" s="1"/>
  <c r="F61" i="12"/>
  <c r="E61" i="12" s="1"/>
  <c r="F60" i="12"/>
  <c r="F59" i="12"/>
  <c r="E59" i="12" s="1"/>
  <c r="F58" i="12"/>
  <c r="F54" i="12"/>
  <c r="E54" i="12" s="1"/>
  <c r="F53" i="12"/>
  <c r="E53" i="12" s="1"/>
  <c r="F52" i="12"/>
  <c r="E52" i="12" s="1"/>
  <c r="F51" i="12"/>
  <c r="E51" i="12" s="1"/>
  <c r="F50" i="12"/>
  <c r="E50" i="12" s="1"/>
  <c r="F49" i="12"/>
  <c r="E49" i="12" s="1"/>
  <c r="F48" i="12"/>
  <c r="E48" i="12" s="1"/>
  <c r="F47" i="12"/>
  <c r="F46" i="12"/>
  <c r="F45" i="12"/>
  <c r="E45" i="12" s="1"/>
  <c r="F44" i="12"/>
  <c r="E44" i="12" s="1"/>
  <c r="F41" i="12"/>
  <c r="E41" i="12" s="1"/>
  <c r="F40" i="12"/>
  <c r="E40" i="12" s="1"/>
  <c r="F39" i="12"/>
  <c r="E39" i="12" s="1"/>
  <c r="F38" i="12"/>
  <c r="E38" i="12" s="1"/>
  <c r="F37" i="12"/>
  <c r="F36" i="12"/>
  <c r="F35" i="12"/>
  <c r="E35" i="12" s="1"/>
  <c r="F34" i="12"/>
  <c r="F33" i="12"/>
  <c r="F30" i="12"/>
  <c r="E30" i="12" s="1"/>
  <c r="F29" i="12"/>
  <c r="E29" i="12" s="1"/>
  <c r="F28" i="12"/>
  <c r="E28" i="12" s="1"/>
  <c r="F27" i="12"/>
  <c r="E27" i="12" s="1"/>
  <c r="F26" i="12"/>
  <c r="F25" i="12"/>
  <c r="E25" i="12" s="1"/>
  <c r="F24" i="12"/>
  <c r="E24" i="12" s="1"/>
  <c r="F23" i="12"/>
  <c r="E23" i="12" s="1"/>
  <c r="F20" i="12"/>
  <c r="E20" i="12" s="1"/>
  <c r="F18" i="12"/>
  <c r="E18" i="12" s="1"/>
  <c r="F17" i="12"/>
  <c r="E17" i="12" s="1"/>
  <c r="F16" i="12"/>
  <c r="E16" i="12" s="1"/>
  <c r="F15" i="12"/>
  <c r="E15" i="12" s="1"/>
  <c r="F14" i="12"/>
  <c r="E14" i="12" s="1"/>
  <c r="F13" i="12"/>
  <c r="E13" i="12" s="1"/>
  <c r="F12" i="12"/>
  <c r="F11" i="12"/>
  <c r="E11" i="12" s="1"/>
  <c r="F10" i="12"/>
  <c r="F9" i="12"/>
  <c r="E9" i="12" s="1"/>
  <c r="D169" i="12"/>
  <c r="E169" i="12" s="1"/>
  <c r="D164" i="12"/>
  <c r="E164" i="12" s="1"/>
  <c r="D158" i="12"/>
  <c r="E158" i="12" s="1"/>
  <c r="D149" i="12"/>
  <c r="E149" i="12" s="1"/>
  <c r="D141" i="12"/>
  <c r="E141" i="12" s="1"/>
  <c r="D135" i="12"/>
  <c r="E135" i="12" s="1"/>
  <c r="D130" i="12"/>
  <c r="E130" i="12" s="1"/>
  <c r="D123" i="12"/>
  <c r="E123" i="12" s="1"/>
  <c r="D115" i="12"/>
  <c r="E115" i="12" s="1"/>
  <c r="D105" i="12"/>
  <c r="E105" i="12" s="1"/>
  <c r="D94" i="12"/>
  <c r="E94" i="12" s="1"/>
  <c r="D83" i="12"/>
  <c r="E83" i="12" s="1"/>
  <c r="D76" i="12"/>
  <c r="E76" i="12" s="1"/>
  <c r="D65" i="12"/>
  <c r="E65" i="12" s="1"/>
  <c r="D55" i="12"/>
  <c r="E55" i="12" s="1"/>
  <c r="D42" i="12"/>
  <c r="E42" i="12" s="1"/>
  <c r="D31" i="12"/>
  <c r="E31" i="12" s="1"/>
  <c r="D21" i="12"/>
  <c r="E21" i="12" s="1"/>
  <c r="D19" i="12"/>
  <c r="H27" i="21"/>
  <c r="G169" i="1"/>
  <c r="D169" i="1"/>
  <c r="G164" i="1"/>
  <c r="D164" i="1"/>
  <c r="I160" i="1"/>
  <c r="E160" i="1" s="1"/>
  <c r="I119" i="1"/>
  <c r="H119" i="1" s="1"/>
  <c r="I120" i="1"/>
  <c r="E120" i="1" s="1"/>
  <c r="I140" i="1"/>
  <c r="E140" i="1" s="1"/>
  <c r="I148" i="1"/>
  <c r="E148" i="1" s="1"/>
  <c r="I146" i="1"/>
  <c r="E146" i="1" s="1"/>
  <c r="I167" i="1"/>
  <c r="E167" i="1" s="1"/>
  <c r="I168" i="1"/>
  <c r="H168" i="1" s="1"/>
  <c r="I163" i="1"/>
  <c r="E163" i="1" s="1"/>
  <c r="I162" i="1"/>
  <c r="E162" i="1" s="1"/>
  <c r="I154" i="1"/>
  <c r="E154" i="1" s="1"/>
  <c r="I166" i="1"/>
  <c r="H166" i="1" s="1"/>
  <c r="G94" i="1"/>
  <c r="D94" i="1"/>
  <c r="G83" i="1"/>
  <c r="D83" i="1"/>
  <c r="G76" i="1"/>
  <c r="D76" i="1"/>
  <c r="I92" i="1"/>
  <c r="E92" i="1" s="1"/>
  <c r="I90" i="1"/>
  <c r="H90" i="1" s="1"/>
  <c r="I89" i="1"/>
  <c r="H89" i="1" s="1"/>
  <c r="I74" i="1"/>
  <c r="H74" i="1" s="1"/>
  <c r="I81" i="1"/>
  <c r="E81" i="1" s="1"/>
  <c r="I80" i="1"/>
  <c r="E80" i="1" s="1"/>
  <c r="I88" i="1"/>
  <c r="H88" i="1" s="1"/>
  <c r="I87" i="1"/>
  <c r="H87" i="1" s="1"/>
  <c r="I107" i="1"/>
  <c r="H107" i="1" s="1"/>
  <c r="I108" i="1"/>
  <c r="E108" i="1" s="1"/>
  <c r="I79" i="1"/>
  <c r="E79" i="1" s="1"/>
  <c r="I86" i="1"/>
  <c r="E86" i="1" s="1"/>
  <c r="I59" i="1"/>
  <c r="E59" i="1" s="1"/>
  <c r="I58" i="1"/>
  <c r="E58" i="1" s="1"/>
  <c r="I78" i="1"/>
  <c r="E78" i="1" s="1"/>
  <c r="I85" i="1"/>
  <c r="E85" i="1" s="1"/>
  <c r="I10" i="1"/>
  <c r="G42" i="1"/>
  <c r="D42" i="1"/>
  <c r="G55" i="1"/>
  <c r="D55" i="1"/>
  <c r="E14" i="16" l="1"/>
  <c r="E138" i="16"/>
  <c r="E146" i="16"/>
  <c r="E119" i="16"/>
  <c r="G131" i="16"/>
  <c r="E127" i="16"/>
  <c r="D131" i="16"/>
  <c r="H126" i="16"/>
  <c r="E114" i="16"/>
  <c r="G116" i="16"/>
  <c r="H108" i="16"/>
  <c r="H101" i="16"/>
  <c r="E90" i="16"/>
  <c r="I94" i="16"/>
  <c r="H94" i="16" s="1"/>
  <c r="G95" i="16"/>
  <c r="E79" i="16"/>
  <c r="I83" i="16"/>
  <c r="H83" i="16" s="1"/>
  <c r="E73" i="16"/>
  <c r="E68" i="16"/>
  <c r="E61" i="16"/>
  <c r="H59" i="16"/>
  <c r="H50" i="16"/>
  <c r="H44" i="16"/>
  <c r="H36" i="16"/>
  <c r="E34" i="16"/>
  <c r="H28" i="16"/>
  <c r="E27" i="16"/>
  <c r="E10" i="16"/>
  <c r="E15" i="16"/>
  <c r="H16" i="16"/>
  <c r="H153" i="23"/>
  <c r="H145" i="23"/>
  <c r="E146" i="23"/>
  <c r="E147" i="23"/>
  <c r="E143" i="23"/>
  <c r="H138" i="23"/>
  <c r="H137" i="23"/>
  <c r="I135" i="23"/>
  <c r="H135" i="23" s="1"/>
  <c r="D131" i="23"/>
  <c r="H118" i="23"/>
  <c r="H114" i="23"/>
  <c r="E89" i="23"/>
  <c r="E78" i="23"/>
  <c r="E67" i="23"/>
  <c r="H61" i="23"/>
  <c r="E63" i="23"/>
  <c r="E54" i="23"/>
  <c r="H51" i="23"/>
  <c r="H29" i="23"/>
  <c r="H27" i="23"/>
  <c r="E9" i="23"/>
  <c r="H15" i="23"/>
  <c r="I31" i="23"/>
  <c r="H31" i="23" s="1"/>
  <c r="E36" i="23"/>
  <c r="D116" i="23"/>
  <c r="H101" i="23"/>
  <c r="H113" i="23"/>
  <c r="H119" i="23"/>
  <c r="H133" i="23"/>
  <c r="H168" i="23"/>
  <c r="H18" i="23"/>
  <c r="H62" i="23"/>
  <c r="I65" i="23"/>
  <c r="H65" i="23" s="1"/>
  <c r="E30" i="23"/>
  <c r="H41" i="23"/>
  <c r="I94" i="23"/>
  <c r="E94" i="23" s="1"/>
  <c r="E156" i="23"/>
  <c r="H153" i="9"/>
  <c r="E143" i="9"/>
  <c r="E146" i="9"/>
  <c r="H147" i="9"/>
  <c r="H144" i="9"/>
  <c r="H148" i="9"/>
  <c r="E138" i="9"/>
  <c r="E133" i="9"/>
  <c r="E127" i="9"/>
  <c r="E129" i="9"/>
  <c r="H101" i="9"/>
  <c r="H98" i="9"/>
  <c r="H102" i="9"/>
  <c r="H89" i="9"/>
  <c r="E87" i="9"/>
  <c r="H86" i="9"/>
  <c r="H78" i="9"/>
  <c r="E81" i="9"/>
  <c r="E73" i="9"/>
  <c r="E68" i="9"/>
  <c r="H75" i="9"/>
  <c r="H60" i="9"/>
  <c r="H62" i="9"/>
  <c r="H49" i="9"/>
  <c r="E54" i="9"/>
  <c r="E41" i="9"/>
  <c r="H38" i="9"/>
  <c r="D56" i="9"/>
  <c r="H27" i="9"/>
  <c r="H20" i="9"/>
  <c r="H9" i="9"/>
  <c r="E13" i="9"/>
  <c r="G95" i="9"/>
  <c r="H72" i="9"/>
  <c r="I76" i="9"/>
  <c r="E76" i="9" s="1"/>
  <c r="E92" i="9"/>
  <c r="H109" i="9"/>
  <c r="E121" i="9"/>
  <c r="I130" i="9"/>
  <c r="H137" i="9"/>
  <c r="I164" i="9"/>
  <c r="H164" i="9" s="1"/>
  <c r="G170" i="9"/>
  <c r="E25" i="9"/>
  <c r="H52" i="9"/>
  <c r="E64" i="9"/>
  <c r="E74" i="9"/>
  <c r="G116" i="9"/>
  <c r="E112" i="9"/>
  <c r="E128" i="9"/>
  <c r="E134" i="9"/>
  <c r="H161" i="9"/>
  <c r="E168" i="9"/>
  <c r="I31" i="9"/>
  <c r="H31" i="9" s="1"/>
  <c r="G56" i="9"/>
  <c r="I56" i="9" s="1"/>
  <c r="E56" i="9" s="1"/>
  <c r="E119" i="9"/>
  <c r="E140" i="9"/>
  <c r="I149" i="9"/>
  <c r="H149" i="9" s="1"/>
  <c r="I169" i="9"/>
  <c r="H169" i="9" s="1"/>
  <c r="G170" i="10"/>
  <c r="H138" i="10"/>
  <c r="I135" i="10"/>
  <c r="H135" i="10" s="1"/>
  <c r="E119" i="10"/>
  <c r="I115" i="10"/>
  <c r="H100" i="10"/>
  <c r="H104" i="10"/>
  <c r="H101" i="10"/>
  <c r="H88" i="10"/>
  <c r="E53" i="10"/>
  <c r="H28" i="10"/>
  <c r="H12" i="10"/>
  <c r="E45" i="10"/>
  <c r="H108" i="10"/>
  <c r="E114" i="10"/>
  <c r="H143" i="10"/>
  <c r="I149" i="10"/>
  <c r="H149" i="10" s="1"/>
  <c r="H50" i="10"/>
  <c r="D170" i="10"/>
  <c r="H166" i="10"/>
  <c r="H23" i="10"/>
  <c r="D56" i="10"/>
  <c r="H80" i="10"/>
  <c r="H128" i="10"/>
  <c r="H115" i="10"/>
  <c r="G116" i="10"/>
  <c r="H113" i="10"/>
  <c r="G131" i="10"/>
  <c r="I130" i="10"/>
  <c r="H130" i="10" s="1"/>
  <c r="H146" i="7"/>
  <c r="G150" i="7"/>
  <c r="H118" i="7"/>
  <c r="H111" i="7"/>
  <c r="H104" i="7"/>
  <c r="H88" i="7"/>
  <c r="E74" i="7"/>
  <c r="I65" i="7"/>
  <c r="H65" i="7" s="1"/>
  <c r="E59" i="7"/>
  <c r="I55" i="7"/>
  <c r="E55" i="7" s="1"/>
  <c r="H51" i="7"/>
  <c r="H45" i="7"/>
  <c r="H29" i="7"/>
  <c r="H53" i="7"/>
  <c r="I105" i="7"/>
  <c r="H105" i="7" s="1"/>
  <c r="H148" i="7"/>
  <c r="G116" i="7"/>
  <c r="H50" i="7"/>
  <c r="E100" i="7"/>
  <c r="I130" i="7"/>
  <c r="H130" i="7" s="1"/>
  <c r="H147" i="7"/>
  <c r="H167" i="7"/>
  <c r="G170" i="7"/>
  <c r="E133" i="7"/>
  <c r="E35" i="7"/>
  <c r="H62" i="7"/>
  <c r="H102" i="7"/>
  <c r="E107" i="7"/>
  <c r="H139" i="7"/>
  <c r="H163" i="7"/>
  <c r="E12" i="7"/>
  <c r="E25" i="7"/>
  <c r="H30" i="7"/>
  <c r="E70" i="7"/>
  <c r="I83" i="7"/>
  <c r="H83" i="7" s="1"/>
  <c r="H134" i="7"/>
  <c r="E140" i="7"/>
  <c r="I164" i="7"/>
  <c r="E15" i="7"/>
  <c r="I141" i="18"/>
  <c r="E141" i="18" s="1"/>
  <c r="E128" i="18"/>
  <c r="E112" i="18"/>
  <c r="H108" i="18"/>
  <c r="E113" i="18"/>
  <c r="H109" i="18"/>
  <c r="H102" i="18"/>
  <c r="H88" i="18"/>
  <c r="E78" i="18"/>
  <c r="H75" i="18"/>
  <c r="E74" i="18"/>
  <c r="I65" i="18"/>
  <c r="E65" i="18" s="1"/>
  <c r="H38" i="18"/>
  <c r="H30" i="18"/>
  <c r="H27" i="18"/>
  <c r="H29" i="18"/>
  <c r="H14" i="18"/>
  <c r="H13" i="18"/>
  <c r="H51" i="18"/>
  <c r="I94" i="18"/>
  <c r="E94" i="18" s="1"/>
  <c r="H101" i="18"/>
  <c r="I135" i="18"/>
  <c r="E135" i="18" s="1"/>
  <c r="G116" i="18"/>
  <c r="H163" i="18"/>
  <c r="I31" i="18"/>
  <c r="E31" i="18" s="1"/>
  <c r="H61" i="18"/>
  <c r="H97" i="18"/>
  <c r="H145" i="18"/>
  <c r="H48" i="18"/>
  <c r="H86" i="18"/>
  <c r="H98" i="18"/>
  <c r="H92" i="18"/>
  <c r="E147" i="18"/>
  <c r="H64" i="18"/>
  <c r="H81" i="18"/>
  <c r="H161" i="18"/>
  <c r="H167" i="18"/>
  <c r="E163" i="2"/>
  <c r="D170" i="2"/>
  <c r="H152" i="2"/>
  <c r="I141" i="2"/>
  <c r="E141" i="2" s="1"/>
  <c r="G150" i="2"/>
  <c r="I130" i="2"/>
  <c r="H130" i="2" s="1"/>
  <c r="H111" i="2"/>
  <c r="E112" i="2"/>
  <c r="H101" i="2"/>
  <c r="I94" i="2"/>
  <c r="H94" i="2" s="1"/>
  <c r="I65" i="2"/>
  <c r="H65" i="2" s="1"/>
  <c r="E118" i="2"/>
  <c r="E137" i="2"/>
  <c r="H162" i="2"/>
  <c r="E167" i="2"/>
  <c r="E128" i="2"/>
  <c r="E146" i="2"/>
  <c r="G56" i="2"/>
  <c r="E64" i="2"/>
  <c r="H87" i="2"/>
  <c r="I123" i="2"/>
  <c r="E123" i="2" s="1"/>
  <c r="H166" i="2"/>
  <c r="G116" i="2"/>
  <c r="I83" i="2"/>
  <c r="E78" i="2"/>
  <c r="E67" i="2"/>
  <c r="E61" i="2"/>
  <c r="E63" i="2"/>
  <c r="I55" i="2"/>
  <c r="E55" i="2" s="1"/>
  <c r="E48" i="2"/>
  <c r="H38" i="2"/>
  <c r="H39" i="2"/>
  <c r="H29" i="2"/>
  <c r="E17" i="2"/>
  <c r="E14" i="2"/>
  <c r="E9" i="2"/>
  <c r="H15" i="2"/>
  <c r="E18" i="16"/>
  <c r="H25" i="16"/>
  <c r="E38" i="16"/>
  <c r="E49" i="16"/>
  <c r="E58" i="16"/>
  <c r="H70" i="16"/>
  <c r="E83" i="16"/>
  <c r="E87" i="16"/>
  <c r="E103" i="16"/>
  <c r="E107" i="16"/>
  <c r="H133" i="16"/>
  <c r="H143" i="16"/>
  <c r="H166" i="16"/>
  <c r="E11" i="16"/>
  <c r="H29" i="16"/>
  <c r="E53" i="16"/>
  <c r="E62" i="16"/>
  <c r="H74" i="16"/>
  <c r="E91" i="16"/>
  <c r="E111" i="16"/>
  <c r="E120" i="16"/>
  <c r="E139" i="16"/>
  <c r="H147" i="16"/>
  <c r="E154" i="16"/>
  <c r="D170" i="16"/>
  <c r="I170" i="16" s="1"/>
  <c r="E162" i="16"/>
  <c r="H46" i="16"/>
  <c r="I123" i="16"/>
  <c r="H123" i="16" s="1"/>
  <c r="H128" i="16"/>
  <c r="G170" i="16"/>
  <c r="E39" i="16"/>
  <c r="E72" i="16"/>
  <c r="E104" i="16"/>
  <c r="E145" i="16"/>
  <c r="H12" i="16"/>
  <c r="I31" i="16"/>
  <c r="H31" i="16" s="1"/>
  <c r="H54" i="16"/>
  <c r="H63" i="16"/>
  <c r="I76" i="16"/>
  <c r="H76" i="16" s="1"/>
  <c r="H92" i="16"/>
  <c r="H97" i="16"/>
  <c r="H112" i="16"/>
  <c r="I115" i="16"/>
  <c r="H115" i="16" s="1"/>
  <c r="H121" i="16"/>
  <c r="H140" i="16"/>
  <c r="I149" i="16"/>
  <c r="H149" i="16" s="1"/>
  <c r="I158" i="16"/>
  <c r="H158" i="16" s="1"/>
  <c r="H163" i="16"/>
  <c r="E20" i="16"/>
  <c r="E24" i="16"/>
  <c r="E48" i="16"/>
  <c r="E69" i="16"/>
  <c r="E86" i="16"/>
  <c r="I105" i="16"/>
  <c r="E105" i="16" s="1"/>
  <c r="H152" i="16"/>
  <c r="H156" i="16"/>
  <c r="I164" i="16"/>
  <c r="E164" i="16" s="1"/>
  <c r="E19" i="12"/>
  <c r="E12" i="23"/>
  <c r="H16" i="23"/>
  <c r="H23" i="23"/>
  <c r="H39" i="23"/>
  <c r="H75" i="23"/>
  <c r="H79" i="23"/>
  <c r="E92" i="23"/>
  <c r="G116" i="23"/>
  <c r="H111" i="23"/>
  <c r="I123" i="23"/>
  <c r="E123" i="23" s="1"/>
  <c r="H128" i="23"/>
  <c r="H148" i="23"/>
  <c r="H162" i="23"/>
  <c r="H166" i="23"/>
  <c r="E17" i="23"/>
  <c r="E20" i="23"/>
  <c r="E112" i="23"/>
  <c r="E129" i="23"/>
  <c r="E163" i="23"/>
  <c r="E167" i="23"/>
  <c r="H14" i="23"/>
  <c r="E25" i="23"/>
  <c r="I55" i="23"/>
  <c r="H55" i="23" s="1"/>
  <c r="E81" i="23"/>
  <c r="I141" i="23"/>
  <c r="E141" i="23" s="1"/>
  <c r="I158" i="23"/>
  <c r="E158" i="23" s="1"/>
  <c r="D56" i="23"/>
  <c r="E90" i="23"/>
  <c r="E127" i="23"/>
  <c r="D150" i="23"/>
  <c r="H38" i="23"/>
  <c r="E70" i="23"/>
  <c r="E97" i="23"/>
  <c r="H110" i="23"/>
  <c r="I130" i="23"/>
  <c r="H130" i="23" s="1"/>
  <c r="I164" i="23"/>
  <c r="H164" i="23" s="1"/>
  <c r="G95" i="23"/>
  <c r="H23" i="9"/>
  <c r="E36" i="9"/>
  <c r="H40" i="9"/>
  <c r="E59" i="9"/>
  <c r="E63" i="9"/>
  <c r="H67" i="9"/>
  <c r="E79" i="9"/>
  <c r="H111" i="9"/>
  <c r="E114" i="9"/>
  <c r="I123" i="9"/>
  <c r="E123" i="9" s="1"/>
  <c r="H145" i="9"/>
  <c r="H152" i="9"/>
  <c r="E156" i="9"/>
  <c r="H160" i="9"/>
  <c r="H163" i="9"/>
  <c r="H167" i="9"/>
  <c r="I141" i="9"/>
  <c r="E141" i="9" s="1"/>
  <c r="I94" i="9"/>
  <c r="E94" i="9" s="1"/>
  <c r="I115" i="9"/>
  <c r="E115" i="9" s="1"/>
  <c r="E30" i="9"/>
  <c r="E34" i="9"/>
  <c r="H61" i="9"/>
  <c r="E90" i="9"/>
  <c r="E97" i="9"/>
  <c r="E118" i="9"/>
  <c r="E122" i="9"/>
  <c r="H126" i="9"/>
  <c r="E162" i="9"/>
  <c r="E166" i="9"/>
  <c r="H14" i="9"/>
  <c r="I21" i="9"/>
  <c r="E21" i="9" s="1"/>
  <c r="H39" i="9"/>
  <c r="H48" i="9"/>
  <c r="I55" i="9"/>
  <c r="E55" i="9" s="1"/>
  <c r="I65" i="9"/>
  <c r="E65" i="9" s="1"/>
  <c r="E70" i="9"/>
  <c r="H110" i="9"/>
  <c r="D150" i="9"/>
  <c r="E154" i="9"/>
  <c r="G150" i="9"/>
  <c r="I83" i="9"/>
  <c r="E83" i="9" s="1"/>
  <c r="H59" i="10"/>
  <c r="H68" i="10"/>
  <c r="G95" i="10"/>
  <c r="I105" i="10"/>
  <c r="H105" i="10" s="1"/>
  <c r="H121" i="10"/>
  <c r="H127" i="10"/>
  <c r="H133" i="10"/>
  <c r="E111" i="10"/>
  <c r="E156" i="10"/>
  <c r="E162" i="10"/>
  <c r="I65" i="10"/>
  <c r="H65" i="10" s="1"/>
  <c r="E115" i="10"/>
  <c r="I123" i="10"/>
  <c r="H147" i="10"/>
  <c r="H153" i="10"/>
  <c r="H167" i="10"/>
  <c r="E35" i="10"/>
  <c r="E62" i="10"/>
  <c r="E120" i="10"/>
  <c r="I31" i="10"/>
  <c r="H31" i="10" s="1"/>
  <c r="I94" i="10"/>
  <c r="E94" i="10" s="1"/>
  <c r="H148" i="10"/>
  <c r="E154" i="10"/>
  <c r="E168" i="10"/>
  <c r="E39" i="7"/>
  <c r="D56" i="7"/>
  <c r="G95" i="7"/>
  <c r="E80" i="7"/>
  <c r="H89" i="7"/>
  <c r="E121" i="7"/>
  <c r="H137" i="7"/>
  <c r="E152" i="7"/>
  <c r="E162" i="7"/>
  <c r="E166" i="7"/>
  <c r="H75" i="7"/>
  <c r="I94" i="7"/>
  <c r="E94" i="7" s="1"/>
  <c r="E108" i="7"/>
  <c r="E156" i="7"/>
  <c r="E63" i="7"/>
  <c r="E87" i="7"/>
  <c r="E101" i="7"/>
  <c r="E128" i="7"/>
  <c r="H40" i="7"/>
  <c r="I76" i="7"/>
  <c r="H76" i="7" s="1"/>
  <c r="E81" i="7"/>
  <c r="E97" i="7"/>
  <c r="I123" i="7"/>
  <c r="E123" i="7" s="1"/>
  <c r="H153" i="7"/>
  <c r="E69" i="7"/>
  <c r="D170" i="7"/>
  <c r="G56" i="7"/>
  <c r="H64" i="7"/>
  <c r="H78" i="7"/>
  <c r="H129" i="7"/>
  <c r="H12" i="18"/>
  <c r="H16" i="18"/>
  <c r="H70" i="18"/>
  <c r="H118" i="18"/>
  <c r="I123" i="18"/>
  <c r="E123" i="18" s="1"/>
  <c r="H133" i="18"/>
  <c r="H137" i="18"/>
  <c r="I149" i="18"/>
  <c r="E149" i="18" s="1"/>
  <c r="H160" i="18"/>
  <c r="E9" i="18"/>
  <c r="E17" i="18"/>
  <c r="E36" i="18"/>
  <c r="E40" i="18"/>
  <c r="E46" i="18"/>
  <c r="E50" i="18"/>
  <c r="E54" i="18"/>
  <c r="E59" i="18"/>
  <c r="E63" i="18"/>
  <c r="E67" i="18"/>
  <c r="E134" i="18"/>
  <c r="E143" i="18"/>
  <c r="E152" i="18"/>
  <c r="E156" i="18"/>
  <c r="E166" i="18"/>
  <c r="H72" i="18"/>
  <c r="I105" i="18"/>
  <c r="H105" i="18" s="1"/>
  <c r="H110" i="18"/>
  <c r="H126" i="18"/>
  <c r="E121" i="18"/>
  <c r="E140" i="18"/>
  <c r="E148" i="18"/>
  <c r="H37" i="18"/>
  <c r="H47" i="18"/>
  <c r="H60" i="18"/>
  <c r="I76" i="18"/>
  <c r="E76" i="18" s="1"/>
  <c r="I130" i="18"/>
  <c r="E130" i="18" s="1"/>
  <c r="H55" i="18"/>
  <c r="I131" i="18"/>
  <c r="E131" i="18" s="1"/>
  <c r="D170" i="18"/>
  <c r="I55" i="18"/>
  <c r="E55" i="18" s="1"/>
  <c r="D95" i="18"/>
  <c r="G170" i="18"/>
  <c r="H64" i="20"/>
  <c r="I55" i="20"/>
  <c r="G56" i="20"/>
  <c r="H75" i="20"/>
  <c r="D131" i="20"/>
  <c r="E145" i="20"/>
  <c r="E153" i="20"/>
  <c r="E123" i="20"/>
  <c r="I65" i="8"/>
  <c r="E65" i="8" s="1"/>
  <c r="I115" i="8"/>
  <c r="E115" i="8" s="1"/>
  <c r="H14" i="8"/>
  <c r="I76" i="8"/>
  <c r="D56" i="8"/>
  <c r="H11" i="5"/>
  <c r="E83" i="2"/>
  <c r="H49" i="2"/>
  <c r="E148" i="2"/>
  <c r="E153" i="2"/>
  <c r="E94" i="2"/>
  <c r="E129" i="2"/>
  <c r="E50" i="2"/>
  <c r="E89" i="2"/>
  <c r="I149" i="2"/>
  <c r="E149" i="2" s="1"/>
  <c r="I164" i="2"/>
  <c r="H164" i="2" s="1"/>
  <c r="H83" i="2"/>
  <c r="E27" i="2"/>
  <c r="E30" i="2"/>
  <c r="E75" i="2"/>
  <c r="E127" i="2"/>
  <c r="H141" i="2"/>
  <c r="G170" i="2"/>
  <c r="I170" i="2" s="1"/>
  <c r="D131" i="2"/>
  <c r="H62" i="2"/>
  <c r="G95" i="2"/>
  <c r="H105" i="2"/>
  <c r="G131" i="2"/>
  <c r="D150" i="2"/>
  <c r="I150" i="2" s="1"/>
  <c r="H150" i="2" s="1"/>
  <c r="H166" i="20"/>
  <c r="I164" i="20"/>
  <c r="H164" i="20" s="1"/>
  <c r="H162" i="20"/>
  <c r="I158" i="20"/>
  <c r="H158" i="20" s="1"/>
  <c r="I135" i="20"/>
  <c r="H135" i="20" s="1"/>
  <c r="I116" i="20"/>
  <c r="H116" i="20" s="1"/>
  <c r="I83" i="20"/>
  <c r="E83" i="20" s="1"/>
  <c r="G95" i="20"/>
  <c r="I76" i="20"/>
  <c r="H76" i="20" s="1"/>
  <c r="E68" i="20"/>
  <c r="I65" i="20"/>
  <c r="H65" i="20" s="1"/>
  <c r="H50" i="20"/>
  <c r="H15" i="20"/>
  <c r="H14" i="20"/>
  <c r="I31" i="20"/>
  <c r="H31" i="20" s="1"/>
  <c r="H63" i="20"/>
  <c r="E113" i="20"/>
  <c r="H147" i="20"/>
  <c r="H94" i="20"/>
  <c r="G131" i="20"/>
  <c r="E148" i="20"/>
  <c r="E61" i="20"/>
  <c r="G170" i="20"/>
  <c r="E168" i="20"/>
  <c r="H29" i="20"/>
  <c r="H101" i="20"/>
  <c r="H111" i="20"/>
  <c r="I149" i="20"/>
  <c r="H149" i="20" s="1"/>
  <c r="E55" i="20"/>
  <c r="E30" i="20"/>
  <c r="H55" i="20"/>
  <c r="H62" i="20"/>
  <c r="H83" i="20"/>
  <c r="H88" i="20"/>
  <c r="E102" i="20"/>
  <c r="I130" i="20"/>
  <c r="G150" i="20"/>
  <c r="H146" i="20"/>
  <c r="D150" i="20"/>
  <c r="I150" i="20" s="1"/>
  <c r="H150" i="20" s="1"/>
  <c r="H167" i="8"/>
  <c r="H168" i="8"/>
  <c r="H162" i="8"/>
  <c r="H146" i="8"/>
  <c r="I149" i="8"/>
  <c r="I135" i="8"/>
  <c r="I105" i="8"/>
  <c r="E105" i="8" s="1"/>
  <c r="H102" i="8"/>
  <c r="I83" i="8"/>
  <c r="E83" i="8" s="1"/>
  <c r="E81" i="8"/>
  <c r="E82" i="8"/>
  <c r="E70" i="8"/>
  <c r="H75" i="8"/>
  <c r="E68" i="8"/>
  <c r="H61" i="8"/>
  <c r="E59" i="8"/>
  <c r="H38" i="8"/>
  <c r="E25" i="8"/>
  <c r="H15" i="8"/>
  <c r="E30" i="8"/>
  <c r="G95" i="8"/>
  <c r="E119" i="8"/>
  <c r="H145" i="8"/>
  <c r="H49" i="8"/>
  <c r="H62" i="8"/>
  <c r="G116" i="8"/>
  <c r="D150" i="8"/>
  <c r="I150" i="8" s="1"/>
  <c r="H150" i="8" s="1"/>
  <c r="G170" i="8"/>
  <c r="I31" i="8"/>
  <c r="E108" i="8"/>
  <c r="I164" i="8"/>
  <c r="H164" i="8" s="1"/>
  <c r="E156" i="8"/>
  <c r="E55" i="8"/>
  <c r="E113" i="8"/>
  <c r="E148" i="8"/>
  <c r="E153" i="8"/>
  <c r="I169" i="8"/>
  <c r="E169" i="8" s="1"/>
  <c r="E37" i="8"/>
  <c r="I94" i="8"/>
  <c r="I130" i="8"/>
  <c r="H135" i="8"/>
  <c r="E31" i="3"/>
  <c r="I17" i="4"/>
  <c r="E17" i="4" s="1"/>
  <c r="I46" i="4"/>
  <c r="E46" i="4" s="1"/>
  <c r="E45" i="4"/>
  <c r="G47" i="4"/>
  <c r="H49" i="5"/>
  <c r="I25" i="14"/>
  <c r="E25" i="14" s="1"/>
  <c r="D30" i="14"/>
  <c r="I56" i="3"/>
  <c r="E44" i="3"/>
  <c r="E45" i="3"/>
  <c r="I41" i="3"/>
  <c r="H41" i="3" s="1"/>
  <c r="E39" i="3"/>
  <c r="E35" i="3"/>
  <c r="E40" i="3"/>
  <c r="H30" i="3"/>
  <c r="I27" i="3"/>
  <c r="E27" i="3" s="1"/>
  <c r="D42" i="3"/>
  <c r="H22" i="3"/>
  <c r="H18" i="3"/>
  <c r="H20" i="3"/>
  <c r="E21" i="3"/>
  <c r="H27" i="3"/>
  <c r="E29" i="3"/>
  <c r="H37" i="3"/>
  <c r="H46" i="3"/>
  <c r="H55" i="3"/>
  <c r="E10" i="3"/>
  <c r="G62" i="3"/>
  <c r="E48" i="3"/>
  <c r="E58" i="3"/>
  <c r="H11" i="3"/>
  <c r="I15" i="3"/>
  <c r="H15" i="3" s="1"/>
  <c r="D23" i="3"/>
  <c r="I23" i="3" s="1"/>
  <c r="H23" i="3" s="1"/>
  <c r="E32" i="3"/>
  <c r="E12" i="3"/>
  <c r="H25" i="3"/>
  <c r="E59" i="3"/>
  <c r="G68" i="4"/>
  <c r="E60" i="4"/>
  <c r="H65" i="4"/>
  <c r="E50" i="4"/>
  <c r="E49" i="4"/>
  <c r="E54" i="4"/>
  <c r="H38" i="4"/>
  <c r="E44" i="4"/>
  <c r="E31" i="4"/>
  <c r="E33" i="4"/>
  <c r="E30" i="4"/>
  <c r="E22" i="4"/>
  <c r="E23" i="4"/>
  <c r="I28" i="4"/>
  <c r="E28" i="4" s="1"/>
  <c r="E11" i="4"/>
  <c r="H16" i="4"/>
  <c r="E12" i="4"/>
  <c r="D47" i="4"/>
  <c r="H24" i="4"/>
  <c r="H35" i="4"/>
  <c r="I57" i="4"/>
  <c r="H57" i="4" s="1"/>
  <c r="E66" i="4"/>
  <c r="H13" i="4"/>
  <c r="H28" i="4"/>
  <c r="E37" i="4"/>
  <c r="H62" i="4"/>
  <c r="E19" i="4"/>
  <c r="E27" i="4"/>
  <c r="E55" i="4"/>
  <c r="E34" i="4"/>
  <c r="H55" i="5"/>
  <c r="E51" i="5"/>
  <c r="H48" i="5"/>
  <c r="G56" i="5"/>
  <c r="G8" i="5" s="1"/>
  <c r="D56" i="5"/>
  <c r="D8" i="5" s="1"/>
  <c r="H38" i="5"/>
  <c r="E40" i="5"/>
  <c r="H27" i="5"/>
  <c r="H24" i="5"/>
  <c r="E30" i="5"/>
  <c r="I19" i="5"/>
  <c r="E19" i="5" s="1"/>
  <c r="E14" i="5"/>
  <c r="E9" i="5"/>
  <c r="H35" i="5"/>
  <c r="H45" i="5"/>
  <c r="H21" i="5"/>
  <c r="I31" i="5"/>
  <c r="H31" i="5" s="1"/>
  <c r="E17" i="5"/>
  <c r="H42" i="5"/>
  <c r="H53" i="5"/>
  <c r="I131" i="16"/>
  <c r="H131" i="16" s="1"/>
  <c r="H164" i="16"/>
  <c r="E9" i="16"/>
  <c r="E17" i="16"/>
  <c r="E30" i="16"/>
  <c r="E40" i="16"/>
  <c r="E51" i="16"/>
  <c r="I55" i="16"/>
  <c r="E55" i="16" s="1"/>
  <c r="E64" i="16"/>
  <c r="E67" i="16"/>
  <c r="E75" i="16"/>
  <c r="E78" i="16"/>
  <c r="E89" i="16"/>
  <c r="E102" i="16"/>
  <c r="E113" i="16"/>
  <c r="E118" i="16"/>
  <c r="E129" i="16"/>
  <c r="E134" i="16"/>
  <c r="E137" i="16"/>
  <c r="I141" i="16"/>
  <c r="E141" i="16" s="1"/>
  <c r="E148" i="16"/>
  <c r="D150" i="16"/>
  <c r="E153" i="16"/>
  <c r="E167" i="16"/>
  <c r="D56" i="16"/>
  <c r="I19" i="16"/>
  <c r="E19" i="16" s="1"/>
  <c r="I21" i="16"/>
  <c r="H21" i="16" s="1"/>
  <c r="I42" i="16"/>
  <c r="E42" i="16" s="1"/>
  <c r="G150" i="16"/>
  <c r="I169" i="16"/>
  <c r="H169" i="16" s="1"/>
  <c r="G56" i="16"/>
  <c r="D116" i="16"/>
  <c r="E13" i="16"/>
  <c r="E37" i="16"/>
  <c r="E47" i="16"/>
  <c r="E60" i="16"/>
  <c r="E65" i="16"/>
  <c r="E71" i="16"/>
  <c r="E82" i="16"/>
  <c r="E85" i="16"/>
  <c r="E93" i="16"/>
  <c r="D95" i="16"/>
  <c r="E98" i="16"/>
  <c r="H105" i="16"/>
  <c r="E109" i="16"/>
  <c r="E122" i="16"/>
  <c r="E125" i="16"/>
  <c r="E130" i="16"/>
  <c r="E135" i="16"/>
  <c r="E144" i="16"/>
  <c r="E149" i="16"/>
  <c r="E157" i="16"/>
  <c r="E160" i="16"/>
  <c r="E40" i="24"/>
  <c r="H35" i="24"/>
  <c r="H38" i="24"/>
  <c r="E39" i="24"/>
  <c r="H31" i="24"/>
  <c r="H28" i="14"/>
  <c r="H25" i="14"/>
  <c r="E27" i="14"/>
  <c r="I19" i="23"/>
  <c r="E19" i="23" s="1"/>
  <c r="I21" i="23"/>
  <c r="E21" i="23" s="1"/>
  <c r="I42" i="23"/>
  <c r="E42" i="23" s="1"/>
  <c r="I115" i="23"/>
  <c r="E115" i="23" s="1"/>
  <c r="G131" i="23"/>
  <c r="I131" i="23" s="1"/>
  <c r="E131" i="23" s="1"/>
  <c r="G150" i="23"/>
  <c r="H158" i="23"/>
  <c r="I169" i="23"/>
  <c r="H169" i="23" s="1"/>
  <c r="D170" i="23"/>
  <c r="E13" i="23"/>
  <c r="E37" i="23"/>
  <c r="E60" i="23"/>
  <c r="E65" i="23"/>
  <c r="E71" i="23"/>
  <c r="E76" i="23"/>
  <c r="E82" i="23"/>
  <c r="E85" i="23"/>
  <c r="E93" i="23"/>
  <c r="D95" i="23"/>
  <c r="E98" i="23"/>
  <c r="E109" i="23"/>
  <c r="E125" i="23"/>
  <c r="E135" i="23"/>
  <c r="E144" i="23"/>
  <c r="E149" i="23"/>
  <c r="E157" i="23"/>
  <c r="E160" i="23"/>
  <c r="G56" i="23"/>
  <c r="I83" i="23"/>
  <c r="E83" i="23" s="1"/>
  <c r="I105" i="23"/>
  <c r="H105" i="23" s="1"/>
  <c r="G170" i="23"/>
  <c r="E11" i="23"/>
  <c r="E35" i="23"/>
  <c r="E45" i="23"/>
  <c r="E53" i="23"/>
  <c r="E69" i="23"/>
  <c r="E80" i="23"/>
  <c r="E91" i="23"/>
  <c r="E104" i="23"/>
  <c r="E107" i="23"/>
  <c r="E120" i="23"/>
  <c r="H130" i="9"/>
  <c r="H135" i="9"/>
  <c r="E164" i="9"/>
  <c r="I19" i="9"/>
  <c r="E19" i="9" s="1"/>
  <c r="I42" i="9"/>
  <c r="H42" i="9" s="1"/>
  <c r="E105" i="9"/>
  <c r="G131" i="9"/>
  <c r="I131" i="9" s="1"/>
  <c r="E131" i="9" s="1"/>
  <c r="D116" i="9"/>
  <c r="D170" i="9"/>
  <c r="E31" i="9"/>
  <c r="E37" i="9"/>
  <c r="E47" i="9"/>
  <c r="E82" i="9"/>
  <c r="E85" i="9"/>
  <c r="E93" i="9"/>
  <c r="D95" i="9"/>
  <c r="H105" i="9"/>
  <c r="E130" i="9"/>
  <c r="E135" i="9"/>
  <c r="E149" i="9"/>
  <c r="I158" i="9"/>
  <c r="E158" i="9" s="1"/>
  <c r="E16" i="9"/>
  <c r="E29" i="9"/>
  <c r="E50" i="9"/>
  <c r="E24" i="9"/>
  <c r="E35" i="9"/>
  <c r="E45" i="9"/>
  <c r="E53" i="9"/>
  <c r="E58" i="9"/>
  <c r="H65" i="9"/>
  <c r="E69" i="9"/>
  <c r="E80" i="9"/>
  <c r="E91" i="9"/>
  <c r="E104" i="9"/>
  <c r="E107" i="9"/>
  <c r="E120" i="9"/>
  <c r="E139" i="9"/>
  <c r="E42" i="10"/>
  <c r="I170" i="10"/>
  <c r="E170" i="10" s="1"/>
  <c r="H164" i="10"/>
  <c r="I55" i="10"/>
  <c r="E55" i="10" s="1"/>
  <c r="H61" i="10"/>
  <c r="E123" i="10"/>
  <c r="H126" i="10"/>
  <c r="D131" i="10"/>
  <c r="I141" i="10"/>
  <c r="E141" i="10" s="1"/>
  <c r="D150" i="10"/>
  <c r="H161" i="10"/>
  <c r="I19" i="10"/>
  <c r="H19" i="10" s="1"/>
  <c r="I21" i="10"/>
  <c r="I42" i="10"/>
  <c r="H42" i="10" s="1"/>
  <c r="H94" i="10"/>
  <c r="E105" i="10"/>
  <c r="H123" i="10"/>
  <c r="G150" i="10"/>
  <c r="I169" i="10"/>
  <c r="H169" i="10" s="1"/>
  <c r="G56" i="10"/>
  <c r="I83" i="10"/>
  <c r="H83" i="10" s="1"/>
  <c r="D116" i="10"/>
  <c r="I158" i="10"/>
  <c r="E158" i="10" s="1"/>
  <c r="E37" i="10"/>
  <c r="E76" i="10"/>
  <c r="E82" i="10"/>
  <c r="E85" i="10"/>
  <c r="E93" i="10"/>
  <c r="D95" i="10"/>
  <c r="E98" i="10"/>
  <c r="E122" i="10"/>
  <c r="E125" i="10"/>
  <c r="E160" i="10"/>
  <c r="H94" i="7"/>
  <c r="E164" i="7"/>
  <c r="H164" i="7"/>
  <c r="H55" i="7"/>
  <c r="H149" i="7"/>
  <c r="H27" i="7"/>
  <c r="H38" i="7"/>
  <c r="H48" i="7"/>
  <c r="H61" i="7"/>
  <c r="H72" i="7"/>
  <c r="H110" i="7"/>
  <c r="H126" i="7"/>
  <c r="D131" i="7"/>
  <c r="I141" i="7"/>
  <c r="E141" i="7" s="1"/>
  <c r="H145" i="7"/>
  <c r="D150" i="7"/>
  <c r="H161" i="7"/>
  <c r="I19" i="7"/>
  <c r="H19" i="7" s="1"/>
  <c r="I21" i="7"/>
  <c r="I42" i="7"/>
  <c r="H42" i="7" s="1"/>
  <c r="I115" i="7"/>
  <c r="H115" i="7" s="1"/>
  <c r="I169" i="7"/>
  <c r="H169" i="7" s="1"/>
  <c r="E23" i="7"/>
  <c r="E41" i="7"/>
  <c r="E44" i="7"/>
  <c r="E52" i="7"/>
  <c r="E68" i="7"/>
  <c r="E79" i="7"/>
  <c r="E90" i="7"/>
  <c r="E103" i="7"/>
  <c r="E114" i="7"/>
  <c r="D116" i="7"/>
  <c r="E119" i="7"/>
  <c r="E138" i="7"/>
  <c r="E154" i="7"/>
  <c r="I158" i="7"/>
  <c r="E158" i="7" s="1"/>
  <c r="E168" i="7"/>
  <c r="E31" i="7"/>
  <c r="E37" i="7"/>
  <c r="E65" i="7"/>
  <c r="E71" i="7"/>
  <c r="E82" i="7"/>
  <c r="E85" i="7"/>
  <c r="E93" i="7"/>
  <c r="D95" i="7"/>
  <c r="E98" i="7"/>
  <c r="E109" i="7"/>
  <c r="E122" i="7"/>
  <c r="E125" i="7"/>
  <c r="E135" i="7"/>
  <c r="E144" i="7"/>
  <c r="E149" i="7"/>
  <c r="E157" i="7"/>
  <c r="E160" i="7"/>
  <c r="H131" i="18"/>
  <c r="E15" i="18"/>
  <c r="I19" i="18"/>
  <c r="E19" i="18" s="1"/>
  <c r="I21" i="18"/>
  <c r="E21" i="18" s="1"/>
  <c r="E28" i="18"/>
  <c r="E39" i="18"/>
  <c r="I42" i="18"/>
  <c r="E42" i="18" s="1"/>
  <c r="E49" i="18"/>
  <c r="E62" i="18"/>
  <c r="E73" i="18"/>
  <c r="E87" i="18"/>
  <c r="E100" i="18"/>
  <c r="E111" i="18"/>
  <c r="I115" i="18"/>
  <c r="H115" i="18" s="1"/>
  <c r="E127" i="18"/>
  <c r="E146" i="18"/>
  <c r="G150" i="18"/>
  <c r="I150" i="18" s="1"/>
  <c r="E150" i="18" s="1"/>
  <c r="E162" i="18"/>
  <c r="I169" i="18"/>
  <c r="E169" i="18" s="1"/>
  <c r="E18" i="18"/>
  <c r="E20" i="18"/>
  <c r="E23" i="18"/>
  <c r="E34" i="18"/>
  <c r="E41" i="18"/>
  <c r="E44" i="18"/>
  <c r="E52" i="18"/>
  <c r="G56" i="18"/>
  <c r="I56" i="18" s="1"/>
  <c r="E56" i="18" s="1"/>
  <c r="E68" i="18"/>
  <c r="E79" i="18"/>
  <c r="I83" i="18"/>
  <c r="E83" i="18" s="1"/>
  <c r="E90" i="18"/>
  <c r="E103" i="18"/>
  <c r="E114" i="18"/>
  <c r="D116" i="18"/>
  <c r="E119" i="18"/>
  <c r="E138" i="18"/>
  <c r="E154" i="18"/>
  <c r="I158" i="18"/>
  <c r="E158" i="18" s="1"/>
  <c r="E168" i="18"/>
  <c r="E71" i="18"/>
  <c r="E82" i="18"/>
  <c r="E85" i="18"/>
  <c r="E93" i="18"/>
  <c r="E122" i="18"/>
  <c r="E125" i="18"/>
  <c r="E144" i="18"/>
  <c r="E157" i="18"/>
  <c r="I164" i="18"/>
  <c r="E164" i="18" s="1"/>
  <c r="E11" i="18"/>
  <c r="E24" i="18"/>
  <c r="E35" i="18"/>
  <c r="E45" i="18"/>
  <c r="E53" i="18"/>
  <c r="E58" i="18"/>
  <c r="H65" i="18"/>
  <c r="E69" i="18"/>
  <c r="E80" i="18"/>
  <c r="E91" i="18"/>
  <c r="G95" i="18"/>
  <c r="E104" i="18"/>
  <c r="E107" i="18"/>
  <c r="E120" i="18"/>
  <c r="H135" i="18"/>
  <c r="E139" i="18"/>
  <c r="H149" i="18"/>
  <c r="I131" i="2"/>
  <c r="E12" i="2"/>
  <c r="E25" i="2"/>
  <c r="E36" i="2"/>
  <c r="E54" i="2"/>
  <c r="D56" i="2"/>
  <c r="E59" i="2"/>
  <c r="E70" i="2"/>
  <c r="E81" i="2"/>
  <c r="E92" i="2"/>
  <c r="E97" i="2"/>
  <c r="E108" i="2"/>
  <c r="E143" i="2"/>
  <c r="E156" i="2"/>
  <c r="I19" i="2"/>
  <c r="E19" i="2" s="1"/>
  <c r="I21" i="2"/>
  <c r="H21" i="2" s="1"/>
  <c r="I42" i="2"/>
  <c r="H42" i="2" s="1"/>
  <c r="I115" i="2"/>
  <c r="H115" i="2" s="1"/>
  <c r="I169" i="2"/>
  <c r="E169" i="2" s="1"/>
  <c r="E18" i="2"/>
  <c r="E20" i="2"/>
  <c r="E23" i="2"/>
  <c r="E41" i="2"/>
  <c r="E68" i="2"/>
  <c r="E79" i="2"/>
  <c r="E90" i="2"/>
  <c r="E103" i="2"/>
  <c r="E114" i="2"/>
  <c r="D116" i="2"/>
  <c r="E119" i="2"/>
  <c r="E138" i="2"/>
  <c r="I158" i="2"/>
  <c r="E168" i="2"/>
  <c r="E13" i="2"/>
  <c r="E31" i="2"/>
  <c r="E37" i="2"/>
  <c r="E60" i="2"/>
  <c r="E65" i="2"/>
  <c r="E71" i="2"/>
  <c r="E76" i="2"/>
  <c r="E82" i="2"/>
  <c r="E85" i="2"/>
  <c r="E93" i="2"/>
  <c r="D95" i="2"/>
  <c r="E98" i="2"/>
  <c r="E109" i="2"/>
  <c r="E125" i="2"/>
  <c r="E130" i="2"/>
  <c r="E135" i="2"/>
  <c r="E144" i="2"/>
  <c r="E157" i="2"/>
  <c r="E160" i="2"/>
  <c r="E35" i="2"/>
  <c r="E45" i="2"/>
  <c r="E53" i="2"/>
  <c r="E69" i="2"/>
  <c r="E80" i="2"/>
  <c r="E91" i="2"/>
  <c r="E104" i="2"/>
  <c r="E107" i="2"/>
  <c r="E120" i="2"/>
  <c r="E25" i="20"/>
  <c r="D56" i="20"/>
  <c r="E59" i="20"/>
  <c r="E70" i="20"/>
  <c r="E81" i="20"/>
  <c r="E108" i="20"/>
  <c r="E164" i="20"/>
  <c r="I19" i="20"/>
  <c r="E19" i="20" s="1"/>
  <c r="I21" i="20"/>
  <c r="I42" i="20"/>
  <c r="E42" i="20" s="1"/>
  <c r="I115" i="20"/>
  <c r="H115" i="20" s="1"/>
  <c r="I169" i="20"/>
  <c r="E169" i="20" s="1"/>
  <c r="D170" i="20"/>
  <c r="E13" i="20"/>
  <c r="E31" i="20"/>
  <c r="E37" i="20"/>
  <c r="E76" i="20"/>
  <c r="E82" i="20"/>
  <c r="D95" i="20"/>
  <c r="E116" i="20"/>
  <c r="E135" i="20"/>
  <c r="E149" i="20"/>
  <c r="I105" i="20"/>
  <c r="E105" i="20" s="1"/>
  <c r="E11" i="20"/>
  <c r="E35" i="20"/>
  <c r="E53" i="20"/>
  <c r="E104" i="20"/>
  <c r="H149" i="8"/>
  <c r="H31" i="8"/>
  <c r="H76" i="8"/>
  <c r="H115" i="8"/>
  <c r="I19" i="8"/>
  <c r="E19" i="8" s="1"/>
  <c r="I21" i="8"/>
  <c r="I42" i="8"/>
  <c r="E42" i="8" s="1"/>
  <c r="H83" i="8"/>
  <c r="H123" i="8"/>
  <c r="G131" i="8"/>
  <c r="G56" i="8"/>
  <c r="D116" i="8"/>
  <c r="I158" i="8"/>
  <c r="E158" i="8" s="1"/>
  <c r="D170" i="8"/>
  <c r="E31" i="8"/>
  <c r="E76" i="8"/>
  <c r="D95" i="8"/>
  <c r="E135" i="8"/>
  <c r="E149" i="8"/>
  <c r="E50" i="8"/>
  <c r="E63" i="8"/>
  <c r="E133" i="8"/>
  <c r="E147" i="8"/>
  <c r="E166" i="8"/>
  <c r="E11" i="8"/>
  <c r="E35" i="8"/>
  <c r="E53" i="8"/>
  <c r="H65" i="8"/>
  <c r="I62" i="3"/>
  <c r="H62" i="3" s="1"/>
  <c r="E56" i="3"/>
  <c r="E19" i="3"/>
  <c r="E38" i="3"/>
  <c r="G42" i="3"/>
  <c r="E54" i="3"/>
  <c r="I61" i="3"/>
  <c r="E61" i="3" s="1"/>
  <c r="I33" i="3"/>
  <c r="E33" i="3" s="1"/>
  <c r="I50" i="3"/>
  <c r="H56" i="3"/>
  <c r="E14" i="3"/>
  <c r="E17" i="3"/>
  <c r="E36" i="3"/>
  <c r="E49" i="3"/>
  <c r="E52" i="3"/>
  <c r="H46" i="4"/>
  <c r="E14" i="4"/>
  <c r="E25" i="4"/>
  <c r="E39" i="4"/>
  <c r="E52" i="4"/>
  <c r="E63" i="4"/>
  <c r="I67" i="4"/>
  <c r="E67" i="4" s="1"/>
  <c r="D68" i="4"/>
  <c r="E15" i="4"/>
  <c r="E26" i="4"/>
  <c r="E40" i="4"/>
  <c r="E53" i="4"/>
  <c r="E64" i="4"/>
  <c r="E10" i="4"/>
  <c r="H17" i="4"/>
  <c r="E21" i="4"/>
  <c r="E32" i="4"/>
  <c r="E43" i="4"/>
  <c r="E56" i="4"/>
  <c r="E59" i="4"/>
  <c r="E12" i="5"/>
  <c r="E25" i="5"/>
  <c r="E36" i="5"/>
  <c r="E46" i="5"/>
  <c r="E54" i="5"/>
  <c r="E15" i="5"/>
  <c r="E28" i="5"/>
  <c r="E39" i="5"/>
  <c r="E18" i="5"/>
  <c r="E20" i="5"/>
  <c r="E23" i="5"/>
  <c r="E34" i="5"/>
  <c r="E41" i="5"/>
  <c r="E44" i="5"/>
  <c r="E52" i="5"/>
  <c r="E13" i="5"/>
  <c r="E37" i="5"/>
  <c r="E47" i="5"/>
  <c r="E16" i="5"/>
  <c r="E29" i="5"/>
  <c r="E50" i="5"/>
  <c r="D131" i="12"/>
  <c r="E131" i="12" s="1"/>
  <c r="D170" i="12"/>
  <c r="E170" i="12" s="1"/>
  <c r="D56" i="12"/>
  <c r="E56" i="12" s="1"/>
  <c r="D150" i="12"/>
  <c r="E150" i="12" s="1"/>
  <c r="D116" i="12"/>
  <c r="E116" i="12" s="1"/>
  <c r="D95" i="12"/>
  <c r="E95" i="12" s="1"/>
  <c r="H160" i="1"/>
  <c r="E119" i="1"/>
  <c r="H120" i="1"/>
  <c r="H148" i="1"/>
  <c r="H140" i="1"/>
  <c r="E168" i="1"/>
  <c r="H146" i="1"/>
  <c r="H167" i="1"/>
  <c r="H163" i="1"/>
  <c r="H162" i="1"/>
  <c r="H154" i="1"/>
  <c r="E166" i="1"/>
  <c r="H92" i="1"/>
  <c r="E90" i="1"/>
  <c r="E89" i="1"/>
  <c r="E74" i="1"/>
  <c r="H81" i="1"/>
  <c r="H80" i="1"/>
  <c r="E88" i="1"/>
  <c r="E87" i="1"/>
  <c r="E107" i="1"/>
  <c r="H108" i="1"/>
  <c r="H78" i="1"/>
  <c r="H79" i="1"/>
  <c r="H86" i="1"/>
  <c r="I83" i="1"/>
  <c r="H83" i="1" s="1"/>
  <c r="H59" i="1"/>
  <c r="H58" i="1"/>
  <c r="H85" i="1"/>
  <c r="I54" i="1"/>
  <c r="H54" i="1" s="1"/>
  <c r="I30" i="1"/>
  <c r="E30" i="1" s="1"/>
  <c r="I40" i="1"/>
  <c r="E40" i="1" s="1"/>
  <c r="I52" i="1"/>
  <c r="E52" i="1" s="1"/>
  <c r="I51" i="1"/>
  <c r="H51" i="1" s="1"/>
  <c r="I49" i="1"/>
  <c r="E49" i="1" s="1"/>
  <c r="I50" i="1"/>
  <c r="H50" i="1" s="1"/>
  <c r="I48" i="1"/>
  <c r="E48" i="1" s="1"/>
  <c r="I47" i="1"/>
  <c r="E47" i="1" s="1"/>
  <c r="I46" i="1"/>
  <c r="E46" i="1" s="1"/>
  <c r="I45" i="1"/>
  <c r="E45" i="1" s="1"/>
  <c r="I44" i="1"/>
  <c r="E44" i="1" s="1"/>
  <c r="I41" i="1"/>
  <c r="E41" i="1" s="1"/>
  <c r="E123" i="16" l="1"/>
  <c r="E131" i="16"/>
  <c r="E94" i="16"/>
  <c r="E31" i="16"/>
  <c r="E164" i="23"/>
  <c r="D8" i="23"/>
  <c r="H94" i="23"/>
  <c r="H42" i="23"/>
  <c r="E31" i="23"/>
  <c r="H123" i="23"/>
  <c r="H141" i="23"/>
  <c r="H123" i="9"/>
  <c r="H83" i="9"/>
  <c r="H76" i="9"/>
  <c r="H21" i="9"/>
  <c r="H56" i="9"/>
  <c r="H94" i="9"/>
  <c r="E169" i="9"/>
  <c r="H55" i="9"/>
  <c r="G8" i="9"/>
  <c r="H170" i="10"/>
  <c r="E149" i="10"/>
  <c r="G8" i="10"/>
  <c r="E135" i="10"/>
  <c r="E130" i="10"/>
  <c r="E31" i="10"/>
  <c r="E83" i="10"/>
  <c r="E65" i="10"/>
  <c r="D8" i="10"/>
  <c r="I170" i="7"/>
  <c r="E170" i="7" s="1"/>
  <c r="G8" i="7"/>
  <c r="E105" i="7"/>
  <c r="E115" i="7"/>
  <c r="E130" i="7"/>
  <c r="H123" i="7"/>
  <c r="E83" i="7"/>
  <c r="H170" i="7"/>
  <c r="H141" i="18"/>
  <c r="H94" i="18"/>
  <c r="H31" i="18"/>
  <c r="H76" i="18"/>
  <c r="E105" i="18"/>
  <c r="I170" i="18"/>
  <c r="H170" i="18" s="1"/>
  <c r="H149" i="2"/>
  <c r="E150" i="2"/>
  <c r="H131" i="2"/>
  <c r="H123" i="2"/>
  <c r="E115" i="2"/>
  <c r="H55" i="2"/>
  <c r="E131" i="2"/>
  <c r="D8" i="2"/>
  <c r="E170" i="16"/>
  <c r="H170" i="16"/>
  <c r="E158" i="16"/>
  <c r="E169" i="16"/>
  <c r="H42" i="16"/>
  <c r="H55" i="16"/>
  <c r="E76" i="16"/>
  <c r="H141" i="16"/>
  <c r="E115" i="16"/>
  <c r="D8" i="12"/>
  <c r="I116" i="23"/>
  <c r="E116" i="23" s="1"/>
  <c r="H19" i="23"/>
  <c r="H115" i="23"/>
  <c r="E169" i="23"/>
  <c r="E130" i="23"/>
  <c r="E55" i="23"/>
  <c r="H115" i="9"/>
  <c r="E42" i="9"/>
  <c r="I150" i="9"/>
  <c r="H150" i="9" s="1"/>
  <c r="H19" i="9"/>
  <c r="H141" i="9"/>
  <c r="H55" i="10"/>
  <c r="H158" i="10"/>
  <c r="H158" i="7"/>
  <c r="E76" i="7"/>
  <c r="I56" i="7"/>
  <c r="H56" i="7" s="1"/>
  <c r="E42" i="7"/>
  <c r="H21" i="18"/>
  <c r="H169" i="18"/>
  <c r="H123" i="18"/>
  <c r="H164" i="18"/>
  <c r="H130" i="18"/>
  <c r="H42" i="18"/>
  <c r="I131" i="20"/>
  <c r="H105" i="8"/>
  <c r="I56" i="8"/>
  <c r="E56" i="8" s="1"/>
  <c r="E164" i="8"/>
  <c r="H170" i="2"/>
  <c r="E170" i="2"/>
  <c r="E42" i="2"/>
  <c r="H169" i="2"/>
  <c r="E164" i="2"/>
  <c r="E158" i="20"/>
  <c r="E150" i="20"/>
  <c r="G8" i="20"/>
  <c r="E65" i="20"/>
  <c r="H169" i="20"/>
  <c r="H158" i="8"/>
  <c r="H169" i="8"/>
  <c r="H19" i="8"/>
  <c r="E150" i="8"/>
  <c r="E41" i="3"/>
  <c r="I47" i="4"/>
  <c r="H47" i="4" s="1"/>
  <c r="E62" i="3"/>
  <c r="I42" i="3"/>
  <c r="E42" i="3" s="1"/>
  <c r="E23" i="3"/>
  <c r="E15" i="3"/>
  <c r="I8" i="3"/>
  <c r="H8" i="3" s="1"/>
  <c r="E57" i="4"/>
  <c r="E47" i="4"/>
  <c r="H67" i="4"/>
  <c r="H19" i="5"/>
  <c r="E31" i="5"/>
  <c r="I8" i="5"/>
  <c r="E8" i="5" s="1"/>
  <c r="I56" i="5"/>
  <c r="H56" i="5" s="1"/>
  <c r="I116" i="16"/>
  <c r="H116" i="16" s="1"/>
  <c r="I95" i="16"/>
  <c r="H95" i="16" s="1"/>
  <c r="H19" i="16"/>
  <c r="I150" i="16"/>
  <c r="E150" i="16" s="1"/>
  <c r="E21" i="16"/>
  <c r="I56" i="16"/>
  <c r="E56" i="16" s="1"/>
  <c r="D8" i="16"/>
  <c r="G8" i="16"/>
  <c r="I95" i="23"/>
  <c r="H95" i="23" s="1"/>
  <c r="H131" i="23"/>
  <c r="I150" i="23"/>
  <c r="E150" i="23" s="1"/>
  <c r="G8" i="23"/>
  <c r="I56" i="23"/>
  <c r="E56" i="23" s="1"/>
  <c r="E105" i="23"/>
  <c r="I170" i="23"/>
  <c r="H170" i="23" s="1"/>
  <c r="H21" i="23"/>
  <c r="H83" i="23"/>
  <c r="I95" i="9"/>
  <c r="H95" i="9" s="1"/>
  <c r="I170" i="9"/>
  <c r="H170" i="9" s="1"/>
  <c r="I116" i="9"/>
  <c r="H116" i="9" s="1"/>
  <c r="H158" i="9"/>
  <c r="H131" i="9"/>
  <c r="I95" i="10"/>
  <c r="H95" i="10" s="1"/>
  <c r="E169" i="10"/>
  <c r="I56" i="10"/>
  <c r="E56" i="10" s="1"/>
  <c r="I131" i="10"/>
  <c r="H131" i="10" s="1"/>
  <c r="H141" i="10"/>
  <c r="E19" i="10"/>
  <c r="I116" i="10"/>
  <c r="H116" i="10" s="1"/>
  <c r="I150" i="10"/>
  <c r="H150" i="10" s="1"/>
  <c r="I116" i="7"/>
  <c r="H116" i="7" s="1"/>
  <c r="I150" i="7"/>
  <c r="H150" i="7" s="1"/>
  <c r="E19" i="7"/>
  <c r="I131" i="7"/>
  <c r="H131" i="7" s="1"/>
  <c r="H141" i="7"/>
  <c r="E169" i="7"/>
  <c r="I95" i="7"/>
  <c r="H95" i="7" s="1"/>
  <c r="I116" i="18"/>
  <c r="H116" i="18" s="1"/>
  <c r="E115" i="18"/>
  <c r="H83" i="18"/>
  <c r="H19" i="18"/>
  <c r="H158" i="18"/>
  <c r="H56" i="18"/>
  <c r="H150" i="18"/>
  <c r="I95" i="18"/>
  <c r="E95" i="18" s="1"/>
  <c r="E158" i="2"/>
  <c r="H158" i="2"/>
  <c r="I95" i="2"/>
  <c r="H95" i="2" s="1"/>
  <c r="E21" i="2"/>
  <c r="I116" i="2"/>
  <c r="H116" i="2" s="1"/>
  <c r="H19" i="2"/>
  <c r="I56" i="2"/>
  <c r="H56" i="2" s="1"/>
  <c r="E115" i="20"/>
  <c r="I95" i="20"/>
  <c r="H95" i="20" s="1"/>
  <c r="I56" i="20"/>
  <c r="H56" i="20" s="1"/>
  <c r="H42" i="20"/>
  <c r="H19" i="20"/>
  <c r="I170" i="20"/>
  <c r="H170" i="20" s="1"/>
  <c r="H105" i="20"/>
  <c r="I95" i="8"/>
  <c r="H95" i="8" s="1"/>
  <c r="I116" i="8"/>
  <c r="H116" i="8" s="1"/>
  <c r="H42" i="8"/>
  <c r="I170" i="8"/>
  <c r="H170" i="8" s="1"/>
  <c r="I131" i="8"/>
  <c r="E131" i="8" s="1"/>
  <c r="H61" i="3"/>
  <c r="H33" i="3"/>
  <c r="H50" i="3"/>
  <c r="E50" i="3"/>
  <c r="H42" i="3"/>
  <c r="I68" i="4"/>
  <c r="H68" i="4" s="1"/>
  <c r="D8" i="9"/>
  <c r="D8" i="7"/>
  <c r="G8" i="18"/>
  <c r="D8" i="18"/>
  <c r="G8" i="2"/>
  <c r="D8" i="20"/>
  <c r="D8" i="8"/>
  <c r="G8" i="8"/>
  <c r="E83" i="1"/>
  <c r="E54" i="1"/>
  <c r="H49" i="1"/>
  <c r="H40" i="1"/>
  <c r="H30" i="1"/>
  <c r="E51" i="1"/>
  <c r="H52" i="1"/>
  <c r="H46" i="1"/>
  <c r="E50" i="1"/>
  <c r="H48" i="1"/>
  <c r="H47" i="1"/>
  <c r="H45" i="1"/>
  <c r="H44" i="1"/>
  <c r="H41" i="1"/>
  <c r="I42" i="1"/>
  <c r="H42" i="1" s="1"/>
  <c r="I11" i="27"/>
  <c r="I10" i="27"/>
  <c r="H10" i="27" s="1"/>
  <c r="D69" i="26"/>
  <c r="G68" i="26"/>
  <c r="D67" i="26"/>
  <c r="G66" i="26"/>
  <c r="D65" i="26"/>
  <c r="D64" i="26"/>
  <c r="G63" i="26"/>
  <c r="G62" i="26"/>
  <c r="D61" i="26"/>
  <c r="G60" i="26"/>
  <c r="G59" i="26"/>
  <c r="G58" i="26"/>
  <c r="D57" i="26"/>
  <c r="G56" i="26"/>
  <c r="G55" i="26"/>
  <c r="G54" i="26"/>
  <c r="D53" i="26"/>
  <c r="G52" i="26"/>
  <c r="G51" i="26"/>
  <c r="G50" i="26"/>
  <c r="D49" i="26"/>
  <c r="D48" i="26"/>
  <c r="D47" i="26"/>
  <c r="G46" i="26"/>
  <c r="D45" i="26"/>
  <c r="G45" i="26"/>
  <c r="G44" i="26"/>
  <c r="G43" i="26"/>
  <c r="G42" i="26"/>
  <c r="D41" i="26"/>
  <c r="G40" i="26"/>
  <c r="D39" i="26"/>
  <c r="G38" i="26"/>
  <c r="D37" i="26"/>
  <c r="G36" i="26"/>
  <c r="G35" i="26"/>
  <c r="G34" i="26"/>
  <c r="D33" i="26"/>
  <c r="G33" i="26"/>
  <c r="G32" i="26"/>
  <c r="D32" i="26"/>
  <c r="G31" i="26"/>
  <c r="G30" i="26"/>
  <c r="D29" i="26"/>
  <c r="G28" i="26"/>
  <c r="G27" i="26"/>
  <c r="G26" i="26"/>
  <c r="D25" i="26"/>
  <c r="G24" i="26"/>
  <c r="D23" i="26"/>
  <c r="G22" i="26"/>
  <c r="D21" i="26"/>
  <c r="G20" i="26"/>
  <c r="D19" i="26"/>
  <c r="G18" i="26"/>
  <c r="D17" i="26"/>
  <c r="G16" i="26"/>
  <c r="G15" i="26"/>
  <c r="G14" i="26"/>
  <c r="D13" i="26"/>
  <c r="G13" i="26"/>
  <c r="G12" i="26"/>
  <c r="G11" i="26"/>
  <c r="G10" i="26"/>
  <c r="H9" i="26"/>
  <c r="D9" i="26" s="1"/>
  <c r="H56" i="16" l="1"/>
  <c r="I8" i="16"/>
  <c r="H8" i="16" s="1"/>
  <c r="E170" i="23"/>
  <c r="I8" i="23"/>
  <c r="E8" i="23" s="1"/>
  <c r="H56" i="23"/>
  <c r="E150" i="9"/>
  <c r="E116" i="9"/>
  <c r="I8" i="10"/>
  <c r="E8" i="10" s="1"/>
  <c r="E116" i="10"/>
  <c r="E170" i="18"/>
  <c r="E116" i="18"/>
  <c r="E116" i="2"/>
  <c r="E56" i="2"/>
  <c r="E95" i="2"/>
  <c r="I8" i="2"/>
  <c r="H8" i="2" s="1"/>
  <c r="H116" i="23"/>
  <c r="E170" i="9"/>
  <c r="E56" i="7"/>
  <c r="H95" i="18"/>
  <c r="E56" i="20"/>
  <c r="H56" i="8"/>
  <c r="E116" i="8"/>
  <c r="E170" i="20"/>
  <c r="I8" i="20"/>
  <c r="E8" i="20" s="1"/>
  <c r="E95" i="20"/>
  <c r="E56" i="5"/>
  <c r="H8" i="5"/>
  <c r="G69" i="26"/>
  <c r="D31" i="26"/>
  <c r="D35" i="26"/>
  <c r="G64" i="26"/>
  <c r="D24" i="26"/>
  <c r="G47" i="26"/>
  <c r="G48" i="26"/>
  <c r="G21" i="26"/>
  <c r="G49" i="26"/>
  <c r="G39" i="26"/>
  <c r="G65" i="26"/>
  <c r="G19" i="26"/>
  <c r="D62" i="26"/>
  <c r="G67" i="26"/>
  <c r="D51" i="26"/>
  <c r="G57" i="26"/>
  <c r="D16" i="26"/>
  <c r="D43" i="26"/>
  <c r="D54" i="26"/>
  <c r="H150" i="16"/>
  <c r="E95" i="16"/>
  <c r="E116" i="16"/>
  <c r="H150" i="23"/>
  <c r="E95" i="23"/>
  <c r="E95" i="9"/>
  <c r="E150" i="10"/>
  <c r="E131" i="10"/>
  <c r="H56" i="10"/>
  <c r="E95" i="10"/>
  <c r="E131" i="7"/>
  <c r="E150" i="7"/>
  <c r="E95" i="7"/>
  <c r="E116" i="7"/>
  <c r="E95" i="8"/>
  <c r="E170" i="8"/>
  <c r="H131" i="8"/>
  <c r="E68" i="4"/>
  <c r="I8" i="9"/>
  <c r="H8" i="9" s="1"/>
  <c r="I8" i="7"/>
  <c r="H8" i="7" s="1"/>
  <c r="I8" i="18"/>
  <c r="E8" i="18" s="1"/>
  <c r="I8" i="8"/>
  <c r="H8" i="8" s="1"/>
  <c r="E8" i="3"/>
  <c r="I8" i="4"/>
  <c r="H8" i="4" s="1"/>
  <c r="E42" i="1"/>
  <c r="H11" i="27"/>
  <c r="E10" i="27"/>
  <c r="E11" i="27"/>
  <c r="D27" i="26"/>
  <c r="G23" i="26"/>
  <c r="D46" i="26"/>
  <c r="D55" i="26"/>
  <c r="G61" i="26"/>
  <c r="G9" i="26"/>
  <c r="D30" i="26"/>
  <c r="D14" i="26"/>
  <c r="G17" i="26"/>
  <c r="G29" i="26"/>
  <c r="D40" i="26"/>
  <c r="D59" i="26"/>
  <c r="D63" i="26"/>
  <c r="D22" i="26"/>
  <c r="G25" i="26"/>
  <c r="G37" i="26"/>
  <c r="D11" i="26"/>
  <c r="D15" i="26"/>
  <c r="D56" i="26"/>
  <c r="D38" i="26"/>
  <c r="G41" i="26"/>
  <c r="G53" i="26"/>
  <c r="H8" i="26"/>
  <c r="D8" i="26" s="1"/>
  <c r="D12" i="26"/>
  <c r="D20" i="26"/>
  <c r="D28" i="26"/>
  <c r="D36" i="26"/>
  <c r="D44" i="26"/>
  <c r="D52" i="26"/>
  <c r="D60" i="26"/>
  <c r="D68" i="26"/>
  <c r="D10" i="26"/>
  <c r="D18" i="26"/>
  <c r="D26" i="26"/>
  <c r="D34" i="26"/>
  <c r="D42" i="26"/>
  <c r="D50" i="26"/>
  <c r="D58" i="26"/>
  <c r="D66" i="26"/>
  <c r="E8" i="16" l="1"/>
  <c r="H8" i="23"/>
  <c r="H8" i="10"/>
  <c r="H8" i="18"/>
  <c r="E8" i="2"/>
  <c r="H8" i="20"/>
  <c r="E8" i="8"/>
  <c r="E8" i="9"/>
  <c r="E8" i="7"/>
  <c r="E8" i="4"/>
  <c r="I12" i="27"/>
  <c r="G8" i="26"/>
  <c r="E12" i="27" l="1"/>
  <c r="H12" i="27"/>
  <c r="I8" i="27"/>
  <c r="H8" i="27" s="1"/>
  <c r="I102" i="1"/>
  <c r="H102" i="1" s="1"/>
  <c r="H46" i="21"/>
  <c r="D46" i="21" s="1"/>
  <c r="E8" i="27" l="1"/>
  <c r="E102" i="1"/>
  <c r="G46" i="21"/>
  <c r="B8" i="12"/>
  <c r="G23" i="24" l="1"/>
  <c r="D23" i="24"/>
  <c r="G14" i="14"/>
  <c r="G15" i="14" s="1"/>
  <c r="D14" i="14"/>
  <c r="D15" i="14" s="1"/>
  <c r="I12" i="14"/>
  <c r="E12" i="14" s="1"/>
  <c r="I121" i="1"/>
  <c r="H121" i="1" s="1"/>
  <c r="H12" i="14" l="1"/>
  <c r="E121" i="1"/>
  <c r="H69" i="21"/>
  <c r="G69" i="21" s="1"/>
  <c r="D69" i="21" l="1"/>
  <c r="H17" i="21" l="1"/>
  <c r="D17" i="21" s="1"/>
  <c r="G17" i="21" l="1"/>
  <c r="G42" i="24"/>
  <c r="G32" i="24"/>
  <c r="D32" i="24"/>
  <c r="I30" i="24"/>
  <c r="H30" i="24" s="1"/>
  <c r="I29" i="24"/>
  <c r="H29" i="24" s="1"/>
  <c r="I25" i="24"/>
  <c r="H25" i="24" s="1"/>
  <c r="I23" i="24"/>
  <c r="H23" i="24" s="1"/>
  <c r="I21" i="24"/>
  <c r="H21" i="24" s="1"/>
  <c r="I17" i="24"/>
  <c r="H17" i="24" s="1"/>
  <c r="D19" i="24"/>
  <c r="I14" i="24"/>
  <c r="H14" i="24" s="1"/>
  <c r="I15" i="24" l="1"/>
  <c r="E15" i="24" s="1"/>
  <c r="G33" i="24"/>
  <c r="I27" i="24"/>
  <c r="E27" i="24" s="1"/>
  <c r="I41" i="24"/>
  <c r="E41" i="24" s="1"/>
  <c r="I32" i="24"/>
  <c r="H32" i="24" s="1"/>
  <c r="E29" i="24"/>
  <c r="E25" i="24"/>
  <c r="I18" i="24"/>
  <c r="E18" i="24" s="1"/>
  <c r="E21" i="24"/>
  <c r="E30" i="24"/>
  <c r="D42" i="24"/>
  <c r="I42" i="24" s="1"/>
  <c r="E42" i="24" s="1"/>
  <c r="D33" i="24"/>
  <c r="E14" i="24"/>
  <c r="E17" i="24"/>
  <c r="I36" i="24"/>
  <c r="E36" i="24" s="1"/>
  <c r="E23" i="24"/>
  <c r="G19" i="24"/>
  <c r="I19" i="24" s="1"/>
  <c r="E19" i="24" s="1"/>
  <c r="H15" i="24"/>
  <c r="H41" i="24" l="1"/>
  <c r="E32" i="24"/>
  <c r="I33" i="24"/>
  <c r="H33" i="24" s="1"/>
  <c r="H27" i="24"/>
  <c r="H42" i="24"/>
  <c r="H18" i="24"/>
  <c r="H19" i="24"/>
  <c r="H36" i="24"/>
  <c r="E33" i="24" l="1"/>
  <c r="I8" i="24"/>
  <c r="E8" i="24" s="1"/>
  <c r="H8" i="24" l="1"/>
  <c r="I14" i="14" l="1"/>
  <c r="H14" i="14" s="1"/>
  <c r="G158" i="1"/>
  <c r="G170" i="1" s="1"/>
  <c r="D158" i="1"/>
  <c r="D170" i="1" s="1"/>
  <c r="G141" i="1"/>
  <c r="D141" i="1"/>
  <c r="I164" i="1" l="1"/>
  <c r="E164" i="1" s="1"/>
  <c r="E14" i="14"/>
  <c r="H56" i="21"/>
  <c r="D56" i="21" s="1"/>
  <c r="H164" i="1" l="1"/>
  <c r="G56" i="21"/>
  <c r="I14" i="1" l="1"/>
  <c r="E14" i="1" s="1"/>
  <c r="H41" i="21"/>
  <c r="D41" i="21" s="1"/>
  <c r="G41" i="21" l="1"/>
  <c r="H14" i="1"/>
  <c r="I24" i="14" l="1"/>
  <c r="E24" i="14" s="1"/>
  <c r="I20" i="14"/>
  <c r="E20" i="14" s="1"/>
  <c r="G18" i="14"/>
  <c r="D18" i="14"/>
  <c r="I17" i="14"/>
  <c r="H17" i="14" s="1"/>
  <c r="I13" i="14"/>
  <c r="H13" i="14" s="1"/>
  <c r="I9" i="14"/>
  <c r="H9" i="14" s="1"/>
  <c r="I129" i="1"/>
  <c r="E129" i="1" s="1"/>
  <c r="I125" i="1"/>
  <c r="E125" i="1" s="1"/>
  <c r="I122" i="1"/>
  <c r="E122" i="1" s="1"/>
  <c r="I118" i="1"/>
  <c r="E118" i="1" s="1"/>
  <c r="I128" i="1"/>
  <c r="E128" i="1" s="1"/>
  <c r="I127" i="1"/>
  <c r="H127" i="1" s="1"/>
  <c r="I126" i="1"/>
  <c r="E126" i="1" s="1"/>
  <c r="I23" i="1"/>
  <c r="E23" i="1" s="1"/>
  <c r="I53" i="1"/>
  <c r="H53" i="1" s="1"/>
  <c r="I39" i="1"/>
  <c r="E39" i="1" s="1"/>
  <c r="I38" i="1"/>
  <c r="E38" i="1" s="1"/>
  <c r="I37" i="1"/>
  <c r="H37" i="1" s="1"/>
  <c r="I36" i="1"/>
  <c r="E36" i="1" s="1"/>
  <c r="I35" i="1"/>
  <c r="H35" i="1" s="1"/>
  <c r="I34" i="1"/>
  <c r="E34" i="1" s="1"/>
  <c r="I33" i="1"/>
  <c r="I29" i="1"/>
  <c r="H29" i="1" s="1"/>
  <c r="I28" i="1"/>
  <c r="H28" i="1" s="1"/>
  <c r="I27" i="1"/>
  <c r="H27" i="1" s="1"/>
  <c r="I26" i="1"/>
  <c r="I25" i="1"/>
  <c r="E25" i="1" s="1"/>
  <c r="I24" i="1"/>
  <c r="H24" i="1" s="1"/>
  <c r="I157" i="1"/>
  <c r="H157" i="1" s="1"/>
  <c r="I161" i="1"/>
  <c r="H161" i="1" s="1"/>
  <c r="I156" i="1"/>
  <c r="H156" i="1" s="1"/>
  <c r="I155" i="1"/>
  <c r="I153" i="1"/>
  <c r="E153" i="1" s="1"/>
  <c r="I152" i="1"/>
  <c r="H152" i="1" s="1"/>
  <c r="G22" i="14" l="1"/>
  <c r="G8" i="14" s="1"/>
  <c r="D22" i="14"/>
  <c r="D8" i="14" s="1"/>
  <c r="H24" i="14"/>
  <c r="I29" i="14"/>
  <c r="H29" i="14" s="1"/>
  <c r="I18" i="14"/>
  <c r="E18" i="14" s="1"/>
  <c r="H20" i="14"/>
  <c r="E17" i="14"/>
  <c r="I21" i="14"/>
  <c r="E21" i="14" s="1"/>
  <c r="H36" i="1"/>
  <c r="H128" i="1"/>
  <c r="I10" i="14"/>
  <c r="H10" i="14" s="1"/>
  <c r="E13" i="14"/>
  <c r="E9" i="14"/>
  <c r="E127" i="1"/>
  <c r="H129" i="1"/>
  <c r="H118" i="1"/>
  <c r="E28" i="1"/>
  <c r="E53" i="1"/>
  <c r="H38" i="1"/>
  <c r="H125" i="1"/>
  <c r="E27" i="1"/>
  <c r="H39" i="1"/>
  <c r="H122" i="1"/>
  <c r="H126" i="1"/>
  <c r="H25" i="1"/>
  <c r="H34" i="1"/>
  <c r="E152" i="1"/>
  <c r="H23" i="1"/>
  <c r="E37" i="1"/>
  <c r="E35" i="1"/>
  <c r="E29" i="1"/>
  <c r="E24" i="1"/>
  <c r="E161" i="1"/>
  <c r="E157" i="1"/>
  <c r="E156" i="1"/>
  <c r="H153" i="1"/>
  <c r="I113" i="1"/>
  <c r="H113" i="1" s="1"/>
  <c r="G115" i="1"/>
  <c r="D115" i="1"/>
  <c r="G105" i="1"/>
  <c r="D105" i="1"/>
  <c r="E29" i="14" l="1"/>
  <c r="I8" i="14"/>
  <c r="E8" i="14" s="1"/>
  <c r="H18" i="14"/>
  <c r="I22" i="14"/>
  <c r="H22" i="14" s="1"/>
  <c r="H21" i="14"/>
  <c r="E10" i="14"/>
  <c r="I30" i="14"/>
  <c r="H30" i="14" s="1"/>
  <c r="I15" i="14"/>
  <c r="E15" i="14" s="1"/>
  <c r="I115" i="1"/>
  <c r="H115" i="1" s="1"/>
  <c r="D116" i="1"/>
  <c r="G116" i="1"/>
  <c r="I105" i="1"/>
  <c r="H105" i="1" s="1"/>
  <c r="E113" i="1"/>
  <c r="G31" i="1"/>
  <c r="G56" i="1" s="1"/>
  <c r="D31" i="1"/>
  <c r="D56" i="1" s="1"/>
  <c r="E30" i="14" l="1"/>
  <c r="E22" i="14"/>
  <c r="I55" i="1"/>
  <c r="H55" i="1" s="1"/>
  <c r="E115" i="1"/>
  <c r="H15" i="14"/>
  <c r="H8" i="14"/>
  <c r="E105" i="1"/>
  <c r="I31" i="1"/>
  <c r="E31" i="1" s="1"/>
  <c r="E55" i="1" l="1"/>
  <c r="H31" i="1"/>
  <c r="I169" i="1"/>
  <c r="H169" i="1" s="1"/>
  <c r="I158" i="1"/>
  <c r="H158" i="1" s="1"/>
  <c r="G149" i="1"/>
  <c r="D149" i="1"/>
  <c r="I145" i="1"/>
  <c r="E145" i="1" s="1"/>
  <c r="I144" i="1"/>
  <c r="E144" i="1" s="1"/>
  <c r="I143" i="1"/>
  <c r="E143" i="1" s="1"/>
  <c r="I139" i="1"/>
  <c r="E139" i="1" s="1"/>
  <c r="I138" i="1"/>
  <c r="H138" i="1" s="1"/>
  <c r="I137" i="1"/>
  <c r="H137" i="1" s="1"/>
  <c r="G135" i="1"/>
  <c r="D135" i="1"/>
  <c r="G130" i="1"/>
  <c r="D130" i="1"/>
  <c r="G123" i="1"/>
  <c r="D123" i="1"/>
  <c r="G65" i="1"/>
  <c r="G95" i="1" s="1"/>
  <c r="D65" i="1"/>
  <c r="D95" i="1" s="1"/>
  <c r="I75" i="1"/>
  <c r="H75" i="1" s="1"/>
  <c r="E137" i="1" l="1"/>
  <c r="D150" i="1"/>
  <c r="G131" i="1"/>
  <c r="G150" i="1"/>
  <c r="E169" i="1"/>
  <c r="E158" i="1"/>
  <c r="D131" i="1"/>
  <c r="I149" i="1"/>
  <c r="E149" i="1" s="1"/>
  <c r="H143" i="1"/>
  <c r="I65" i="1"/>
  <c r="H65" i="1" s="1"/>
  <c r="H145" i="1"/>
  <c r="H144" i="1"/>
  <c r="I141" i="1"/>
  <c r="H141" i="1" s="1"/>
  <c r="H139" i="1"/>
  <c r="E138" i="1"/>
  <c r="I135" i="1"/>
  <c r="H135" i="1" s="1"/>
  <c r="I130" i="1"/>
  <c r="H130" i="1" s="1"/>
  <c r="I123" i="1"/>
  <c r="H123" i="1" s="1"/>
  <c r="I76" i="1"/>
  <c r="I94" i="1"/>
  <c r="E75" i="1"/>
  <c r="I71" i="1"/>
  <c r="H71" i="1" s="1"/>
  <c r="I82" i="1"/>
  <c r="H82" i="1" s="1"/>
  <c r="I70" i="1"/>
  <c r="H70" i="1" s="1"/>
  <c r="I61" i="1"/>
  <c r="H61" i="1" s="1"/>
  <c r="I60" i="1"/>
  <c r="E60" i="1" s="1"/>
  <c r="I69" i="1"/>
  <c r="H69" i="1" s="1"/>
  <c r="I68" i="1"/>
  <c r="H68" i="1" s="1"/>
  <c r="I67" i="1"/>
  <c r="E67" i="1" l="1"/>
  <c r="H67" i="1"/>
  <c r="H149" i="1"/>
  <c r="E65" i="1"/>
  <c r="E141" i="1"/>
  <c r="E135" i="1"/>
  <c r="E130" i="1"/>
  <c r="H94" i="1"/>
  <c r="E94" i="1"/>
  <c r="E123" i="1"/>
  <c r="H76" i="1"/>
  <c r="E76" i="1"/>
  <c r="E68" i="1"/>
  <c r="E70" i="1"/>
  <c r="E69" i="1"/>
  <c r="H60" i="1"/>
  <c r="E61" i="1"/>
  <c r="E82" i="1"/>
  <c r="E71" i="1"/>
  <c r="C8" i="21" l="1"/>
  <c r="H38" i="21"/>
  <c r="G38" i="21" s="1"/>
  <c r="H29" i="21"/>
  <c r="G29" i="21" s="1"/>
  <c r="H10" i="21"/>
  <c r="D10" i="21" s="1"/>
  <c r="H12" i="21"/>
  <c r="G12" i="21" s="1"/>
  <c r="H53" i="21"/>
  <c r="G53" i="21" s="1"/>
  <c r="H47" i="21"/>
  <c r="G47" i="21" s="1"/>
  <c r="H32" i="21"/>
  <c r="D32" i="21" s="1"/>
  <c r="H30" i="21"/>
  <c r="G30" i="21" s="1"/>
  <c r="H21" i="21"/>
  <c r="H15" i="21"/>
  <c r="G15" i="21" s="1"/>
  <c r="H22" i="21"/>
  <c r="D22" i="21" s="1"/>
  <c r="H67" i="21"/>
  <c r="G67" i="21" s="1"/>
  <c r="H66" i="21"/>
  <c r="G66" i="21" s="1"/>
  <c r="H62" i="21"/>
  <c r="D62" i="21" s="1"/>
  <c r="H60" i="21"/>
  <c r="G60" i="21" s="1"/>
  <c r="H57" i="21"/>
  <c r="G57" i="21" s="1"/>
  <c r="H51" i="21"/>
  <c r="G51" i="21" s="1"/>
  <c r="H45" i="21"/>
  <c r="D45" i="21" s="1"/>
  <c r="H43" i="21"/>
  <c r="G43" i="21" s="1"/>
  <c r="H37" i="21"/>
  <c r="D37" i="21" s="1"/>
  <c r="H33" i="21"/>
  <c r="G33" i="21" s="1"/>
  <c r="H54" i="21"/>
  <c r="G54" i="21" s="1"/>
  <c r="H68" i="21"/>
  <c r="G68" i="21" s="1"/>
  <c r="H65" i="21"/>
  <c r="G65" i="21" s="1"/>
  <c r="H61" i="21"/>
  <c r="G61" i="21" s="1"/>
  <c r="H59" i="21"/>
  <c r="D59" i="21" s="1"/>
  <c r="H48" i="21"/>
  <c r="G48" i="21" s="1"/>
  <c r="H42" i="21"/>
  <c r="D42" i="21" s="1"/>
  <c r="H40" i="21"/>
  <c r="G40" i="21" s="1"/>
  <c r="H39" i="21"/>
  <c r="D39" i="21" s="1"/>
  <c r="H34" i="21"/>
  <c r="G34" i="21" s="1"/>
  <c r="H31" i="21"/>
  <c r="G31" i="21" s="1"/>
  <c r="H25" i="21"/>
  <c r="G25" i="21" s="1"/>
  <c r="H16" i="21"/>
  <c r="G16" i="21" s="1"/>
  <c r="H13" i="21"/>
  <c r="D13" i="21" s="1"/>
  <c r="H70" i="21"/>
  <c r="G70" i="21" s="1"/>
  <c r="H58" i="21"/>
  <c r="G58" i="21" s="1"/>
  <c r="H52" i="21"/>
  <c r="G52" i="21" s="1"/>
  <c r="H24" i="21"/>
  <c r="G24" i="21" s="1"/>
  <c r="H19" i="21"/>
  <c r="D19" i="21" s="1"/>
  <c r="H18" i="21"/>
  <c r="G18" i="21" s="1"/>
  <c r="H11" i="21"/>
  <c r="D11" i="21" s="1"/>
  <c r="H63" i="21"/>
  <c r="D63" i="21" s="1"/>
  <c r="H35" i="21"/>
  <c r="G35" i="21" s="1"/>
  <c r="H26" i="21"/>
  <c r="G26" i="21" s="1"/>
  <c r="H64" i="21"/>
  <c r="G64" i="21" s="1"/>
  <c r="H55" i="21"/>
  <c r="D55" i="21" s="1"/>
  <c r="H50" i="21"/>
  <c r="G50" i="21" s="1"/>
  <c r="H49" i="21"/>
  <c r="G49" i="21" s="1"/>
  <c r="H44" i="21"/>
  <c r="G44" i="21" s="1"/>
  <c r="H28" i="21"/>
  <c r="D28" i="21" s="1"/>
  <c r="H23" i="21"/>
  <c r="G23" i="21" s="1"/>
  <c r="H20" i="21"/>
  <c r="D20" i="21" s="1"/>
  <c r="H14" i="21"/>
  <c r="G14" i="21" s="1"/>
  <c r="H9" i="21"/>
  <c r="D9" i="21" s="1"/>
  <c r="G9" i="21" l="1"/>
  <c r="D34" i="21"/>
  <c r="G11" i="21"/>
  <c r="D30" i="21"/>
  <c r="G45" i="21"/>
  <c r="G37" i="21"/>
  <c r="G20" i="21"/>
  <c r="G39" i="21"/>
  <c r="D66" i="21"/>
  <c r="D25" i="21"/>
  <c r="D70" i="21"/>
  <c r="G13" i="21"/>
  <c r="G22" i="21"/>
  <c r="D52" i="21"/>
  <c r="D49" i="21"/>
  <c r="G55" i="21"/>
  <c r="D26" i="21"/>
  <c r="G28" i="21"/>
  <c r="D16" i="21"/>
  <c r="D65" i="21"/>
  <c r="D51" i="21"/>
  <c r="G62" i="21"/>
  <c r="D23" i="21"/>
  <c r="D50" i="21"/>
  <c r="G32" i="21"/>
  <c r="D47" i="21"/>
  <c r="D38" i="21"/>
  <c r="G63" i="21"/>
  <c r="G19" i="21"/>
  <c r="G42" i="21"/>
  <c r="G59" i="21"/>
  <c r="D57" i="21"/>
  <c r="D67" i="21"/>
  <c r="D15" i="21"/>
  <c r="D12" i="21"/>
  <c r="G10" i="21"/>
  <c r="D35" i="21"/>
  <c r="D24" i="21"/>
  <c r="D48" i="21"/>
  <c r="D68" i="21"/>
  <c r="D54" i="21"/>
  <c r="D33" i="21"/>
  <c r="D14" i="21"/>
  <c r="D44" i="21"/>
  <c r="D18" i="21"/>
  <c r="D31" i="21"/>
  <c r="D40" i="21"/>
  <c r="D61" i="21"/>
  <c r="D43" i="21"/>
  <c r="D60" i="21"/>
  <c r="D53" i="21"/>
  <c r="D29" i="21"/>
  <c r="D64" i="21"/>
  <c r="D58" i="21"/>
  <c r="H8" i="21" l="1"/>
  <c r="D8" i="21" s="1"/>
  <c r="G8" i="21" l="1"/>
  <c r="I15" i="1" l="1"/>
  <c r="H15" i="1" s="1"/>
  <c r="I20" i="1"/>
  <c r="H20" i="1" s="1"/>
  <c r="G21" i="1"/>
  <c r="D21" i="1"/>
  <c r="I9" i="1"/>
  <c r="H9" i="1" s="1"/>
  <c r="I134" i="1"/>
  <c r="H134" i="1" s="1"/>
  <c r="I21" i="1" l="1"/>
  <c r="H21" i="1" s="1"/>
  <c r="E15" i="1"/>
  <c r="E20" i="1"/>
  <c r="E9" i="1"/>
  <c r="E134" i="1"/>
  <c r="E21" i="1" l="1"/>
  <c r="I16" i="1" l="1"/>
  <c r="H16" i="1" s="1"/>
  <c r="E16" i="1" l="1"/>
  <c r="D19" i="1" l="1"/>
  <c r="D8" i="1" s="1"/>
  <c r="G19" i="1"/>
  <c r="G8" i="1" s="1"/>
  <c r="I104" i="1" l="1"/>
  <c r="H104" i="1" s="1"/>
  <c r="I103" i="1"/>
  <c r="H103" i="1" s="1"/>
  <c r="I101" i="1"/>
  <c r="E101" i="1" s="1"/>
  <c r="I100" i="1"/>
  <c r="H100" i="1" s="1"/>
  <c r="I99" i="1"/>
  <c r="I97" i="1"/>
  <c r="H97" i="1" s="1"/>
  <c r="E103" i="1" l="1"/>
  <c r="E104" i="1"/>
  <c r="H101" i="1"/>
  <c r="E100" i="1"/>
  <c r="E97" i="1"/>
  <c r="I116" i="1"/>
  <c r="E116" i="1" s="1"/>
  <c r="H116" i="1" l="1"/>
  <c r="I147" i="1" l="1"/>
  <c r="E147" i="1" s="1"/>
  <c r="I133" i="1"/>
  <c r="H133" i="1" s="1"/>
  <c r="I64" i="1"/>
  <c r="E64" i="1" s="1"/>
  <c r="I63" i="1"/>
  <c r="H63" i="1" s="1"/>
  <c r="I62" i="1"/>
  <c r="E62" i="1" s="1"/>
  <c r="I93" i="1"/>
  <c r="E93" i="1" s="1"/>
  <c r="I91" i="1"/>
  <c r="H91" i="1" s="1"/>
  <c r="I72" i="1"/>
  <c r="H72" i="1" s="1"/>
  <c r="I73" i="1"/>
  <c r="H73" i="1" s="1"/>
  <c r="E133" i="1" l="1"/>
  <c r="E91" i="1"/>
  <c r="H62" i="1"/>
  <c r="E72" i="1"/>
  <c r="I170" i="1"/>
  <c r="H170" i="1" s="1"/>
  <c r="I95" i="1"/>
  <c r="E95" i="1" s="1"/>
  <c r="I150" i="1"/>
  <c r="E150" i="1" s="1"/>
  <c r="H147" i="1"/>
  <c r="E73" i="1"/>
  <c r="H93" i="1"/>
  <c r="E63" i="1"/>
  <c r="H64" i="1"/>
  <c r="I56" i="1"/>
  <c r="E56" i="1" s="1"/>
  <c r="I13" i="1"/>
  <c r="H13" i="1" s="1"/>
  <c r="I17" i="1"/>
  <c r="H17" i="1" s="1"/>
  <c r="I18" i="1"/>
  <c r="E18" i="1" s="1"/>
  <c r="I12" i="1"/>
  <c r="H12" i="1" s="1"/>
  <c r="I11" i="1"/>
  <c r="H11" i="1" s="1"/>
  <c r="I114" i="1"/>
  <c r="H114" i="1" s="1"/>
  <c r="I112" i="1"/>
  <c r="H112" i="1" s="1"/>
  <c r="I111" i="1"/>
  <c r="E111" i="1" s="1"/>
  <c r="I110" i="1"/>
  <c r="E110" i="1" s="1"/>
  <c r="I109" i="1"/>
  <c r="E109" i="1" s="1"/>
  <c r="I98" i="1"/>
  <c r="E98" i="1" s="1"/>
  <c r="E170" i="1" l="1"/>
  <c r="I19" i="1"/>
  <c r="H19" i="1" s="1"/>
  <c r="I131" i="1"/>
  <c r="H131" i="1" s="1"/>
  <c r="H95" i="1"/>
  <c r="H150" i="1"/>
  <c r="H56" i="1"/>
  <c r="H18" i="1"/>
  <c r="E13" i="1"/>
  <c r="E11" i="1"/>
  <c r="E114" i="1"/>
  <c r="E17" i="1"/>
  <c r="H109" i="1"/>
  <c r="H111" i="1"/>
  <c r="E12" i="1"/>
  <c r="H98" i="1"/>
  <c r="H110" i="1"/>
  <c r="E112" i="1"/>
  <c r="E19" i="1" l="1"/>
  <c r="E131" i="1"/>
  <c r="I8" i="1"/>
  <c r="H8" i="1" s="1"/>
  <c r="E8" i="1" l="1"/>
</calcChain>
</file>

<file path=xl/comments1.xml><?xml version="1.0" encoding="utf-8"?>
<comments xmlns="http://schemas.openxmlformats.org/spreadsheetml/2006/main">
  <authors>
    <author>Thomas K. Martin</author>
    <author>Tom Martin</author>
    <author>Collin</author>
  </authors>
  <commentList>
    <comment ref="C9" authorId="0" shapeId="0">
      <text>
        <r>
          <rPr>
            <b/>
            <sz val="8"/>
            <color indexed="81"/>
            <rFont val="Tahoma"/>
            <family val="2"/>
          </rPr>
          <t>Thomas K. Martin:</t>
        </r>
        <r>
          <rPr>
            <sz val="8"/>
            <color indexed="81"/>
            <rFont val="Tahoma"/>
            <family val="2"/>
          </rPr>
          <t xml:space="preserve">
DHYG</t>
        </r>
      </text>
    </comment>
    <comment ref="C10" authorId="1" shapeId="0">
      <text>
        <r>
          <rPr>
            <b/>
            <sz val="9"/>
            <color indexed="81"/>
            <rFont val="Tahoma"/>
            <family val="2"/>
          </rPr>
          <t>Tom Martin:</t>
        </r>
        <r>
          <rPr>
            <sz val="9"/>
            <color indexed="81"/>
            <rFont val="Tahoma"/>
            <family val="2"/>
          </rPr>
          <t xml:space="preserve">
DMSO</t>
        </r>
      </text>
    </comment>
    <comment ref="C11" authorId="0" shapeId="0">
      <text>
        <r>
          <rPr>
            <b/>
            <sz val="8"/>
            <color indexed="81"/>
            <rFont val="Tahoma"/>
            <family val="2"/>
          </rPr>
          <t>Thomas K. Martin:</t>
        </r>
        <r>
          <rPr>
            <sz val="8"/>
            <color indexed="81"/>
            <rFont val="Tahoma"/>
            <family val="2"/>
          </rPr>
          <t xml:space="preserve">
EMSP, MDCA1409</t>
        </r>
      </text>
    </comment>
    <comment ref="C12" authorId="0" shapeId="0">
      <text>
        <r>
          <rPr>
            <b/>
            <sz val="8"/>
            <color indexed="81"/>
            <rFont val="Tahoma"/>
            <family val="2"/>
          </rPr>
          <t xml:space="preserve">Thomas K. Martin: </t>
        </r>
        <r>
          <rPr>
            <sz val="8"/>
            <color indexed="81"/>
            <rFont val="Tahoma"/>
            <family val="2"/>
          </rPr>
          <t>FIRS, FIRT</t>
        </r>
      </text>
    </comment>
    <comment ref="C13" authorId="0" shapeId="0">
      <text>
        <r>
          <rPr>
            <b/>
            <sz val="8"/>
            <color indexed="81"/>
            <rFont val="Tahoma"/>
            <family val="2"/>
          </rPr>
          <t>Thomas K. Martin:</t>
        </r>
        <r>
          <rPr>
            <sz val="8"/>
            <color indexed="81"/>
            <rFont val="Tahoma"/>
            <family val="2"/>
          </rPr>
          <t xml:space="preserve">
HITT, HPRS1271, HPRS2232, HPRS2300, HPRS2371, HPRS2372, HPRS2373, MDCA1343, MDCA1348, MRMT, POFM, SRGT1301</t>
        </r>
      </text>
    </comment>
    <comment ref="C14" authorId="1" shapeId="0">
      <text>
        <r>
          <rPr>
            <sz val="9"/>
            <color indexed="81"/>
            <rFont val="Tahoma"/>
            <family val="2"/>
          </rPr>
          <t>DSAE, ECRD, HPRS1191, HPRS1303, HPRS1310, HPRS2301, HPRS2374</t>
        </r>
      </text>
    </comment>
    <comment ref="C15" authorId="2" shapeId="0">
      <text>
        <r>
          <rPr>
            <b/>
            <sz val="9"/>
            <color indexed="81"/>
            <rFont val="Tahoma"/>
            <family val="2"/>
          </rPr>
          <t>Collin:</t>
        </r>
        <r>
          <rPr>
            <sz val="9"/>
            <color indexed="81"/>
            <rFont val="Tahoma"/>
            <family val="2"/>
          </rPr>
          <t xml:space="preserve">
NURA, PLAB</t>
        </r>
      </text>
    </comment>
    <comment ref="C16" authorId="0" shapeId="0">
      <text>
        <r>
          <rPr>
            <b/>
            <sz val="8"/>
            <color indexed="81"/>
            <rFont val="Tahoma"/>
            <family val="2"/>
          </rPr>
          <t>Thomas K. Martin:</t>
        </r>
        <r>
          <rPr>
            <sz val="8"/>
            <color indexed="81"/>
            <rFont val="Tahoma"/>
            <family val="2"/>
          </rPr>
          <t xml:space="preserve">
PSGT, RSPT1207, RSPT1237</t>
        </r>
      </text>
    </comment>
    <comment ref="C17" authorId="0" shapeId="0">
      <text>
        <r>
          <rPr>
            <b/>
            <sz val="8"/>
            <color indexed="81"/>
            <rFont val="Tahoma"/>
            <family val="2"/>
          </rPr>
          <t>Thomas K. Martin:</t>
        </r>
        <r>
          <rPr>
            <sz val="8"/>
            <color indexed="81"/>
            <rFont val="Tahoma"/>
            <family val="2"/>
          </rPr>
          <t xml:space="preserve">
HPRS1204, HPRS1272, RSPT (except RSPT1207 and RSPT1271)</t>
        </r>
      </text>
    </comment>
    <comment ref="C18" authorId="0" shapeId="0">
      <text>
        <r>
          <rPr>
            <b/>
            <sz val="8"/>
            <color indexed="81"/>
            <rFont val="Tahoma"/>
            <family val="2"/>
          </rPr>
          <t>Thomas K. Martin</t>
        </r>
        <r>
          <rPr>
            <sz val="8"/>
            <color indexed="81"/>
            <rFont val="Tahoma"/>
            <family val="2"/>
          </rPr>
          <t xml:space="preserve">
SRGT (excludes SRGT1301), HPRS1370, HPRS1470, HPRS1471, HPRS1561</t>
        </r>
      </text>
    </comment>
    <comment ref="C20" authorId="0" shapeId="0">
      <text>
        <r>
          <rPr>
            <b/>
            <sz val="8"/>
            <color indexed="81"/>
            <rFont val="Tahoma"/>
            <family val="2"/>
          </rPr>
          <t>Thomas K. Martin:</t>
        </r>
        <r>
          <rPr>
            <sz val="8"/>
            <color indexed="81"/>
            <rFont val="Tahoma"/>
            <family val="2"/>
          </rPr>
          <t xml:space="preserve">
RNSG</t>
        </r>
      </text>
    </comment>
    <comment ref="C23" authorId="0" shapeId="0">
      <text>
        <r>
          <rPr>
            <b/>
            <sz val="8"/>
            <color indexed="81"/>
            <rFont val="Tahoma"/>
            <family val="2"/>
          </rPr>
          <t>Thomas K. Martin:</t>
        </r>
        <r>
          <rPr>
            <sz val="8"/>
            <color indexed="81"/>
            <rFont val="Tahoma"/>
            <family val="2"/>
          </rPr>
          <t xml:space="preserve">
BIOL</t>
        </r>
      </text>
    </comment>
    <comment ref="C24" authorId="0" shapeId="0">
      <text>
        <r>
          <rPr>
            <b/>
            <sz val="8"/>
            <color indexed="81"/>
            <rFont val="Tahoma"/>
            <family val="2"/>
          </rPr>
          <t>Thomas K. Martin:</t>
        </r>
        <r>
          <rPr>
            <sz val="8"/>
            <color indexed="81"/>
            <rFont val="Tahoma"/>
            <family val="2"/>
          </rPr>
          <t xml:space="preserve">
CHEM</t>
        </r>
      </text>
    </comment>
    <comment ref="C25" authorId="1" shapeId="0">
      <text>
        <r>
          <rPr>
            <b/>
            <sz val="9"/>
            <color indexed="81"/>
            <rFont val="Tahoma"/>
            <family val="2"/>
          </rPr>
          <t>Tom Martin:</t>
        </r>
        <r>
          <rPr>
            <sz val="9"/>
            <color indexed="81"/>
            <rFont val="Tahoma"/>
            <family val="2"/>
          </rPr>
          <t xml:space="preserve">
ENVR</t>
        </r>
      </text>
    </comment>
    <comment ref="C26" authorId="0" shapeId="0">
      <text>
        <r>
          <rPr>
            <b/>
            <sz val="8"/>
            <color indexed="81"/>
            <rFont val="Tahoma"/>
            <family val="2"/>
          </rPr>
          <t>Thomas K. Martin:</t>
        </r>
        <r>
          <rPr>
            <sz val="8"/>
            <color indexed="81"/>
            <rFont val="Tahoma"/>
            <family val="2"/>
          </rPr>
          <t xml:space="preserve">
GEOG</t>
        </r>
      </text>
    </comment>
    <comment ref="C27" authorId="1" shapeId="0">
      <text>
        <r>
          <rPr>
            <b/>
            <sz val="9"/>
            <color indexed="81"/>
            <rFont val="Tahoma"/>
            <family val="2"/>
          </rPr>
          <t>Tom Martin:</t>
        </r>
        <r>
          <rPr>
            <sz val="9"/>
            <color indexed="81"/>
            <rFont val="Tahoma"/>
            <family val="2"/>
          </rPr>
          <t xml:space="preserve">
GEOL</t>
        </r>
      </text>
    </comment>
    <comment ref="C28" authorId="0" shapeId="0">
      <text>
        <r>
          <rPr>
            <b/>
            <sz val="8"/>
            <color indexed="81"/>
            <rFont val="Tahoma"/>
            <family val="2"/>
          </rPr>
          <t>Thomas K. Martin:</t>
        </r>
        <r>
          <rPr>
            <sz val="8"/>
            <color indexed="81"/>
            <rFont val="Tahoma"/>
            <family val="2"/>
          </rPr>
          <t xml:space="preserve">
PHED, KINE</t>
        </r>
      </text>
    </comment>
    <comment ref="C29" authorId="1" shapeId="0">
      <text>
        <r>
          <rPr>
            <b/>
            <sz val="9"/>
            <color indexed="81"/>
            <rFont val="Tahoma"/>
            <family val="2"/>
          </rPr>
          <t>Tom Martin:</t>
        </r>
        <r>
          <rPr>
            <sz val="9"/>
            <color indexed="81"/>
            <rFont val="Tahoma"/>
            <family val="2"/>
          </rPr>
          <t xml:space="preserve">
PHYS</t>
        </r>
      </text>
    </comment>
    <comment ref="C30" authorId="0" shapeId="0">
      <text>
        <r>
          <rPr>
            <b/>
            <sz val="8"/>
            <color indexed="81"/>
            <rFont val="Tahoma"/>
            <family val="2"/>
          </rPr>
          <t>Thomas K. Martin:</t>
        </r>
        <r>
          <rPr>
            <sz val="8"/>
            <color indexed="81"/>
            <rFont val="Tahoma"/>
            <family val="2"/>
          </rPr>
          <t xml:space="preserve">
GOVT</t>
        </r>
      </text>
    </comment>
    <comment ref="C33" authorId="0" shapeId="0">
      <text>
        <r>
          <rPr>
            <b/>
            <sz val="8"/>
            <color indexed="81"/>
            <rFont val="Tahoma"/>
            <family val="2"/>
          </rPr>
          <t>Thomas K. Martin:</t>
        </r>
        <r>
          <rPr>
            <sz val="8"/>
            <color indexed="81"/>
            <rFont val="Tahoma"/>
            <family val="2"/>
          </rPr>
          <t xml:space="preserve">
ANTH</t>
        </r>
      </text>
    </comment>
    <comment ref="C34" authorId="0" shapeId="0">
      <text>
        <r>
          <rPr>
            <b/>
            <sz val="8"/>
            <color indexed="81"/>
            <rFont val="Tahoma"/>
            <family val="2"/>
          </rPr>
          <t>Thomas K. Martin:</t>
        </r>
        <r>
          <rPr>
            <sz val="8"/>
            <color indexed="81"/>
            <rFont val="Tahoma"/>
            <family val="2"/>
          </rPr>
          <t xml:space="preserve">
COMM (excludes 1316, 1317, and 1319)</t>
        </r>
      </text>
    </comment>
    <comment ref="C35" authorId="0" shapeId="0">
      <text>
        <r>
          <rPr>
            <b/>
            <sz val="8"/>
            <color indexed="81"/>
            <rFont val="Tahoma"/>
            <family val="2"/>
          </rPr>
          <t>Thomas K. Martin:</t>
        </r>
        <r>
          <rPr>
            <sz val="8"/>
            <color indexed="81"/>
            <rFont val="Tahoma"/>
            <family val="2"/>
          </rPr>
          <t xml:space="preserve">
ENGL (1000 and higher)</t>
        </r>
      </text>
    </comment>
    <comment ref="C36" authorId="0" shapeId="0">
      <text>
        <r>
          <rPr>
            <b/>
            <sz val="8"/>
            <color indexed="81"/>
            <rFont val="Tahoma"/>
            <family val="2"/>
          </rPr>
          <t>Thomas K. Martin:</t>
        </r>
        <r>
          <rPr>
            <sz val="8"/>
            <color indexed="81"/>
            <rFont val="Tahoma"/>
            <family val="2"/>
          </rPr>
          <t xml:space="preserve">
ARAB, CHIN, FREN, GERM, ITAL, JAPN, RUSS, SPAN</t>
        </r>
      </text>
    </comment>
    <comment ref="C37" authorId="0" shapeId="0">
      <text>
        <r>
          <rPr>
            <b/>
            <sz val="8"/>
            <color indexed="81"/>
            <rFont val="Tahoma"/>
            <family val="2"/>
          </rPr>
          <t>Thomas K. Martin:</t>
        </r>
        <r>
          <rPr>
            <sz val="8"/>
            <color indexed="81"/>
            <rFont val="Tahoma"/>
            <family val="2"/>
          </rPr>
          <t xml:space="preserve">
HIST</t>
        </r>
      </text>
    </comment>
    <comment ref="C38" authorId="0" shapeId="0">
      <text>
        <r>
          <rPr>
            <b/>
            <sz val="8"/>
            <color indexed="81"/>
            <rFont val="Tahoma"/>
            <family val="2"/>
          </rPr>
          <t>Thomas K. Martin:</t>
        </r>
        <r>
          <rPr>
            <sz val="8"/>
            <color indexed="81"/>
            <rFont val="Tahoma"/>
            <family val="2"/>
          </rPr>
          <t xml:space="preserve">
HUMA</t>
        </r>
      </text>
    </comment>
    <comment ref="C39" authorId="0" shapeId="0">
      <text>
        <r>
          <rPr>
            <b/>
            <sz val="8"/>
            <color indexed="81"/>
            <rFont val="Tahoma"/>
            <family val="2"/>
          </rPr>
          <t>Thomas K. Martin:</t>
        </r>
        <r>
          <rPr>
            <sz val="8"/>
            <color indexed="81"/>
            <rFont val="Tahoma"/>
            <family val="2"/>
          </rPr>
          <t xml:space="preserve">
PHIL</t>
        </r>
      </text>
    </comment>
    <comment ref="C40" authorId="0" shapeId="0">
      <text>
        <r>
          <rPr>
            <b/>
            <sz val="8"/>
            <color indexed="81"/>
            <rFont val="Tahoma"/>
            <family val="2"/>
          </rPr>
          <t>Thomas K. Martin:</t>
        </r>
        <r>
          <rPr>
            <sz val="8"/>
            <color indexed="81"/>
            <rFont val="Tahoma"/>
            <family val="2"/>
          </rPr>
          <t xml:space="preserve">
ENGL (less than 1000-level), GRAM, INRW, READ</t>
        </r>
      </text>
    </comment>
    <comment ref="C41" authorId="0" shapeId="0">
      <text>
        <r>
          <rPr>
            <b/>
            <sz val="8"/>
            <color indexed="81"/>
            <rFont val="Tahoma"/>
            <family val="2"/>
          </rPr>
          <t>Thomas K. Martin:</t>
        </r>
        <r>
          <rPr>
            <sz val="8"/>
            <color indexed="81"/>
            <rFont val="Tahoma"/>
            <family val="2"/>
          </rPr>
          <t xml:space="preserve">
SPCH</t>
        </r>
      </text>
    </comment>
    <comment ref="C44" authorId="0" shapeId="0">
      <text>
        <r>
          <rPr>
            <b/>
            <sz val="8"/>
            <color indexed="81"/>
            <rFont val="Tahoma"/>
            <family val="2"/>
          </rPr>
          <t>Thomas K. Martin:</t>
        </r>
        <r>
          <rPr>
            <sz val="8"/>
            <color indexed="81"/>
            <rFont val="Tahoma"/>
            <family val="2"/>
          </rPr>
          <t xml:space="preserve">
ACCT</t>
        </r>
      </text>
    </comment>
    <comment ref="C45" authorId="0" shapeId="0">
      <text>
        <r>
          <rPr>
            <b/>
            <sz val="8"/>
            <color indexed="81"/>
            <rFont val="Tahoma"/>
            <family val="2"/>
          </rPr>
          <t>Thomas K. Martin:</t>
        </r>
        <r>
          <rPr>
            <sz val="8"/>
            <color indexed="81"/>
            <rFont val="Tahoma"/>
            <family val="2"/>
          </rPr>
          <t xml:space="preserve">
ARTS (excludes 1313, 1348, 1349, 2356 and 2357)</t>
        </r>
      </text>
    </comment>
    <comment ref="C46" authorId="0" shapeId="0">
      <text>
        <r>
          <rPr>
            <b/>
            <sz val="8"/>
            <color indexed="81"/>
            <rFont val="Tahoma"/>
            <family val="2"/>
          </rPr>
          <t>Thomas K. Martin</t>
        </r>
        <r>
          <rPr>
            <sz val="8"/>
            <color indexed="81"/>
            <rFont val="Tahoma"/>
            <family val="2"/>
          </rPr>
          <t xml:space="preserve">
BUSI1301, BUSI1307, HECO</t>
        </r>
      </text>
    </comment>
    <comment ref="C47" authorId="0" shapeId="0">
      <text>
        <r>
          <rPr>
            <b/>
            <sz val="8"/>
            <color indexed="81"/>
            <rFont val="Tahoma"/>
            <family val="2"/>
          </rPr>
          <t>Thomas K. Martin:</t>
        </r>
        <r>
          <rPr>
            <sz val="8"/>
            <color indexed="81"/>
            <rFont val="Tahoma"/>
            <family val="2"/>
          </rPr>
          <t xml:space="preserve">
DANC</t>
        </r>
      </text>
    </comment>
    <comment ref="C48" authorId="0" shapeId="0">
      <text>
        <r>
          <rPr>
            <b/>
            <sz val="8"/>
            <color indexed="81"/>
            <rFont val="Tahoma"/>
            <family val="2"/>
          </rPr>
          <t>Thomas K. Martin:</t>
        </r>
        <r>
          <rPr>
            <sz val="8"/>
            <color indexed="81"/>
            <rFont val="Tahoma"/>
            <family val="2"/>
          </rPr>
          <t xml:space="preserve">
MATH (less than 1000-level)</t>
        </r>
      </text>
    </comment>
    <comment ref="C49" authorId="0" shapeId="0">
      <text>
        <r>
          <rPr>
            <b/>
            <sz val="8"/>
            <color indexed="81"/>
            <rFont val="Tahoma"/>
            <family val="2"/>
          </rPr>
          <t>Thomas K. Martin:</t>
        </r>
        <r>
          <rPr>
            <sz val="8"/>
            <color indexed="81"/>
            <rFont val="Tahoma"/>
            <family val="2"/>
          </rPr>
          <t xml:space="preserve">
ECON</t>
        </r>
      </text>
    </comment>
    <comment ref="C50" authorId="0" shapeId="0">
      <text>
        <r>
          <rPr>
            <b/>
            <sz val="8"/>
            <color indexed="81"/>
            <rFont val="Tahoma"/>
            <family val="2"/>
          </rPr>
          <t>Thomas K. Martin:</t>
        </r>
        <r>
          <rPr>
            <sz val="8"/>
            <color indexed="81"/>
            <rFont val="Tahoma"/>
            <family val="2"/>
          </rPr>
          <t xml:space="preserve">
MATH (1000 and higher)</t>
        </r>
      </text>
    </comment>
    <comment ref="C51" authorId="0" shapeId="0">
      <text>
        <r>
          <rPr>
            <b/>
            <sz val="8"/>
            <color indexed="81"/>
            <rFont val="Tahoma"/>
            <family val="2"/>
          </rPr>
          <t>Thomas K. Martin:</t>
        </r>
        <r>
          <rPr>
            <sz val="8"/>
            <color indexed="81"/>
            <rFont val="Tahoma"/>
            <family val="2"/>
          </rPr>
          <t xml:space="preserve">
MUAP, MUEN, MUSI</t>
        </r>
      </text>
    </comment>
    <comment ref="C52" authorId="0" shapeId="0">
      <text>
        <r>
          <rPr>
            <b/>
            <sz val="8"/>
            <color indexed="81"/>
            <rFont val="Tahoma"/>
            <family val="2"/>
          </rPr>
          <t>Thomas K. Martin:</t>
        </r>
        <r>
          <rPr>
            <sz val="8"/>
            <color indexed="81"/>
            <rFont val="Tahoma"/>
            <family val="2"/>
          </rPr>
          <t xml:space="preserve">
ARTS1313, ARTS2348, ARTS2349, ARTS2356, ARTS2357, COMM1316, COMM1317, COMM1319, PHTC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8/23/2016, Dean Carter and Associate Dean Gainer agreed that ARTS2371 contact hours should be lumped into Art.)</t>
        </r>
      </text>
    </comment>
    <comment ref="C53" authorId="0" shapeId="0">
      <text>
        <r>
          <rPr>
            <b/>
            <sz val="8"/>
            <color indexed="81"/>
            <rFont val="Tahoma"/>
            <family val="2"/>
          </rPr>
          <t>Thomas K. Martin:</t>
        </r>
        <r>
          <rPr>
            <sz val="8"/>
            <color indexed="81"/>
            <rFont val="Tahoma"/>
            <family val="2"/>
          </rPr>
          <t xml:space="preserve">
PSYC</t>
        </r>
      </text>
    </comment>
    <comment ref="C54" authorId="0" shapeId="0">
      <text>
        <r>
          <rPr>
            <b/>
            <sz val="8"/>
            <color indexed="81"/>
            <rFont val="Tahoma"/>
            <family val="2"/>
          </rPr>
          <t>Thomas K. Martin:</t>
        </r>
        <r>
          <rPr>
            <sz val="8"/>
            <color indexed="81"/>
            <rFont val="Tahoma"/>
            <family val="2"/>
          </rPr>
          <t xml:space="preserve">
SOCI</t>
        </r>
      </text>
    </comment>
    <comment ref="C58" authorId="0" shapeId="0">
      <text>
        <r>
          <rPr>
            <b/>
            <sz val="8"/>
            <color indexed="81"/>
            <rFont val="Tahoma"/>
            <family val="2"/>
          </rPr>
          <t>Thomas K. Martin:</t>
        </r>
        <r>
          <rPr>
            <sz val="8"/>
            <color indexed="81"/>
            <rFont val="Tahoma"/>
            <family val="2"/>
          </rPr>
          <t xml:space="preserve">
ANTH</t>
        </r>
      </text>
    </comment>
    <comment ref="C59" authorId="0" shapeId="0">
      <text>
        <r>
          <rPr>
            <b/>
            <sz val="8"/>
            <color indexed="81"/>
            <rFont val="Tahoma"/>
            <family val="2"/>
          </rPr>
          <t>Thomas K. Martin:</t>
        </r>
        <r>
          <rPr>
            <sz val="8"/>
            <color indexed="81"/>
            <rFont val="Tahoma"/>
            <family val="2"/>
          </rPr>
          <t xml:space="preserve">
ARTS (excludes 1313, 1348, 1349, 2356 and 2357)</t>
        </r>
      </text>
    </comment>
    <comment ref="C60" authorId="0" shapeId="0">
      <text>
        <r>
          <rPr>
            <b/>
            <sz val="8"/>
            <color indexed="81"/>
            <rFont val="Tahoma"/>
            <family val="2"/>
          </rPr>
          <t>Thomas K. Martin:</t>
        </r>
        <r>
          <rPr>
            <sz val="8"/>
            <color indexed="81"/>
            <rFont val="Tahoma"/>
            <family val="2"/>
          </rPr>
          <t xml:space="preserve">
GEOG</t>
        </r>
      </text>
    </comment>
    <comment ref="C61" authorId="0" shapeId="0">
      <text>
        <r>
          <rPr>
            <b/>
            <sz val="8"/>
            <color indexed="81"/>
            <rFont val="Tahoma"/>
            <family val="2"/>
          </rPr>
          <t>Thomas K. Martin:</t>
        </r>
        <r>
          <rPr>
            <sz val="8"/>
            <color indexed="81"/>
            <rFont val="Tahoma"/>
            <family val="2"/>
          </rPr>
          <t xml:space="preserve">
HIST</t>
        </r>
      </text>
    </comment>
    <comment ref="C62" authorId="0" shapeId="0">
      <text>
        <r>
          <rPr>
            <b/>
            <sz val="8"/>
            <color indexed="81"/>
            <rFont val="Tahoma"/>
            <family val="2"/>
          </rPr>
          <t>Thomas K. Martin:</t>
        </r>
        <r>
          <rPr>
            <sz val="8"/>
            <color indexed="81"/>
            <rFont val="Tahoma"/>
            <family val="2"/>
          </rPr>
          <t xml:space="preserve">
GOVT</t>
        </r>
      </text>
    </comment>
    <comment ref="C63" authorId="0" shapeId="0">
      <text>
        <r>
          <rPr>
            <b/>
            <sz val="8"/>
            <color indexed="81"/>
            <rFont val="Tahoma"/>
            <family val="2"/>
          </rPr>
          <t>Thomas K. Martin:</t>
        </r>
        <r>
          <rPr>
            <sz val="8"/>
            <color indexed="81"/>
            <rFont val="Tahoma"/>
            <family val="2"/>
          </rPr>
          <t xml:space="preserve">
PSYC</t>
        </r>
      </text>
    </comment>
    <comment ref="C64" authorId="0" shapeId="0">
      <text>
        <r>
          <rPr>
            <b/>
            <sz val="8"/>
            <color indexed="81"/>
            <rFont val="Tahoma"/>
            <family val="2"/>
          </rPr>
          <t>Thomas K. Martin:</t>
        </r>
        <r>
          <rPr>
            <sz val="8"/>
            <color indexed="81"/>
            <rFont val="Tahoma"/>
            <family val="2"/>
          </rPr>
          <t xml:space="preserve">
SOCI, SOCW</t>
        </r>
      </text>
    </comment>
    <comment ref="C67" authorId="1" shapeId="0">
      <text>
        <r>
          <rPr>
            <b/>
            <sz val="9"/>
            <color indexed="81"/>
            <rFont val="Tahoma"/>
            <family val="2"/>
          </rPr>
          <t>Tom Martin:</t>
        </r>
        <r>
          <rPr>
            <sz val="9"/>
            <color indexed="81"/>
            <rFont val="Tahoma"/>
            <family val="2"/>
          </rPr>
          <t xml:space="preserve">
DANC</t>
        </r>
      </text>
    </comment>
    <comment ref="C68" authorId="0" shapeId="0">
      <text>
        <r>
          <rPr>
            <b/>
            <sz val="8"/>
            <color indexed="81"/>
            <rFont val="Tahoma"/>
            <family val="2"/>
          </rPr>
          <t>Thomas K. Martin:</t>
        </r>
        <r>
          <rPr>
            <sz val="8"/>
            <color indexed="81"/>
            <rFont val="Tahoma"/>
            <family val="2"/>
          </rPr>
          <t xml:space="preserve">
ENGL (1000 and higher)</t>
        </r>
      </text>
    </comment>
    <comment ref="C69" authorId="0" shapeId="0">
      <text>
        <r>
          <rPr>
            <b/>
            <sz val="8"/>
            <color indexed="81"/>
            <rFont val="Tahoma"/>
            <family val="2"/>
          </rPr>
          <t>Thomas K. Martin:</t>
        </r>
        <r>
          <rPr>
            <sz val="8"/>
            <color indexed="81"/>
            <rFont val="Tahoma"/>
            <family val="2"/>
          </rPr>
          <t xml:space="preserve">
ARAB, CHIN, FREN, GERM, ITAL, JAPN, RUSS, SPAN</t>
        </r>
      </text>
    </comment>
    <comment ref="C70" authorId="0" shapeId="0">
      <text>
        <r>
          <rPr>
            <b/>
            <sz val="8"/>
            <color indexed="81"/>
            <rFont val="Tahoma"/>
            <family val="2"/>
          </rPr>
          <t>Thomas K. Martin:</t>
        </r>
        <r>
          <rPr>
            <sz val="8"/>
            <color indexed="81"/>
            <rFont val="Tahoma"/>
            <family val="2"/>
          </rPr>
          <t xml:space="preserve">
HUMA</t>
        </r>
      </text>
    </comment>
    <comment ref="C71" authorId="0" shapeId="0">
      <text>
        <r>
          <rPr>
            <b/>
            <sz val="8"/>
            <color indexed="81"/>
            <rFont val="Tahoma"/>
            <family val="2"/>
          </rPr>
          <t>Thomas K. Martin:</t>
        </r>
        <r>
          <rPr>
            <sz val="8"/>
            <color indexed="81"/>
            <rFont val="Tahoma"/>
            <family val="2"/>
          </rPr>
          <t xml:space="preserve">
MUAP, MUEN, MUSI</t>
        </r>
      </text>
    </comment>
    <comment ref="C72" authorId="0" shapeId="0">
      <text>
        <r>
          <rPr>
            <b/>
            <sz val="8"/>
            <color indexed="81"/>
            <rFont val="Tahoma"/>
            <family val="2"/>
          </rPr>
          <t>Thomas K. Martin:</t>
        </r>
        <r>
          <rPr>
            <sz val="8"/>
            <color indexed="81"/>
            <rFont val="Tahoma"/>
            <family val="2"/>
          </rPr>
          <t xml:space="preserve">
PHIL</t>
        </r>
      </text>
    </comment>
    <comment ref="C73" authorId="0" shapeId="0">
      <text>
        <r>
          <rPr>
            <b/>
            <sz val="8"/>
            <color indexed="81"/>
            <rFont val="Tahoma"/>
            <family val="2"/>
          </rPr>
          <t>Thomas K. Martin:</t>
        </r>
        <r>
          <rPr>
            <sz val="8"/>
            <color indexed="81"/>
            <rFont val="Tahoma"/>
            <family val="2"/>
          </rPr>
          <t xml:space="preserve">
ARTS1313, ARTS2348, ARTS2349, ARTS2356, ARTS2357, COMM1316, COMM1317, COMM1319, PHTC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8/23/2016, Dean Carter and Associate Dean Gainer agreed that ARTS2371 contact hours should be lumped into Art.)</t>
        </r>
      </text>
    </comment>
    <comment ref="C74" authorId="0" shapeId="0">
      <text>
        <r>
          <rPr>
            <b/>
            <sz val="8"/>
            <color indexed="81"/>
            <rFont val="Tahoma"/>
            <family val="2"/>
          </rPr>
          <t>Thomas K. Martin:</t>
        </r>
        <r>
          <rPr>
            <sz val="8"/>
            <color indexed="81"/>
            <rFont val="Tahoma"/>
            <family val="2"/>
          </rPr>
          <t xml:space="preserve">
ENGL (less than 1000-level), GRAM, INRW, READ</t>
        </r>
      </text>
    </comment>
    <comment ref="C75" authorId="0" shapeId="0">
      <text>
        <r>
          <rPr>
            <b/>
            <sz val="8"/>
            <color indexed="81"/>
            <rFont val="Tahoma"/>
            <family val="2"/>
          </rPr>
          <t>Thomas K. Martin:</t>
        </r>
        <r>
          <rPr>
            <sz val="8"/>
            <color indexed="81"/>
            <rFont val="Tahoma"/>
            <family val="2"/>
          </rPr>
          <t xml:space="preserve">
COMM (excludes 1316, 1317, and 1319), SPCH</t>
        </r>
      </text>
    </comment>
    <comment ref="C78" authorId="0" shapeId="0">
      <text>
        <r>
          <rPr>
            <b/>
            <sz val="8"/>
            <color indexed="81"/>
            <rFont val="Tahoma"/>
            <family val="2"/>
          </rPr>
          <t>Thomas K. Martin:</t>
        </r>
        <r>
          <rPr>
            <sz val="8"/>
            <color indexed="81"/>
            <rFont val="Tahoma"/>
            <family val="2"/>
          </rPr>
          <t xml:space="preserve">
ACCT</t>
        </r>
      </text>
    </comment>
    <comment ref="C79" authorId="0" shapeId="0">
      <text>
        <r>
          <rPr>
            <b/>
            <sz val="8"/>
            <color indexed="81"/>
            <rFont val="Tahoma"/>
            <family val="2"/>
          </rPr>
          <t>Thomas K. Martin</t>
        </r>
        <r>
          <rPr>
            <sz val="8"/>
            <color indexed="81"/>
            <rFont val="Tahoma"/>
            <family val="2"/>
          </rPr>
          <t xml:space="preserve">
BUSI1301, BUSI1307, HECO</t>
        </r>
      </text>
    </comment>
    <comment ref="C80" authorId="0" shapeId="0">
      <text>
        <r>
          <rPr>
            <b/>
            <sz val="8"/>
            <color indexed="81"/>
            <rFont val="Tahoma"/>
            <family val="2"/>
          </rPr>
          <t>Thomas K. Martin:</t>
        </r>
        <r>
          <rPr>
            <sz val="8"/>
            <color indexed="81"/>
            <rFont val="Tahoma"/>
            <family val="2"/>
          </rPr>
          <t xml:space="preserve">
MATH (less than 1000-level)</t>
        </r>
      </text>
    </comment>
    <comment ref="C81" authorId="0" shapeId="0">
      <text>
        <r>
          <rPr>
            <b/>
            <sz val="8"/>
            <color indexed="81"/>
            <rFont val="Tahoma"/>
            <family val="2"/>
          </rPr>
          <t>Thomas K. Martin:</t>
        </r>
        <r>
          <rPr>
            <sz val="8"/>
            <color indexed="81"/>
            <rFont val="Tahoma"/>
            <family val="2"/>
          </rPr>
          <t xml:space="preserve">
ECON</t>
        </r>
      </text>
    </comment>
    <comment ref="C82" authorId="0" shapeId="0">
      <text>
        <r>
          <rPr>
            <b/>
            <sz val="8"/>
            <color indexed="81"/>
            <rFont val="Tahoma"/>
            <family val="2"/>
          </rPr>
          <t>Thomas K. Martin:</t>
        </r>
        <r>
          <rPr>
            <sz val="8"/>
            <color indexed="81"/>
            <rFont val="Tahoma"/>
            <family val="2"/>
          </rPr>
          <t xml:space="preserve">
MATH (1000 and higher)</t>
        </r>
      </text>
    </comment>
    <comment ref="C85" authorId="1" shapeId="0">
      <text>
        <r>
          <rPr>
            <b/>
            <sz val="9"/>
            <color indexed="81"/>
            <rFont val="Tahoma"/>
            <family val="2"/>
          </rPr>
          <t>Tom Martin:</t>
        </r>
        <r>
          <rPr>
            <sz val="9"/>
            <color indexed="81"/>
            <rFont val="Tahoma"/>
            <family val="2"/>
          </rPr>
          <t xml:space="preserve">
BIOL2401, BIOL2402, BIOL2404</t>
        </r>
      </text>
    </comment>
    <comment ref="C86" authorId="1" shapeId="0">
      <text>
        <r>
          <rPr>
            <b/>
            <sz val="9"/>
            <color indexed="81"/>
            <rFont val="Tahoma"/>
            <family val="2"/>
          </rPr>
          <t>Tom Martin:</t>
        </r>
        <r>
          <rPr>
            <sz val="9"/>
            <color indexed="81"/>
            <rFont val="Tahoma"/>
            <family val="2"/>
          </rPr>
          <t xml:space="preserve">
PHYS 1403 and 1404</t>
        </r>
      </text>
    </comment>
    <comment ref="C87" authorId="0" shapeId="0">
      <text>
        <r>
          <rPr>
            <b/>
            <sz val="8"/>
            <color indexed="81"/>
            <rFont val="Tahoma"/>
            <family val="2"/>
          </rPr>
          <t>Thomas K. Martin:</t>
        </r>
        <r>
          <rPr>
            <sz val="8"/>
            <color indexed="81"/>
            <rFont val="Tahoma"/>
            <family val="2"/>
          </rPr>
          <t xml:space="preserve">
BIOL (excludes 1322 and 1323)</t>
        </r>
      </text>
    </comment>
    <comment ref="C88" authorId="0" shapeId="0">
      <text>
        <r>
          <rPr>
            <b/>
            <sz val="8"/>
            <color indexed="81"/>
            <rFont val="Tahoma"/>
            <family val="2"/>
          </rPr>
          <t>Thomas K. Martin:</t>
        </r>
        <r>
          <rPr>
            <sz val="8"/>
            <color indexed="81"/>
            <rFont val="Tahoma"/>
            <family val="2"/>
          </rPr>
          <t xml:space="preserve">
CHEM</t>
        </r>
      </text>
    </comment>
    <comment ref="C89" authorId="0" shapeId="0">
      <text>
        <r>
          <rPr>
            <b/>
            <sz val="8"/>
            <color indexed="81"/>
            <rFont val="Tahoma"/>
            <family val="2"/>
          </rPr>
          <t>Thomas K. Martin:</t>
        </r>
        <r>
          <rPr>
            <sz val="8"/>
            <color indexed="81"/>
            <rFont val="Tahoma"/>
            <family val="2"/>
          </rPr>
          <t xml:space="preserve">
ENVR</t>
        </r>
      </text>
    </comment>
    <comment ref="C90" authorId="0" shapeId="0">
      <text>
        <r>
          <rPr>
            <b/>
            <sz val="8"/>
            <color indexed="81"/>
            <rFont val="Tahoma"/>
            <family val="2"/>
          </rPr>
          <t>Thomas K. Martin:</t>
        </r>
        <r>
          <rPr>
            <sz val="8"/>
            <color indexed="81"/>
            <rFont val="Tahoma"/>
            <family val="2"/>
          </rPr>
          <t xml:space="preserve">
GEOL</t>
        </r>
      </text>
    </comment>
    <comment ref="C91" authorId="0" shapeId="0">
      <text>
        <r>
          <rPr>
            <b/>
            <sz val="8"/>
            <color indexed="81"/>
            <rFont val="Tahoma"/>
            <family val="2"/>
          </rPr>
          <t>Thomas K. Martin:</t>
        </r>
        <r>
          <rPr>
            <sz val="8"/>
            <color indexed="81"/>
            <rFont val="Tahoma"/>
            <family val="2"/>
          </rPr>
          <t xml:space="preserve">
PHED, KINE</t>
        </r>
      </text>
    </comment>
    <comment ref="C92" authorId="1" shapeId="0">
      <text>
        <r>
          <rPr>
            <b/>
            <sz val="9"/>
            <color indexed="81"/>
            <rFont val="Tahoma"/>
            <family val="2"/>
          </rPr>
          <t>Tom Martin:</t>
        </r>
        <r>
          <rPr>
            <sz val="9"/>
            <color indexed="81"/>
            <rFont val="Tahoma"/>
            <family val="2"/>
          </rPr>
          <t xml:space="preserve">
BIOL 1322 and 1323</t>
        </r>
      </text>
    </comment>
    <comment ref="C93" authorId="0" shapeId="0">
      <text>
        <r>
          <rPr>
            <b/>
            <sz val="8"/>
            <color indexed="81"/>
            <rFont val="Tahoma"/>
            <family val="2"/>
          </rPr>
          <t>Thomas K. Martin:</t>
        </r>
        <r>
          <rPr>
            <sz val="8"/>
            <color indexed="81"/>
            <rFont val="Tahoma"/>
            <family val="2"/>
          </rPr>
          <t xml:space="preserve">
PHYS (excludes 1403 and 1404)</t>
        </r>
      </text>
    </comment>
    <comment ref="C97" authorId="0" shapeId="0">
      <text>
        <r>
          <rPr>
            <b/>
            <sz val="8"/>
            <color indexed="81"/>
            <rFont val="Tahoma"/>
            <family val="2"/>
          </rPr>
          <t>Thomas K. Martin:</t>
        </r>
        <r>
          <rPr>
            <sz val="8"/>
            <color indexed="81"/>
            <rFont val="Tahoma"/>
            <family val="2"/>
          </rPr>
          <t xml:space="preserve">
ARCE, CADD, DFTG</t>
        </r>
      </text>
    </comment>
    <comment ref="C98" authorId="0" shapeId="0">
      <text>
        <r>
          <rPr>
            <b/>
            <sz val="8"/>
            <color indexed="81"/>
            <rFont val="Tahoma"/>
            <family val="2"/>
          </rPr>
          <t>Thomas K. Martin:</t>
        </r>
        <r>
          <rPr>
            <sz val="8"/>
            <color indexed="81"/>
            <rFont val="Tahoma"/>
            <family val="2"/>
          </rPr>
          <t xml:space="preserve">
BCIS, BUSG1310, COSC, GAME2342, GAME2344 (see FA for other GAME), GISC, GRPH1359 (see FA for other GRPH), IMED (excluding 1316, 2301, 2313, and 2315 [see FA for other IMED]), INEW, ITSC1305, ITSC1364, ITSC2339, ITSC2380 (see OST and PRC STEM for other ITSC), ITSE, ITSW</t>
        </r>
      </text>
    </comment>
    <comment ref="C99" authorId="0" shapeId="0">
      <text>
        <r>
          <rPr>
            <b/>
            <sz val="8"/>
            <color indexed="81"/>
            <rFont val="Tahoma"/>
            <family val="2"/>
          </rPr>
          <t>Thomas K. Martin:</t>
        </r>
        <r>
          <rPr>
            <sz val="8"/>
            <color indexed="81"/>
            <rFont val="Tahoma"/>
            <family val="2"/>
          </rPr>
          <t xml:space="preserve">
 EECT (except 1348/1448)</t>
        </r>
      </text>
    </comment>
    <comment ref="C100" authorId="0" shapeId="0">
      <text>
        <r>
          <rPr>
            <b/>
            <sz val="8"/>
            <color indexed="81"/>
            <rFont val="Tahoma"/>
            <family val="2"/>
          </rPr>
          <t>Thomas K. Martin:</t>
        </r>
        <r>
          <rPr>
            <sz val="8"/>
            <color indexed="81"/>
            <rFont val="Tahoma"/>
            <family val="2"/>
          </rPr>
          <t xml:space="preserve">
BIOM, CETT, CPMT2302, CPMT2371,  EECT1348/1448, ELMT, ENTC, HART1375, HART2372, INMT, INTC, LOTT, NANO, RBTC, SMFT, TECM</t>
        </r>
      </text>
    </comment>
    <comment ref="C101" authorId="0" shapeId="0">
      <text>
        <r>
          <rPr>
            <b/>
            <sz val="8"/>
            <color indexed="81"/>
            <rFont val="Tahoma"/>
            <family val="2"/>
          </rPr>
          <t>Thomas K. Martin:</t>
        </r>
        <r>
          <rPr>
            <sz val="8"/>
            <color indexed="81"/>
            <rFont val="Tahoma"/>
            <family val="2"/>
          </rPr>
          <t xml:space="preserve">
ENGR, ENGT</t>
        </r>
      </text>
    </comment>
    <comment ref="C102" authorId="1" shapeId="0">
      <text>
        <r>
          <rPr>
            <sz val="9"/>
            <color indexed="81"/>
            <rFont val="Tahoma"/>
            <family val="2"/>
          </rPr>
          <t>All HART except HART1375 and HART2372 (See Electronics)</t>
        </r>
      </text>
    </comment>
    <comment ref="C103" authorId="0" shapeId="0">
      <text>
        <r>
          <rPr>
            <b/>
            <sz val="8"/>
            <color indexed="81"/>
            <rFont val="Tahoma"/>
            <family val="2"/>
          </rPr>
          <t>Thomas K. Martin:</t>
        </r>
        <r>
          <rPr>
            <sz val="8"/>
            <color indexed="81"/>
            <rFont val="Tahoma"/>
            <family val="2"/>
          </rPr>
          <t xml:space="preserve">
CNBT, INDS</t>
        </r>
      </text>
    </comment>
    <comment ref="C104" authorId="0" shapeId="0">
      <text>
        <r>
          <rPr>
            <b/>
            <sz val="8"/>
            <color indexed="81"/>
            <rFont val="Tahoma"/>
            <family val="2"/>
          </rPr>
          <t>Thomas K. Martin:</t>
        </r>
        <r>
          <rPr>
            <sz val="8"/>
            <color indexed="81"/>
            <rFont val="Tahoma"/>
            <family val="2"/>
          </rPr>
          <t xml:space="preserve">
CPMT1305/1405, ITCC, ITMC, ITMT, ITNW, ITSC1316 (see B&amp;SC for other ITSC), ITSY</t>
        </r>
      </text>
    </comment>
    <comment ref="C107" authorId="1" shapeId="0">
      <text>
        <r>
          <rPr>
            <b/>
            <sz val="9"/>
            <color indexed="81"/>
            <rFont val="Tahoma"/>
            <family val="2"/>
          </rPr>
          <t>Tom Martin:</t>
        </r>
        <r>
          <rPr>
            <sz val="9"/>
            <color indexed="81"/>
            <rFont val="Tahoma"/>
            <family val="2"/>
          </rPr>
          <t xml:space="preserve">
CRIJ</t>
        </r>
      </text>
    </comment>
    <comment ref="C108" authorId="0" shapeId="0">
      <text>
        <r>
          <rPr>
            <b/>
            <sz val="8"/>
            <color indexed="81"/>
            <rFont val="Tahoma"/>
            <family val="2"/>
          </rPr>
          <t>Thomas K. Martin:</t>
        </r>
        <r>
          <rPr>
            <sz val="8"/>
            <color indexed="81"/>
            <rFont val="Tahoma"/>
            <family val="2"/>
          </rPr>
          <t xml:space="preserve">
CHEF, IFWA, RSTO1304</t>
        </r>
      </text>
    </comment>
    <comment ref="C109" authorId="0" shapeId="0">
      <text>
        <r>
          <rPr>
            <b/>
            <sz val="8"/>
            <color indexed="81"/>
            <rFont val="Tahoma"/>
            <family val="2"/>
          </rPr>
          <t>Thomas K. Martin:</t>
        </r>
        <r>
          <rPr>
            <sz val="8"/>
            <color indexed="81"/>
            <rFont val="Tahoma"/>
            <family val="2"/>
          </rPr>
          <t xml:space="preserve">
HAMG, RSTO (except 1304), TRVM</t>
        </r>
      </text>
    </comment>
    <comment ref="C110" authorId="0" shapeId="0">
      <text>
        <r>
          <rPr>
            <b/>
            <sz val="8"/>
            <color indexed="81"/>
            <rFont val="Tahoma"/>
            <family val="2"/>
          </rPr>
          <t>Thomas K. Martin:</t>
        </r>
        <r>
          <rPr>
            <sz val="8"/>
            <color indexed="81"/>
            <rFont val="Tahoma"/>
            <family val="2"/>
          </rPr>
          <t xml:space="preserve">
BUSI2301, LGLA</t>
        </r>
      </text>
    </comment>
    <comment ref="C111" authorId="0" shapeId="0">
      <text>
        <r>
          <rPr>
            <b/>
            <sz val="8"/>
            <color indexed="81"/>
            <rFont val="Tahoma"/>
            <family val="2"/>
          </rPr>
          <t>Thomas K. Martin:</t>
        </r>
        <r>
          <rPr>
            <sz val="8"/>
            <color indexed="81"/>
            <rFont val="Tahoma"/>
            <family val="2"/>
          </rPr>
          <t xml:space="preserve">
BMGT, BUSG2309, HRPO, IBUS, MRKG, QCTC</t>
        </r>
      </text>
    </comment>
    <comment ref="C112" authorId="0" shapeId="0">
      <text>
        <r>
          <rPr>
            <b/>
            <sz val="8"/>
            <color indexed="81"/>
            <rFont val="Tahoma"/>
            <family val="2"/>
          </rPr>
          <t>Thomas K. Martin:</t>
        </r>
        <r>
          <rPr>
            <sz val="8"/>
            <color indexed="81"/>
            <rFont val="Tahoma"/>
            <family val="2"/>
          </rPr>
          <t xml:space="preserve">
ACNT, ITSC1309 (see Computer Systems and PRC STEM for other ITSC), POFI, POFL, POFT</t>
        </r>
      </text>
    </comment>
    <comment ref="C113" authorId="1" shapeId="0">
      <text>
        <r>
          <rPr>
            <b/>
            <sz val="9"/>
            <color indexed="81"/>
            <rFont val="Tahoma"/>
            <family val="2"/>
          </rPr>
          <t>Tom Martin:</t>
        </r>
        <r>
          <rPr>
            <sz val="9"/>
            <color indexed="81"/>
            <rFont val="Tahoma"/>
            <family val="2"/>
          </rPr>
          <t xml:space="preserve">
PSTR</t>
        </r>
      </text>
    </comment>
    <comment ref="C114" authorId="0" shapeId="0">
      <text>
        <r>
          <rPr>
            <b/>
            <sz val="8"/>
            <color indexed="81"/>
            <rFont val="Tahoma"/>
            <family val="2"/>
          </rPr>
          <t>Thomas K. Martin:</t>
        </r>
        <r>
          <rPr>
            <sz val="8"/>
            <color indexed="81"/>
            <rFont val="Tahoma"/>
            <family val="2"/>
          </rPr>
          <t xml:space="preserve">
RELE</t>
        </r>
      </text>
    </comment>
    <comment ref="C118" authorId="0" shapeId="0">
      <text>
        <r>
          <rPr>
            <b/>
            <sz val="8"/>
            <color indexed="81"/>
            <rFont val="Tahoma"/>
            <family val="2"/>
          </rPr>
          <t>Thomas K. Martin:</t>
        </r>
        <r>
          <rPr>
            <sz val="8"/>
            <color indexed="81"/>
            <rFont val="Tahoma"/>
            <family val="2"/>
          </rPr>
          <t xml:space="preserve">
ARTS (excludes 1313, 1348, 1349, 2356 and 2357)</t>
        </r>
      </text>
    </comment>
    <comment ref="C119" authorId="1" shapeId="0">
      <text>
        <r>
          <rPr>
            <b/>
            <sz val="9"/>
            <color indexed="81"/>
            <rFont val="Tahoma"/>
            <family val="2"/>
          </rPr>
          <t>Tom Martin:</t>
        </r>
        <r>
          <rPr>
            <sz val="9"/>
            <color indexed="81"/>
            <rFont val="Tahoma"/>
            <family val="2"/>
          </rPr>
          <t xml:space="preserve">
EDUC1300</t>
        </r>
      </text>
    </comment>
    <comment ref="C120" authorId="0" shapeId="0">
      <text>
        <r>
          <rPr>
            <b/>
            <sz val="8"/>
            <color indexed="81"/>
            <rFont val="Tahoma"/>
            <family val="2"/>
          </rPr>
          <t>Thomas K. Martin:</t>
        </r>
        <r>
          <rPr>
            <sz val="8"/>
            <color indexed="81"/>
            <rFont val="Tahoma"/>
            <family val="2"/>
          </rPr>
          <t xml:space="preserve">
CDEC, EDUC (except EDUC1300), TECA</t>
        </r>
      </text>
    </comment>
    <comment ref="C121" authorId="0" shapeId="0">
      <text>
        <r>
          <rPr>
            <b/>
            <sz val="8"/>
            <color indexed="81"/>
            <rFont val="Tahoma"/>
            <family val="2"/>
          </rPr>
          <t>Thomas K. Martin:</t>
        </r>
        <r>
          <rPr>
            <sz val="8"/>
            <color indexed="81"/>
            <rFont val="Tahoma"/>
            <family val="2"/>
          </rPr>
          <t xml:space="preserve">
ARTS1313, ARTS2348, ARTS2349, ARTS2356, ARTS2357, COMM1316, COMM1317, COMM1319, PHTC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8/23/2016, Dean Carter and Associate Dean Gainer agreed that ARTS2371 contact hours should be lumped into Art.)</t>
        </r>
      </text>
    </comment>
    <comment ref="C122" authorId="0" shapeId="0">
      <text>
        <r>
          <rPr>
            <b/>
            <sz val="8"/>
            <color indexed="81"/>
            <rFont val="Tahoma"/>
            <family val="2"/>
          </rPr>
          <t>Thomas K. Martin:</t>
        </r>
        <r>
          <rPr>
            <sz val="8"/>
            <color indexed="81"/>
            <rFont val="Tahoma"/>
            <family val="2"/>
          </rPr>
          <t xml:space="preserve">
WLDG</t>
        </r>
      </text>
    </comment>
    <comment ref="C125" authorId="0" shapeId="0">
      <text>
        <r>
          <rPr>
            <b/>
            <sz val="8"/>
            <color indexed="81"/>
            <rFont val="Tahoma"/>
            <family val="2"/>
          </rPr>
          <t>Thomas K. Martin:</t>
        </r>
        <r>
          <rPr>
            <sz val="8"/>
            <color indexed="81"/>
            <rFont val="Tahoma"/>
            <family val="2"/>
          </rPr>
          <t xml:space="preserve">
MUSB, MUSC, MUSP</t>
        </r>
      </text>
    </comment>
    <comment ref="C126" authorId="0" shapeId="0">
      <text>
        <r>
          <rPr>
            <b/>
            <sz val="8"/>
            <color indexed="81"/>
            <rFont val="Tahoma"/>
            <family val="2"/>
          </rPr>
          <t>Thomas K. Martin:</t>
        </r>
        <r>
          <rPr>
            <sz val="8"/>
            <color indexed="81"/>
            <rFont val="Tahoma"/>
            <family val="2"/>
          </rPr>
          <t xml:space="preserve">
ARTC, ARTV, FLMC, GAME1303, GAME1304, GAME2359, GAME2386 (see B&amp;SC for other GAME), GRPH1380 (see B&amp;SC for other GRPH), IMED1316, IMED2301, IMED2313, IMED2315 (see B&amp;SC for other IMED), RTVB</t>
        </r>
      </text>
    </comment>
    <comment ref="C127" authorId="0" shapeId="0">
      <text>
        <r>
          <rPr>
            <b/>
            <sz val="8"/>
            <color indexed="81"/>
            <rFont val="Tahoma"/>
            <family val="2"/>
          </rPr>
          <t>Thomas K. Martin:</t>
        </r>
        <r>
          <rPr>
            <sz val="8"/>
            <color indexed="81"/>
            <rFont val="Tahoma"/>
            <family val="2"/>
          </rPr>
          <t xml:space="preserve">
DANC</t>
        </r>
      </text>
    </comment>
    <comment ref="C128" authorId="0" shapeId="0">
      <text>
        <r>
          <rPr>
            <b/>
            <sz val="8"/>
            <color indexed="81"/>
            <rFont val="Tahoma"/>
            <family val="2"/>
          </rPr>
          <t>Thomas K. Martin:</t>
        </r>
        <r>
          <rPr>
            <sz val="8"/>
            <color indexed="81"/>
            <rFont val="Tahoma"/>
            <family val="2"/>
          </rPr>
          <t xml:space="preserve">
MUAP, MUEN, MUSI</t>
        </r>
      </text>
    </comment>
    <comment ref="C129" authorId="0" shapeId="0">
      <text>
        <r>
          <rPr>
            <b/>
            <sz val="8"/>
            <color indexed="81"/>
            <rFont val="Tahoma"/>
            <family val="2"/>
          </rPr>
          <t>Thomas K. Martin:</t>
        </r>
        <r>
          <rPr>
            <sz val="8"/>
            <color indexed="81"/>
            <rFont val="Tahoma"/>
            <family val="2"/>
          </rPr>
          <t xml:space="preserve">
DRAM</t>
        </r>
      </text>
    </comment>
    <comment ref="C133" authorId="0" shapeId="0">
      <text>
        <r>
          <rPr>
            <b/>
            <sz val="8"/>
            <color indexed="81"/>
            <rFont val="Tahoma"/>
            <family val="2"/>
          </rPr>
          <t>Thomas K. Martin:</t>
        </r>
        <r>
          <rPr>
            <sz val="8"/>
            <color indexed="81"/>
            <rFont val="Tahoma"/>
            <family val="2"/>
          </rPr>
          <t xml:space="preserve">
ENGL (1000 and higher)</t>
        </r>
      </text>
    </comment>
    <comment ref="C134" authorId="0" shapeId="0">
      <text>
        <r>
          <rPr>
            <b/>
            <sz val="8"/>
            <color indexed="81"/>
            <rFont val="Tahoma"/>
            <family val="2"/>
          </rPr>
          <t>Thomas K. Martin:</t>
        </r>
        <r>
          <rPr>
            <sz val="8"/>
            <color indexed="81"/>
            <rFont val="Tahoma"/>
            <family val="2"/>
          </rPr>
          <t xml:space="preserve">
PHIL</t>
        </r>
      </text>
    </comment>
    <comment ref="C137" authorId="0" shapeId="0">
      <text>
        <r>
          <rPr>
            <b/>
            <sz val="8"/>
            <color indexed="81"/>
            <rFont val="Tahoma"/>
            <family val="2"/>
          </rPr>
          <t>Thomas K. Martin:</t>
        </r>
        <r>
          <rPr>
            <sz val="8"/>
            <color indexed="81"/>
            <rFont val="Tahoma"/>
            <family val="2"/>
          </rPr>
          <t xml:space="preserve">
SGNL, SNLG</t>
        </r>
      </text>
    </comment>
    <comment ref="C138" authorId="0" shapeId="0">
      <text>
        <r>
          <rPr>
            <b/>
            <sz val="8"/>
            <color indexed="81"/>
            <rFont val="Tahoma"/>
            <family val="2"/>
          </rPr>
          <t>Thomas K. Martin:</t>
        </r>
        <r>
          <rPr>
            <sz val="8"/>
            <color indexed="81"/>
            <rFont val="Tahoma"/>
            <family val="2"/>
          </rPr>
          <t xml:space="preserve">
MATH (less than 1000-level)</t>
        </r>
      </text>
    </comment>
    <comment ref="C139" authorId="0" shapeId="0">
      <text>
        <r>
          <rPr>
            <b/>
            <sz val="8"/>
            <color indexed="81"/>
            <rFont val="Tahoma"/>
            <family val="2"/>
          </rPr>
          <t>Thomas K. Martin:</t>
        </r>
        <r>
          <rPr>
            <sz val="8"/>
            <color indexed="81"/>
            <rFont val="Tahoma"/>
            <family val="2"/>
          </rPr>
          <t xml:space="preserve">
ELSC, ESLG, ESLR, ESLS, ESLV, ESLW</t>
        </r>
      </text>
    </comment>
    <comment ref="C140" authorId="0" shapeId="0">
      <text>
        <r>
          <rPr>
            <b/>
            <sz val="8"/>
            <color indexed="81"/>
            <rFont val="Tahoma"/>
            <family val="2"/>
          </rPr>
          <t>Thomas K. Martin:</t>
        </r>
        <r>
          <rPr>
            <sz val="8"/>
            <color indexed="81"/>
            <rFont val="Tahoma"/>
            <family val="2"/>
          </rPr>
          <t xml:space="preserve">
ENGL (less than 1000-level), GRAM, INRW, READ</t>
        </r>
      </text>
    </comment>
    <comment ref="C143" authorId="0" shapeId="0">
      <text>
        <r>
          <rPr>
            <b/>
            <sz val="8"/>
            <color indexed="81"/>
            <rFont val="Tahoma"/>
            <family val="2"/>
          </rPr>
          <t>Thomas K. Martin:</t>
        </r>
        <r>
          <rPr>
            <sz val="8"/>
            <color indexed="81"/>
            <rFont val="Tahoma"/>
            <family val="2"/>
          </rPr>
          <t xml:space="preserve">
ACCT</t>
        </r>
      </text>
    </comment>
    <comment ref="C144" authorId="0" shapeId="0">
      <text>
        <r>
          <rPr>
            <b/>
            <sz val="8"/>
            <color indexed="81"/>
            <rFont val="Tahoma"/>
            <family val="2"/>
          </rPr>
          <t>Thomas K. Martin</t>
        </r>
        <r>
          <rPr>
            <sz val="8"/>
            <color indexed="81"/>
            <rFont val="Tahoma"/>
            <family val="2"/>
          </rPr>
          <t xml:space="preserve">
BUSI1301, BUSI1307, HECO</t>
        </r>
      </text>
    </comment>
    <comment ref="C145" authorId="0" shapeId="0">
      <text>
        <r>
          <rPr>
            <b/>
            <sz val="8"/>
            <color indexed="81"/>
            <rFont val="Tahoma"/>
            <family val="2"/>
          </rPr>
          <t>Thomas K. Martin:</t>
        </r>
        <r>
          <rPr>
            <sz val="8"/>
            <color indexed="81"/>
            <rFont val="Tahoma"/>
            <family val="2"/>
          </rPr>
          <t xml:space="preserve">
ECON</t>
        </r>
      </text>
    </comment>
    <comment ref="C146" authorId="0" shapeId="0">
      <text>
        <r>
          <rPr>
            <b/>
            <sz val="8"/>
            <color indexed="81"/>
            <rFont val="Tahoma"/>
            <family val="2"/>
          </rPr>
          <t>Thomas K. Martin:</t>
        </r>
        <r>
          <rPr>
            <sz val="8"/>
            <color indexed="81"/>
            <rFont val="Tahoma"/>
            <family val="2"/>
          </rPr>
          <t xml:space="preserve">
ARAB, CHIN, FREN, GERM, ITAL, JAPN, RUSS, SPAN</t>
        </r>
      </text>
    </comment>
    <comment ref="C147" authorId="0" shapeId="0">
      <text>
        <r>
          <rPr>
            <b/>
            <sz val="8"/>
            <color indexed="81"/>
            <rFont val="Tahoma"/>
            <family val="2"/>
          </rPr>
          <t>Thomas K. Martin:</t>
        </r>
        <r>
          <rPr>
            <sz val="8"/>
            <color indexed="81"/>
            <rFont val="Tahoma"/>
            <family val="2"/>
          </rPr>
          <t xml:space="preserve">
HUMA</t>
        </r>
      </text>
    </comment>
    <comment ref="C148" authorId="0" shapeId="0">
      <text>
        <r>
          <rPr>
            <b/>
            <sz val="8"/>
            <color indexed="81"/>
            <rFont val="Tahoma"/>
            <family val="2"/>
          </rPr>
          <t>Thomas K. Martin:</t>
        </r>
        <r>
          <rPr>
            <sz val="8"/>
            <color indexed="81"/>
            <rFont val="Tahoma"/>
            <family val="2"/>
          </rPr>
          <t xml:space="preserve">
COMM (excludes 1316, 1317, and 1319), SPCH</t>
        </r>
      </text>
    </comment>
    <comment ref="C152" authorId="0" shapeId="0">
      <text>
        <r>
          <rPr>
            <b/>
            <sz val="8"/>
            <color indexed="81"/>
            <rFont val="Tahoma"/>
            <family val="2"/>
          </rPr>
          <t>Thomas K. Martin:</t>
        </r>
        <r>
          <rPr>
            <sz val="8"/>
            <color indexed="81"/>
            <rFont val="Tahoma"/>
            <family val="2"/>
          </rPr>
          <t xml:space="preserve">
ANTH</t>
        </r>
      </text>
    </comment>
    <comment ref="C153" authorId="0" shapeId="0">
      <text>
        <r>
          <rPr>
            <b/>
            <sz val="8"/>
            <color indexed="81"/>
            <rFont val="Tahoma"/>
            <family val="2"/>
          </rPr>
          <t>Thomas K. Martin:</t>
        </r>
        <r>
          <rPr>
            <sz val="8"/>
            <color indexed="81"/>
            <rFont val="Tahoma"/>
            <family val="2"/>
          </rPr>
          <t xml:space="preserve">
BIOL, BITC</t>
        </r>
      </text>
    </comment>
    <comment ref="C154" authorId="0" shapeId="0">
      <text>
        <r>
          <rPr>
            <b/>
            <sz val="8"/>
            <color indexed="81"/>
            <rFont val="Tahoma"/>
            <family val="2"/>
          </rPr>
          <t>Thomas K. Martin:</t>
        </r>
        <r>
          <rPr>
            <sz val="8"/>
            <color indexed="81"/>
            <rFont val="Tahoma"/>
            <family val="2"/>
          </rPr>
          <t xml:space="preserve">
CHEM</t>
        </r>
      </text>
    </comment>
    <comment ref="C155" authorId="0" shapeId="0">
      <text>
        <r>
          <rPr>
            <b/>
            <sz val="8"/>
            <color indexed="81"/>
            <rFont val="Tahoma"/>
            <family val="2"/>
          </rPr>
          <t>Thomas K. Martin:</t>
        </r>
        <r>
          <rPr>
            <sz val="8"/>
            <color indexed="81"/>
            <rFont val="Tahoma"/>
            <family val="2"/>
          </rPr>
          <t xml:space="preserve">
GEOG</t>
        </r>
      </text>
    </comment>
    <comment ref="C156" authorId="0" shapeId="0">
      <text>
        <r>
          <rPr>
            <b/>
            <sz val="8"/>
            <color indexed="81"/>
            <rFont val="Tahoma"/>
            <family val="2"/>
          </rPr>
          <t>Thomas K. Martin:</t>
        </r>
        <r>
          <rPr>
            <sz val="8"/>
            <color indexed="81"/>
            <rFont val="Tahoma"/>
            <family val="2"/>
          </rPr>
          <t xml:space="preserve">
PHED, KINE</t>
        </r>
      </text>
    </comment>
    <comment ref="C157" authorId="0" shapeId="0">
      <text>
        <r>
          <rPr>
            <b/>
            <sz val="8"/>
            <color indexed="81"/>
            <rFont val="Tahoma"/>
            <family val="2"/>
          </rPr>
          <t>Thomas K. Martin:</t>
        </r>
        <r>
          <rPr>
            <sz val="8"/>
            <color indexed="81"/>
            <rFont val="Tahoma"/>
            <family val="2"/>
          </rPr>
          <t xml:space="preserve">
SOCI, SOCW</t>
        </r>
      </text>
    </comment>
    <comment ref="C160" authorId="0" shapeId="0">
      <text>
        <r>
          <rPr>
            <b/>
            <sz val="8"/>
            <color indexed="81"/>
            <rFont val="Tahoma"/>
            <family val="2"/>
          </rPr>
          <t>Thomas K. Martin:</t>
        </r>
        <r>
          <rPr>
            <sz val="8"/>
            <color indexed="81"/>
            <rFont val="Tahoma"/>
            <family val="2"/>
          </rPr>
          <t xml:space="preserve">
ENVR</t>
        </r>
      </text>
    </comment>
    <comment ref="C161" authorId="0" shapeId="0">
      <text>
        <r>
          <rPr>
            <b/>
            <sz val="8"/>
            <color indexed="81"/>
            <rFont val="Tahoma"/>
            <family val="2"/>
          </rPr>
          <t>Thomas K. Martin:</t>
        </r>
        <r>
          <rPr>
            <sz val="8"/>
            <color indexed="81"/>
            <rFont val="Tahoma"/>
            <family val="2"/>
          </rPr>
          <t xml:space="preserve">
GEOL</t>
        </r>
      </text>
    </comment>
    <comment ref="C162" authorId="0" shapeId="0">
      <text>
        <r>
          <rPr>
            <b/>
            <sz val="8"/>
            <color indexed="81"/>
            <rFont val="Tahoma"/>
            <family val="2"/>
          </rPr>
          <t>Thomas K. Martin:</t>
        </r>
        <r>
          <rPr>
            <sz val="8"/>
            <color indexed="81"/>
            <rFont val="Tahoma"/>
            <family val="2"/>
          </rPr>
          <t xml:space="preserve">
MATH (1000 and higher)</t>
        </r>
      </text>
    </comment>
    <comment ref="C163" authorId="0" shapeId="0">
      <text>
        <r>
          <rPr>
            <b/>
            <sz val="8"/>
            <color indexed="81"/>
            <rFont val="Tahoma"/>
            <family val="2"/>
          </rPr>
          <t>Thomas K. Martin:</t>
        </r>
        <r>
          <rPr>
            <sz val="8"/>
            <color indexed="81"/>
            <rFont val="Tahoma"/>
            <family val="2"/>
          </rPr>
          <t xml:space="preserve">
PHYS</t>
        </r>
      </text>
    </comment>
    <comment ref="C166" authorId="0" shapeId="0">
      <text>
        <r>
          <rPr>
            <b/>
            <sz val="8"/>
            <color indexed="81"/>
            <rFont val="Tahoma"/>
            <family val="2"/>
          </rPr>
          <t>Thomas K. Martin:</t>
        </r>
        <r>
          <rPr>
            <sz val="8"/>
            <color indexed="81"/>
            <rFont val="Tahoma"/>
            <family val="2"/>
          </rPr>
          <t xml:space="preserve">
HIST</t>
        </r>
      </text>
    </comment>
    <comment ref="C167" authorId="0" shapeId="0">
      <text>
        <r>
          <rPr>
            <b/>
            <sz val="8"/>
            <color indexed="81"/>
            <rFont val="Tahoma"/>
            <family val="2"/>
          </rPr>
          <t>Thomas K. Martin:</t>
        </r>
        <r>
          <rPr>
            <sz val="8"/>
            <color indexed="81"/>
            <rFont val="Tahoma"/>
            <family val="2"/>
          </rPr>
          <t xml:space="preserve">
GOVT</t>
        </r>
      </text>
    </comment>
    <comment ref="C168" authorId="0" shapeId="0">
      <text>
        <r>
          <rPr>
            <b/>
            <sz val="8"/>
            <color indexed="81"/>
            <rFont val="Tahoma"/>
            <family val="2"/>
          </rPr>
          <t>Thomas K. Martin:</t>
        </r>
        <r>
          <rPr>
            <sz val="8"/>
            <color indexed="81"/>
            <rFont val="Tahoma"/>
            <family val="2"/>
          </rPr>
          <t xml:space="preserve">
PSYC</t>
        </r>
      </text>
    </comment>
  </commentList>
</comments>
</file>

<file path=xl/comments2.xml><?xml version="1.0" encoding="utf-8"?>
<comments xmlns="http://schemas.openxmlformats.org/spreadsheetml/2006/main">
  <authors>
    <author>Tom Martin</author>
  </authors>
  <commentList>
    <comment ref="D46" authorId="0" shapeId="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8/15/2016, Dean Gunderson and Associate Dean Greene agreed that ARTS2371 contact hours should be lumped into Art.)</t>
        </r>
      </text>
    </comment>
    <comment ref="D64" authorId="0" shapeId="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8/15/2016, Dean Gunderson and Associate Dean Greene agreed that ARTS2371 contact hours should be lumped into Art.)</t>
        </r>
      </text>
    </comment>
    <comment ref="D105" authorId="0" shapeId="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8/15/2016, Dean Gunderson and Associate Dean Greene agreed that ARTS2371 contact hours should be lumped into Art.)</t>
        </r>
      </text>
    </comment>
  </commentList>
</comments>
</file>

<file path=xl/sharedStrings.xml><?xml version="1.0" encoding="utf-8"?>
<sst xmlns="http://schemas.openxmlformats.org/spreadsheetml/2006/main" count="3693" uniqueCount="490">
  <si>
    <t>Business</t>
  </si>
  <si>
    <t>Hospitality Management</t>
  </si>
  <si>
    <t>Legal Assistant</t>
  </si>
  <si>
    <t>Management &amp; Marketing</t>
  </si>
  <si>
    <t>Office Systems Technology</t>
  </si>
  <si>
    <t>Real Estate</t>
  </si>
  <si>
    <t>English</t>
  </si>
  <si>
    <t>Foreign Languages</t>
  </si>
  <si>
    <t>Humanities</t>
  </si>
  <si>
    <t>Philosophy</t>
  </si>
  <si>
    <t>Speech</t>
  </si>
  <si>
    <t>Mathematics</t>
  </si>
  <si>
    <t>Networking</t>
  </si>
  <si>
    <t>Art</t>
  </si>
  <si>
    <t>Commercial Music</t>
  </si>
  <si>
    <t>Dance</t>
  </si>
  <si>
    <t>Music</t>
  </si>
  <si>
    <t>Photography</t>
  </si>
  <si>
    <t>Theater</t>
  </si>
  <si>
    <t>Dental Hygiene</t>
  </si>
  <si>
    <t>EMS</t>
  </si>
  <si>
    <t>Fire Science</t>
  </si>
  <si>
    <t>Nursing</t>
  </si>
  <si>
    <t>Respiratory Care</t>
  </si>
  <si>
    <t>Biology</t>
  </si>
  <si>
    <t>Chemistry</t>
  </si>
  <si>
    <t>Environmental Science</t>
  </si>
  <si>
    <t>Geology</t>
  </si>
  <si>
    <t>Physics</t>
  </si>
  <si>
    <t>Anthropology</t>
  </si>
  <si>
    <t>Criminal Justice</t>
  </si>
  <si>
    <t>Geography</t>
  </si>
  <si>
    <t>History</t>
  </si>
  <si>
    <t>Political Science</t>
  </si>
  <si>
    <t>Psychology</t>
  </si>
  <si>
    <t>Sociology</t>
  </si>
  <si>
    <t>Division Total</t>
  </si>
  <si>
    <t>Part-Time Faculty</t>
  </si>
  <si>
    <t>Division</t>
  </si>
  <si>
    <t>Department</t>
  </si>
  <si>
    <t>Number</t>
  </si>
  <si>
    <t>%</t>
  </si>
  <si>
    <t>Total</t>
  </si>
  <si>
    <t>Distance Learning</t>
  </si>
  <si>
    <t>CADD</t>
  </si>
  <si>
    <t>Electronics</t>
  </si>
  <si>
    <t>Engineering</t>
  </si>
  <si>
    <t>Interior Design</t>
  </si>
  <si>
    <t>District-Wide Totals</t>
  </si>
  <si>
    <t>Developmental Mathematics</t>
  </si>
  <si>
    <t>Convergence Technology</t>
  </si>
  <si>
    <t>ESL</t>
  </si>
  <si>
    <t>Weekdays</t>
  </si>
  <si>
    <t>Campus Total</t>
  </si>
  <si>
    <t>Other Sites Total</t>
  </si>
  <si>
    <t>Weekday Total</t>
  </si>
  <si>
    <t>Surgical Technology</t>
  </si>
  <si>
    <t>Weekend Total</t>
  </si>
  <si>
    <t>Accounting</t>
  </si>
  <si>
    <t>Economics</t>
  </si>
  <si>
    <t>Weekends (Friday 5:00 p.m. through Sunday)</t>
  </si>
  <si>
    <t>Monday through Thursday Evenings</t>
  </si>
  <si>
    <t>Culinary Arts</t>
  </si>
  <si>
    <t>Full-Time
Faculty Overload
Contact Hours</t>
  </si>
  <si>
    <t>Overload % of
Total Full-Time
Contact Hours</t>
  </si>
  <si>
    <r>
      <t>Full-Time Faculty</t>
    </r>
    <r>
      <rPr>
        <vertAlign val="superscript"/>
        <sz val="10"/>
        <rFont val="Arial"/>
        <family val="2"/>
      </rPr>
      <t>1</t>
    </r>
  </si>
  <si>
    <t>Collin College</t>
  </si>
  <si>
    <t>Allen Center</t>
  </si>
  <si>
    <t>Rockwall Center</t>
  </si>
  <si>
    <t>Site Total</t>
  </si>
  <si>
    <t>Distance Learning Total</t>
  </si>
  <si>
    <t>Institutional Total</t>
  </si>
  <si>
    <t>Computer Systems</t>
  </si>
  <si>
    <t>Polysomnographic Technology</t>
  </si>
  <si>
    <t>Face-to-Face Instruction</t>
  </si>
  <si>
    <t>Face-to-Face Total</t>
  </si>
  <si>
    <t>Full-Time Faculty</t>
  </si>
  <si>
    <t>Total
Full-Time Faculty
Contact Hours</t>
  </si>
  <si>
    <t>Reading &amp; Writing</t>
  </si>
  <si>
    <t>Contact Hours Taught by Division and Department by Faculty Employment Status</t>
  </si>
  <si>
    <t>Overload Contact Hours Taught by Full-Time Faculty Members by Division and Department</t>
  </si>
  <si>
    <t>Number of Faculty Members by Division and Department by Faculty Employment Status</t>
  </si>
  <si>
    <t>Communication Design</t>
  </si>
  <si>
    <t>Health Science Academy</t>
  </si>
  <si>
    <t>Health Information Management</t>
  </si>
  <si>
    <t>ACCT</t>
  </si>
  <si>
    <t>ECON</t>
  </si>
  <si>
    <t>HAMG, RSTO (except 1304), TRVM</t>
  </si>
  <si>
    <t>RELE</t>
  </si>
  <si>
    <t>MUSB, MUSC, MUSP</t>
  </si>
  <si>
    <t>DANC</t>
  </si>
  <si>
    <t>MUAP, MUEN, MUSI</t>
  </si>
  <si>
    <t>DRAM</t>
  </si>
  <si>
    <t>DHYG</t>
  </si>
  <si>
    <t>EMSP, MDCA1409</t>
  </si>
  <si>
    <t>FIRS, FIRT</t>
  </si>
  <si>
    <t>NURA, PLAB</t>
  </si>
  <si>
    <t>RNSG</t>
  </si>
  <si>
    <t>ENGL (1000 and higher)</t>
  </si>
  <si>
    <t>ENVR</t>
  </si>
  <si>
    <t>CHEM</t>
  </si>
  <si>
    <t>BIOL</t>
  </si>
  <si>
    <t>ARAB, CHIN, FREN, GERM, ITAL, JAPN, RUSS, SPAN</t>
  </si>
  <si>
    <t>GEOL</t>
  </si>
  <si>
    <t>HIST</t>
  </si>
  <si>
    <t>HUMA</t>
  </si>
  <si>
    <t>MATH (1000 and higher)</t>
  </si>
  <si>
    <t>PHIL</t>
  </si>
  <si>
    <t>PHYS</t>
  </si>
  <si>
    <t>GOVT</t>
  </si>
  <si>
    <t>PSYC</t>
  </si>
  <si>
    <t>SOCI, SOCW</t>
  </si>
  <si>
    <t>SOCI</t>
  </si>
  <si>
    <t>COMM (excludes 1316, 1317, and 1319), SPCH</t>
  </si>
  <si>
    <t>ARCE, CADD, DFTG</t>
  </si>
  <si>
    <t>ENGR, ENGT</t>
  </si>
  <si>
    <t>CNBT, INDS</t>
  </si>
  <si>
    <t>ANTH</t>
  </si>
  <si>
    <t>GEOG</t>
  </si>
  <si>
    <t>Courses</t>
  </si>
  <si>
    <t>High School Dual Credit Instruction</t>
  </si>
  <si>
    <t>ASL Interpreter Education</t>
  </si>
  <si>
    <t>ARTC, ARTV, FLMC, GAME1303, GAME1304, GAME2359, GAME2386 (see B&amp;CS for other GAME), GRPH1380 (see B&amp;CS for other GRPH), IMED1316, IMED2301, IMED2313, IMED2315 (see B&amp;CS for other IMED), RTVB</t>
  </si>
  <si>
    <t>CRIJ</t>
  </si>
  <si>
    <t>ENGL</t>
  </si>
  <si>
    <t>Contact Hours Taught by Department by Faculty Employment Status</t>
  </si>
  <si>
    <t>BIOL (1322 and 1323)</t>
  </si>
  <si>
    <t>PHYS (1403 and 1404)</t>
  </si>
  <si>
    <t>COSU, ELSC, ESLG, ESLR, ESLS, ESLV, ESLW</t>
  </si>
  <si>
    <t>ENGL (less than 1000-level), GRAM, INRW, NCBI, NCBR, NCBW, READ</t>
  </si>
  <si>
    <t>MATH (less than 1000-level), NCBM</t>
  </si>
  <si>
    <t>Martin</t>
  </si>
  <si>
    <t>Richardson</t>
  </si>
  <si>
    <t>Wang</t>
  </si>
  <si>
    <t>BIOL, BITC</t>
  </si>
  <si>
    <t>Babcock</t>
  </si>
  <si>
    <t>PHYS (excludes 1403 and 1404)</t>
  </si>
  <si>
    <t>SGNL, SLNG</t>
  </si>
  <si>
    <t>Thomas</t>
  </si>
  <si>
    <t>Subtotal</t>
  </si>
  <si>
    <t>Gainer</t>
  </si>
  <si>
    <t>Powell</t>
  </si>
  <si>
    <t>COMM (excludes 1316, 1317, and 1319)</t>
  </si>
  <si>
    <t>Nursing (DW)</t>
  </si>
  <si>
    <t>Criminal Justice (DW)</t>
  </si>
  <si>
    <t>Commercial Music (DW)</t>
  </si>
  <si>
    <t>Communication Design (DW)</t>
  </si>
  <si>
    <t>Education/Child Development (DW)</t>
  </si>
  <si>
    <t>Theater (DW)</t>
  </si>
  <si>
    <t>American Sign Language/IPPD (DW)</t>
  </si>
  <si>
    <t>ESL (DW)</t>
  </si>
  <si>
    <t>Note:  The abbreviations "(DW)" signifies that a dean and associate dean has District-wide responsibility for the associated discipline or disciplines.  For disciplines not so identified, the dean and associate dean have responsibility only for courses taught at their campus or at off-campus instructional sites assigned to their campus.</t>
  </si>
  <si>
    <t>CHEF, IFWA, RSTO1304</t>
  </si>
  <si>
    <t>PSTR</t>
  </si>
  <si>
    <t>EECT (except 1348 and 1448)</t>
  </si>
  <si>
    <t>LGLA</t>
  </si>
  <si>
    <t>Coffman</t>
  </si>
  <si>
    <t>CADD (DW)</t>
  </si>
  <si>
    <t>Computer Systems (DW)</t>
  </si>
  <si>
    <t>Convergence Technology (DW)</t>
  </si>
  <si>
    <t>Electronics (DW)</t>
  </si>
  <si>
    <t>Engineering (DW)</t>
  </si>
  <si>
    <t>Interior Design (DW)</t>
  </si>
  <si>
    <t>Networking (DW)</t>
  </si>
  <si>
    <t>Culinary Arts (DW)</t>
  </si>
  <si>
    <t>Hospitality Management (DW)</t>
  </si>
  <si>
    <t>Legal Assistant (DW)</t>
  </si>
  <si>
    <t>Management &amp; Marketing (DW)</t>
  </si>
  <si>
    <t>Office Systems Technology (DW)</t>
  </si>
  <si>
    <t>Pastry (DW)</t>
  </si>
  <si>
    <t>Real Estate (DW)</t>
  </si>
  <si>
    <t>Dental Hygiene (DW)</t>
  </si>
  <si>
    <t>EMS (DW)</t>
  </si>
  <si>
    <t>Fire Science (DW)</t>
  </si>
  <si>
    <t>Health Science Academy (DW)</t>
  </si>
  <si>
    <t>Respiratory Care (DW)</t>
  </si>
  <si>
    <t>Surgical Technology (DW)</t>
  </si>
  <si>
    <t>Health Sciences &amp; Emergency Services</t>
  </si>
  <si>
    <t>Health Information Management (DW)</t>
  </si>
  <si>
    <t>Polysomnographic Technology (DW)</t>
  </si>
  <si>
    <t>Note 3:  The abbreviations "(DW)" signifies that a dean and associate dean has District-wide responsibility for the associated discipline or disciplines.  For disciplines not so identified, the dean and associate dean have responsibility only for courses taught at their campus or at off-campus instructional sites assigned to their campus.</t>
  </si>
  <si>
    <t>Dual Credit Total</t>
  </si>
  <si>
    <t>Evening Total</t>
  </si>
  <si>
    <t>Course Designations for Determining Division and Departmental Affiliation of Contact Hours</t>
  </si>
  <si>
    <t>Site Group Designation</t>
  </si>
  <si>
    <t>Anna High School (AH)</t>
  </si>
  <si>
    <t>Blue Ridge High School (BR)</t>
  </si>
  <si>
    <t>Collin Higher Education Center (CHE)</t>
  </si>
  <si>
    <t>Community High School (CM)</t>
  </si>
  <si>
    <t>Denton Fire Department (DFD)</t>
  </si>
  <si>
    <t>Farmersville High School (FV)</t>
  </si>
  <si>
    <t>Hospital Clinic (HC)</t>
  </si>
  <si>
    <t>Health Science Academy at Wylie East High School (HSE)</t>
  </si>
  <si>
    <t>Health Science Academy at Plano East Senior High School (HSP)</t>
  </si>
  <si>
    <t>Health Science Academy at Plano Williams High School (HSW)</t>
  </si>
  <si>
    <t>Health Science Academy at Wylie High School (HSY)</t>
  </si>
  <si>
    <t>McKinney Area Christian Home School (MAR)</t>
  </si>
  <si>
    <t>McKinney Boyd High School (MB)</t>
  </si>
  <si>
    <t>McKinney Christian Academy (MC)</t>
  </si>
  <si>
    <t>Medical Center of McKinney (MCM)</t>
  </si>
  <si>
    <t>Medical Center of Plano (MCP)</t>
  </si>
  <si>
    <t>McKinney High School (MK)</t>
  </si>
  <si>
    <t>Melissa High School (ML)</t>
  </si>
  <si>
    <t>McKinney North High School (MN)</t>
  </si>
  <si>
    <t>Princeton High School (PI)</t>
  </si>
  <si>
    <t>Web Courses with Site Code = "WC"</t>
  </si>
  <si>
    <t>Celina High School (CE)</t>
  </si>
  <si>
    <t>Frisco Centennial High School (CI)</t>
  </si>
  <si>
    <t>Frisco Career &amp; Technical Education Center (CTE)</t>
  </si>
  <si>
    <t>Frisco High School (FR)</t>
  </si>
  <si>
    <t>Frisco Heritage High School (HE)</t>
  </si>
  <si>
    <t>Frisco Liberty High School (LB)</t>
  </si>
  <si>
    <t>Frisco Lone Star High School (LS)</t>
  </si>
  <si>
    <t>Prosper High School (PR)</t>
  </si>
  <si>
    <t>Raytheon (RAY)</t>
  </si>
  <si>
    <t>STMicro Electronics (ST)</t>
  </si>
  <si>
    <t>Frisco Wakeland High School (WK)</t>
  </si>
  <si>
    <t>Web Courses with Site Code = "WW" and Last Two Section Code Characters = "WC"</t>
  </si>
  <si>
    <t>Apple Cree Preschool (AK)</t>
  </si>
  <si>
    <t>Apple Creek Preschool, Frisco (AF)</t>
  </si>
  <si>
    <t>Allen Center (AL)</t>
  </si>
  <si>
    <t>Apple Preschool, Allen (AP)</t>
  </si>
  <si>
    <t>Canyon Creek Christian Academy (CA)</t>
  </si>
  <si>
    <t>Carrollton Christian Academy (CH)</t>
  </si>
  <si>
    <t>Courtyard Center (CY)</t>
  </si>
  <si>
    <t>Heritage Christian Academy (HCA)</t>
  </si>
  <si>
    <t>Head Start, 75074 (HDS)</t>
  </si>
  <si>
    <t>Harmony School of Business (HSB)</t>
  </si>
  <si>
    <t>Heritage Learning Center (HT)</t>
  </si>
  <si>
    <t>Lovejoy High School (LJ)</t>
  </si>
  <si>
    <t>Oak Point Recreation Center (OP)</t>
  </si>
  <si>
    <t>Parker Chase Daycare (PCC)</t>
  </si>
  <si>
    <t>Plano East Senior High School (PE)</t>
  </si>
  <si>
    <t>Plano Senior High School (PL)</t>
  </si>
  <si>
    <t>Plano International (PP)</t>
  </si>
  <si>
    <t>Plano West Senior High School (PW)</t>
  </si>
  <si>
    <t>Royse City High School (RC)</t>
  </si>
  <si>
    <t>Rockwall-Heath High School (RH)</t>
  </si>
  <si>
    <t>Rockwall High School (RK)</t>
  </si>
  <si>
    <t>Rockwall Center (RW)</t>
  </si>
  <si>
    <t>Seay Center, Plano (SE)</t>
  </si>
  <si>
    <t>Parker Chase, Plano (PS)</t>
  </si>
  <si>
    <t>Saint Elizabeth Ann Seaton (SES)</t>
  </si>
  <si>
    <t>TLC Daycare, Plano (TL)</t>
  </si>
  <si>
    <t>Wylie East High School (WE)</t>
  </si>
  <si>
    <t>Plano Williams High School (WHS)</t>
  </si>
  <si>
    <t>Wylie High School (WY)</t>
  </si>
  <si>
    <t>Web Courses with Site Code = "WS"</t>
  </si>
  <si>
    <t>Web Courses with Site Code = "WW" and Last Two Section Code Characters = "WS"</t>
  </si>
  <si>
    <t>Instructional Sites Included within Site Group (with Banner Site Code)</t>
  </si>
  <si>
    <t>Frisco Independence High School (IHS)</t>
  </si>
  <si>
    <t>BCIS, BUSG1310, COSC, GAME2342, GAME2344 (see SCC FA&amp;ED for other GAME), GISC, GRPH1359 (see SCC FA&amp;ED for other GRPH), IMED (excluding 1316, 2301, 2313, and 2315 [see SCC FA&amp;ED for other IMED]), INEW, ITSC1305, ITSC1364, ITSC2339, ITSC2380 (see OST and Networking for other ITSC), ITSE, ITSW</t>
  </si>
  <si>
    <t>ACNT, ITSC1309 (see Computer Systems and Networking for other ITSC), POFI, POFL, POFT</t>
  </si>
  <si>
    <t>CPMT1305, CPMT1405, ITCC, ITMC, ITMT, ITNW, ITSC1316 (see Computer Systems and OST for other ITSC), ITSY</t>
  </si>
  <si>
    <t>SPCH</t>
  </si>
  <si>
    <t>ARTS (excludes 1313, 2348, 2349, 2356 and 2357)</t>
  </si>
  <si>
    <t>BUSI, HECO1307</t>
  </si>
  <si>
    <t>Health Professions</t>
  </si>
  <si>
    <t>Health Professions (DW)</t>
  </si>
  <si>
    <t>State Farm (75082)</t>
  </si>
  <si>
    <t>Kids R Kids 75070 (KRK)</t>
  </si>
  <si>
    <t>Pastry</t>
  </si>
  <si>
    <t>HS &amp; ES</t>
  </si>
  <si>
    <t>Class Sections with No Designated Meeting Time</t>
  </si>
  <si>
    <t>Lowery Freshman Center (LF)</t>
  </si>
  <si>
    <t xml:space="preserve">Note 2:  To facilitate payment of salaries, the FLAC data occasionally include multiple instances of a single section when that section is taught by more than one faculty member.  This occurs in learning communities, a number of lab and clinical sections in Health Sciences and Emergency Services, and a few sections in other divisions.  However, for purposes of this report, counting contact hours associated with multiple instances of a single section would inappropriately inflate contact hour totals by counting the same contact hours more than once. To avoid over-counting contact hours, multiple instances of the same section were either collapsed into a single instance (learning communities and instances when only one faculty member received remuneration for the section) or enrollment numbers were distributed across the instances to more accurately reflect the actual total enrollment generated.  </t>
  </si>
  <si>
    <t>BIOL (2401, 2402, 2404)</t>
  </si>
  <si>
    <t>College Success</t>
  </si>
  <si>
    <t>EDUC1300</t>
  </si>
  <si>
    <t>CDEC, EDUC (except EDUC1300), TECA</t>
  </si>
  <si>
    <t>College Success (DW)</t>
  </si>
  <si>
    <t>Andrews</t>
  </si>
  <si>
    <t>Tinnen</t>
  </si>
  <si>
    <t>WLDG</t>
  </si>
  <si>
    <t>Welding (DW)</t>
  </si>
  <si>
    <t>Welding</t>
  </si>
  <si>
    <t>HVAC (DW)</t>
  </si>
  <si>
    <t>HVAC</t>
  </si>
  <si>
    <t>HART except HART1375 and HART2372 (See Electronics)</t>
  </si>
  <si>
    <t>Fall 2018</t>
  </si>
  <si>
    <t>Contact Hours Taught by Subject Rubric by Faculty Employment Status</t>
  </si>
  <si>
    <r>
      <t>1</t>
    </r>
    <r>
      <rPr>
        <sz val="10"/>
        <rFont val="Arial"/>
        <family val="2"/>
      </rPr>
      <t>For purposes of this report, full-time faculty members are defined as anyone teaching a course section that appears in the fall 2018 FLAC System who either has a Banner contract type of FT and a Banner PRTPICT code of "FC" or "FN.".  All other faculty members are defined as part-time.</t>
    </r>
  </si>
  <si>
    <t>Note 1:  Statistics include information from the fall 2018 FLAC System as of 10/1/2018.  Noncredit students are not reflected in this report.</t>
  </si>
  <si>
    <r>
      <rPr>
        <vertAlign val="superscript"/>
        <sz val="10"/>
        <rFont val="Arial"/>
        <family val="2"/>
      </rPr>
      <t>1</t>
    </r>
    <r>
      <rPr>
        <sz val="10"/>
        <rFont val="Arial"/>
        <family val="2"/>
      </rPr>
      <t>For purposes of this report, full-time faculty members are defined as anyone teaching a course section that appears in the fall 2018 FLAC System who either has a Banner contract type of FT and a Banner PRTPICT code of "FC" or "FN.".  All other faculty members are defined as part-time.</t>
    </r>
  </si>
  <si>
    <t>Source:  Collin College faculty workload data for fall 2018 (201910) and corresponding faculty job codes, both generated by Administrative Programming Services.</t>
  </si>
  <si>
    <t>Note:  This table includes all contact hours taught on the McKinney Campus plus all contact hours overseen by a McKinney Campus dean, but taught at other locations.  (See "SiteGroupDefinitions" tab.)</t>
  </si>
  <si>
    <t>Note:  This table includes all contact hours taught on the Frisco Campus plus all contact hours overseen by a Frisco Campus dean, but taught at other locations.  (See "SiteGroupDefinitions" tab.)</t>
  </si>
  <si>
    <t>Note:  This table includes all contact hours taught on the Plano Campus plus all contact hours overseen by a Plano Campus dean, but taught at other locations.  (See "SiteGroupDefinitions" tab.)</t>
  </si>
  <si>
    <t>Plano Campus</t>
  </si>
  <si>
    <t>Frisco Campus</t>
  </si>
  <si>
    <t>McKinney Campus</t>
  </si>
  <si>
    <t>McKinney Academic Affairs</t>
  </si>
  <si>
    <t>Frisco
Academic Affairs</t>
  </si>
  <si>
    <t>Frisco Workforce Education</t>
  </si>
  <si>
    <t>Plano Fine Arts &amp; Education</t>
  </si>
  <si>
    <t>Plano Humanities &amp; Business</t>
  </si>
  <si>
    <t>Plano Mathematics &amp; Sciences</t>
  </si>
  <si>
    <t>Public Safety Training Center</t>
  </si>
  <si>
    <t>Instructional Sites Other than Campuses, Centers, and Distance Learning</t>
  </si>
  <si>
    <t>McAuliff</t>
  </si>
  <si>
    <t>Frisco Academic Affairs</t>
  </si>
  <si>
    <t>Plano Mathematics &amp;  Sciences</t>
  </si>
  <si>
    <t>DSAE, ECRD, HPRS1191, HPRS1303, HPRS1310, HPRS2301, HPRS2374</t>
  </si>
  <si>
    <t>PSGT, RSPT1207, RSPT1237</t>
  </si>
  <si>
    <t>HPRS1204, HPRS1271, HPRS1272, RSPT (excludes RSPT1207 and RSPT1237)</t>
  </si>
  <si>
    <t>DMSO</t>
  </si>
  <si>
    <t>HPRS1370, HPRS1470, HPRS1471, HPRS1561, SRGT</t>
  </si>
  <si>
    <t>HITT, HPRS1271, HPRS2232, HPRS2300, HPRS2371, HPRS2372, HPRS2373, MDCA1343, MDCA1348, MRMT, POFM</t>
  </si>
  <si>
    <t>Frisco Campus (PC)</t>
  </si>
  <si>
    <t>McKinney Campus (CC)</t>
  </si>
  <si>
    <t>Plano Campus (SC)</t>
  </si>
  <si>
    <t>Lewisville Hebron High School (HB)</t>
  </si>
  <si>
    <t>Lewisville The Colony High School (TC)</t>
  </si>
  <si>
    <t>Frisco Reedy High School (RE/REH)</t>
  </si>
  <si>
    <t>Frisco Memorial High School (ME)</t>
  </si>
  <si>
    <t>Web Courses with Site Code = "WW," "XW1," and Last Two Section Code Characters = "WP"</t>
  </si>
  <si>
    <t>Web Courses with Site Code = "WP," "XWP," and "BP1"</t>
  </si>
  <si>
    <t>BIOL (excludes 1322, 1323, 2401, 2402, 2404)</t>
  </si>
  <si>
    <t>Kinesiology</t>
  </si>
  <si>
    <t>KINE</t>
  </si>
  <si>
    <t>ARTS1313, ARTS2348, ARTS2349, ARTS2356, ARTS2357, COMM1316, COMM1317, COMM1319, PHTC</t>
  </si>
  <si>
    <t>ARTS1313, ARTS2356, ARTS2357, COMM1316, COMM1317, COMM1319, PHTC</t>
  </si>
  <si>
    <t>Nutrition-Frisco</t>
  </si>
  <si>
    <t>Astronomy-Frisco</t>
  </si>
  <si>
    <t>Anatomy &amp; Physiology-Frisco</t>
  </si>
  <si>
    <t>Communication-McKinney</t>
  </si>
  <si>
    <t>Martin (22110)</t>
  </si>
  <si>
    <t>Tinnen (22120)</t>
  </si>
  <si>
    <t>Richardson (22130)</t>
  </si>
  <si>
    <t>Yates (22140)</t>
  </si>
  <si>
    <t>Coffman (22210)</t>
  </si>
  <si>
    <t>Szlachowski (22220)</t>
  </si>
  <si>
    <t>Powell (21110)</t>
  </si>
  <si>
    <t>Gainer (21120)</t>
  </si>
  <si>
    <t>Fair (21130)</t>
  </si>
  <si>
    <t>Thomas (23120)</t>
  </si>
  <si>
    <t>Venuto (23110)</t>
  </si>
  <si>
    <t>Wang (23220)</t>
  </si>
  <si>
    <t>Hughes (23210)</t>
  </si>
  <si>
    <t>Andrews (23230)</t>
  </si>
  <si>
    <t>Ramsey (23320)</t>
  </si>
  <si>
    <t>Streater (23330)</t>
  </si>
  <si>
    <t>Babcock (23310)</t>
  </si>
  <si>
    <t>Dental Hygiene (21230) (DW)</t>
  </si>
  <si>
    <t>Diagnostic Medical Sonography (21270) (DW)</t>
  </si>
  <si>
    <t>Health Information Mgt. (21250) (DW)</t>
  </si>
  <si>
    <t>Health Professions (21280) (DW)</t>
  </si>
  <si>
    <t>Nursing (21300) (DW)</t>
  </si>
  <si>
    <t>Respiratory Care (21240) (DW)</t>
  </si>
  <si>
    <t>Surgical Technology (21290) (DW)</t>
  </si>
  <si>
    <t>Fire Science (21220) (DW)</t>
  </si>
  <si>
    <t>Health Science Academy (21280) (DW)</t>
  </si>
  <si>
    <t>The Home Educators Outsourcing Solution (THE)</t>
  </si>
  <si>
    <t>Rockwall Burton Center (RB)</t>
  </si>
  <si>
    <t>Associate Dean</t>
  </si>
  <si>
    <t>Fair</t>
  </si>
  <si>
    <t>McClellan</t>
  </si>
  <si>
    <t>Solis</t>
  </si>
  <si>
    <t>Millen</t>
  </si>
  <si>
    <t>Donaldson</t>
  </si>
  <si>
    <t>Chambers</t>
  </si>
  <si>
    <t>Westcott</t>
  </si>
  <si>
    <t>Glapion</t>
  </si>
  <si>
    <t>Yates</t>
  </si>
  <si>
    <t>Szlachowski</t>
  </si>
  <si>
    <t>Hughes</t>
  </si>
  <si>
    <t>Ramsey</t>
  </si>
  <si>
    <t>Streater</t>
  </si>
  <si>
    <t>Venuto</t>
  </si>
  <si>
    <t>Hatch</t>
  </si>
  <si>
    <t>Site Designations for Determining Division and Departmental Contact Hour Allocation</t>
  </si>
  <si>
    <t>Associate Dean Code</t>
  </si>
  <si>
    <t>EMS (21225) (DW)</t>
  </si>
  <si>
    <t>Polysomnographic Tech. (21245) (DW)</t>
  </si>
  <si>
    <t>Education/Child Development</t>
  </si>
  <si>
    <t>Diagnostic Medical Sonography</t>
  </si>
  <si>
    <t>Dental Hygiene (DW) (21230)</t>
  </si>
  <si>
    <t>EMS (DW) (21225)</t>
  </si>
  <si>
    <t>Fire Science (DW) (21220)</t>
  </si>
  <si>
    <t>HIM (DW) (21250)</t>
  </si>
  <si>
    <t>Health Professions (DW) (21280)</t>
  </si>
  <si>
    <t>Health Science Aca (DW) (21280)</t>
  </si>
  <si>
    <t>Polysomnographic Tech (DW) (21245)</t>
  </si>
  <si>
    <t>Respiratory Care (DW) (21240)</t>
  </si>
  <si>
    <t>Surgical Technology (DW) (21290)</t>
  </si>
  <si>
    <t>Nursing (DW) (21300)</t>
  </si>
  <si>
    <t>Diag Medical Sonog (DW) (21270)</t>
  </si>
  <si>
    <t>BIOM, CETT, CPMT2302, CPMT2371,  EECT1348, EECT1448, ELMT, ENTC, HART1375, HART2372, INMT, INTC, LOTT, NANO, RBTC, SMFT, TECM</t>
  </si>
  <si>
    <t>BMGT, BUSG2309, HRPO, IBUS, LMGT, MRKG, QCTC</t>
  </si>
  <si>
    <t>na</t>
  </si>
  <si>
    <t>ACNT</t>
  </si>
  <si>
    <t>ARAB</t>
  </si>
  <si>
    <t>ARTC</t>
  </si>
  <si>
    <t>ARTS</t>
  </si>
  <si>
    <t>ARTV</t>
  </si>
  <si>
    <t>BCIS</t>
  </si>
  <si>
    <t>BMGT</t>
  </si>
  <si>
    <t>BUSG</t>
  </si>
  <si>
    <t>BUSI</t>
  </si>
  <si>
    <t>CDEC</t>
  </si>
  <si>
    <t>CETT</t>
  </si>
  <si>
    <t>CHEF</t>
  </si>
  <si>
    <t>CHIN</t>
  </si>
  <si>
    <t>CNBT</t>
  </si>
  <si>
    <t>COMM</t>
  </si>
  <si>
    <t>COSC</t>
  </si>
  <si>
    <t>CPMT</t>
  </si>
  <si>
    <t>CSFA</t>
  </si>
  <si>
    <t>DFTG</t>
  </si>
  <si>
    <t>DSAE</t>
  </si>
  <si>
    <t>EDUC</t>
  </si>
  <si>
    <t>EMSP</t>
  </si>
  <si>
    <t>ENGR</t>
  </si>
  <si>
    <t>ESLC</t>
  </si>
  <si>
    <t>ESLG</t>
  </si>
  <si>
    <t>ESLR</t>
  </si>
  <si>
    <t>ESLV</t>
  </si>
  <si>
    <t>ESLW</t>
  </si>
  <si>
    <t>FIRS</t>
  </si>
  <si>
    <t>FIRT</t>
  </si>
  <si>
    <t>FLMC</t>
  </si>
  <si>
    <t>FREN</t>
  </si>
  <si>
    <t>GAME</t>
  </si>
  <si>
    <t>GERM</t>
  </si>
  <si>
    <t>GISC</t>
  </si>
  <si>
    <t>HAMG</t>
  </si>
  <si>
    <t>HART</t>
  </si>
  <si>
    <t>HITT</t>
  </si>
  <si>
    <t>HPRS</t>
  </si>
  <si>
    <t>HRPO</t>
  </si>
  <si>
    <t>IBUS</t>
  </si>
  <si>
    <t>IFWA</t>
  </si>
  <si>
    <t>IMED</t>
  </si>
  <si>
    <t>INDS</t>
  </si>
  <si>
    <t>INEW</t>
  </si>
  <si>
    <t>INRW</t>
  </si>
  <si>
    <t>INTC</t>
  </si>
  <si>
    <t>ITCC</t>
  </si>
  <si>
    <t>ITMT</t>
  </si>
  <si>
    <t>ITNW</t>
  </si>
  <si>
    <t>ITSC</t>
  </si>
  <si>
    <t>ITSE</t>
  </si>
  <si>
    <t>ITSW</t>
  </si>
  <si>
    <t>ITSY</t>
  </si>
  <si>
    <t>JAPN</t>
  </si>
  <si>
    <t>LMGT</t>
  </si>
  <si>
    <t>MATH</t>
  </si>
  <si>
    <t>MRKG</t>
  </si>
  <si>
    <t>MUAP</t>
  </si>
  <si>
    <t>MUEN</t>
  </si>
  <si>
    <t>MUSB</t>
  </si>
  <si>
    <t>MUSC</t>
  </si>
  <si>
    <t>MUSI</t>
  </si>
  <si>
    <t>MUSP</t>
  </si>
  <si>
    <t>NCBM</t>
  </si>
  <si>
    <t>NURA</t>
  </si>
  <si>
    <t>PHTC</t>
  </si>
  <si>
    <t>POFI</t>
  </si>
  <si>
    <t>POFT</t>
  </si>
  <si>
    <t>PSGT</t>
  </si>
  <si>
    <t>RBTC</t>
  </si>
  <si>
    <t>RSPT</t>
  </si>
  <si>
    <t>RTVB</t>
  </si>
  <si>
    <t>RUSS</t>
  </si>
  <si>
    <t>SGNL</t>
  </si>
  <si>
    <t>SLNG</t>
  </si>
  <si>
    <t>SOCW</t>
  </si>
  <si>
    <t>SPAN</t>
  </si>
  <si>
    <t>SRGT</t>
  </si>
  <si>
    <t>TECA</t>
  </si>
  <si>
    <t>TECM</t>
  </si>
  <si>
    <t>TRVM</t>
  </si>
  <si>
    <t>nan</t>
  </si>
  <si>
    <t>Dean Codes for Determining Division and Departmental Contact Hour Allocation</t>
  </si>
  <si>
    <t>Public Safety Training Center (PSC)</t>
  </si>
  <si>
    <t>Barnes-Tilley</t>
  </si>
  <si>
    <t>Carter</t>
  </si>
  <si>
    <t>Hodge</t>
  </si>
  <si>
    <t>Gunderson</t>
  </si>
  <si>
    <t>Musa</t>
  </si>
  <si>
    <t>Evans</t>
  </si>
  <si>
    <t>Leverette</t>
  </si>
  <si>
    <t>Dean</t>
  </si>
  <si>
    <t>Campus Code</t>
  </si>
  <si>
    <t>Dean Code</t>
  </si>
  <si>
    <t>American Sigh Language/IPPD (DW)</t>
  </si>
  <si>
    <t>Note:  In this report, full-time faculty members are counted only once in the department associated with their primary teaching assignment.  Part-time faculty members are counted for each teaching assignment.</t>
  </si>
  <si>
    <t>Diagnostic Medical Sonography (DW)</t>
  </si>
  <si>
    <t>ASTR Astronomy-Frisco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</si>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</sst>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2"/>
      <name val="Arial"/>
    </font>
    <font>
      <sz val="8"/>
      <name val="Arial"/>
      <family val="2"/>
    </font>
    <font>
      <sz val="10"/>
      <name val="Arial"/>
      <family val="2"/>
    </font>
    <font>
      <b/>
      <sz val="10"/>
      <name val="Arial"/>
      <family val="2"/>
    </font>
    <font>
      <b/>
      <sz val="8"/>
      <color indexed="81"/>
      <name val="Tahoma"/>
      <family val="2"/>
    </font>
    <font>
      <sz val="8"/>
      <color indexed="81"/>
      <name val="Tahoma"/>
      <family val="2"/>
    </font>
    <font>
      <vertAlign val="superscript"/>
      <sz val="10"/>
      <name val="Arial"/>
      <family val="2"/>
    </font>
    <font>
      <sz val="12"/>
      <name val="Arial"/>
      <family val="2"/>
    </font>
    <font>
      <sz val="9"/>
      <color indexed="81"/>
      <name val="Tahoma"/>
      <family val="2"/>
    </font>
    <font>
      <b/>
      <sz val="9"/>
      <color indexed="81"/>
      <name val="Tahoma"/>
      <family val="2"/>
    </font>
    <font>
      <sz val="10"/>
      <color rgb="FF996633"/>
      <name val="Arial"/>
      <family val="2"/>
    </font>
    <font>
      <i/>
      <sz val="10"/>
      <name val="Arial"/>
      <family val="2"/>
    </font>
    <font>
      <b/>
      <i/>
      <sz val="10"/>
      <name val="Arial"/>
      <family val="2"/>
    </font>
    <font>
      <b/>
      <i/>
      <sz val="10"/>
      <color rgb="FFFF6600"/>
      <name val="Arial"/>
      <family val="2"/>
    </font>
    <font>
      <b/>
      <i/>
      <sz val="10"/>
      <color rgb="FF4D4D4D"/>
      <name val="Arial"/>
      <family val="2"/>
    </font>
    <font>
      <b/>
      <i/>
      <sz val="10"/>
      <color rgb="FFCC9900"/>
      <name val="Arial"/>
      <family val="2"/>
    </font>
    <font>
      <b/>
      <i/>
      <sz val="10"/>
      <color rgb="FF003300"/>
      <name val="Arial"/>
      <family val="2"/>
    </font>
    <font>
      <b/>
      <i/>
      <sz val="10"/>
      <color rgb="FF990033"/>
      <name val="Arial"/>
      <family val="2"/>
    </font>
    <font>
      <b/>
      <i/>
      <sz val="10"/>
      <color rgb="FF996633"/>
      <name val="Arial"/>
      <family val="2"/>
    </font>
    <font>
      <b/>
      <i/>
      <sz val="10"/>
      <color rgb="FF009999"/>
      <name val="Arial"/>
      <family val="2"/>
    </font>
    <font>
      <b/>
      <i/>
      <sz val="10"/>
      <color rgb="FF0000FF"/>
      <name val="Arial"/>
      <family val="2"/>
    </font>
    <font>
      <b/>
      <i/>
      <sz val="10"/>
      <color rgb="FFCC0066"/>
      <name val="Arial"/>
      <family val="2"/>
    </font>
    <font>
      <b/>
      <i/>
      <sz val="10"/>
      <color theme="8" tint="-0.499984740745262"/>
      <name val="Arial"/>
      <family val="2"/>
    </font>
    <font>
      <b/>
      <i/>
      <sz val="10"/>
      <color theme="9" tint="-0.499984740745262"/>
      <name val="Arial"/>
      <family val="2"/>
    </font>
    <font>
      <b/>
      <i/>
      <sz val="10"/>
      <color rgb="FFC00000"/>
      <name val="Arial"/>
      <family val="2"/>
    </font>
    <font>
      <b/>
      <i/>
      <sz val="10"/>
      <color rgb="FF7030A0"/>
      <name val="Arial"/>
      <family val="2"/>
    </font>
    <font>
      <b/>
      <i/>
      <sz val="10"/>
      <color rgb="FF00CC00"/>
      <name val="Arial"/>
      <family val="2"/>
    </font>
    <font>
      <sz val="10"/>
      <name val="Arial"/>
      <family val="2"/>
    </font>
    <font>
      <sz val="10"/>
      <color indexed="8"/>
      <name val="Arial"/>
      <family val="2"/>
    </font>
    <font>
      <b/>
      <i/>
      <sz val="10"/>
      <color rgb="FF008000"/>
      <name val="Arial"/>
      <family val="2"/>
    </font>
    <font>
      <b/>
      <sz val="10"/>
      <color rgb="FFFF0000"/>
      <name val="Arial"/>
      <family val="2"/>
    </font>
  </fonts>
  <fills count="19">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DE9D9"/>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s>
  <cellStyleXfs count="5">
    <xf numFmtId="0" fontId="0" fillId="0" borderId="0"/>
    <xf numFmtId="0" fontId="2" fillId="0" borderId="0"/>
    <xf numFmtId="0" fontId="7" fillId="0" borderId="0"/>
    <xf numFmtId="0" fontId="27" fillId="0" borderId="0"/>
    <xf numFmtId="0" fontId="2" fillId="0" borderId="0"/>
  </cellStyleXfs>
  <cellXfs count="248">
    <xf numFmtId="0" fontId="0" fillId="0" borderId="0" xfId="0"/>
    <xf numFmtId="3" fontId="2" fillId="0" borderId="0" xfId="0" applyNumberFormat="1" applyFont="1" applyAlignment="1">
      <alignment horizontal="right"/>
    </xf>
    <xf numFmtId="0" fontId="2" fillId="0" borderId="0" xfId="0" applyNumberFormat="1" applyFont="1" applyAlignment="1">
      <alignment horizontal="right"/>
    </xf>
    <xf numFmtId="0" fontId="2" fillId="0" borderId="0"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right"/>
    </xf>
    <xf numFmtId="3" fontId="2" fillId="2" borderId="2" xfId="0" applyNumberFormat="1" applyFont="1" applyFill="1" applyBorder="1"/>
    <xf numFmtId="0" fontId="2" fillId="0" borderId="2" xfId="0" applyFont="1" applyBorder="1" applyAlignment="1"/>
    <xf numFmtId="3" fontId="2" fillId="0" borderId="2" xfId="0" applyNumberFormat="1" applyFont="1" applyFill="1" applyBorder="1" applyAlignment="1">
      <alignment horizontal="right"/>
    </xf>
    <xf numFmtId="0" fontId="2" fillId="0" borderId="0" xfId="0" applyFont="1" applyFill="1"/>
    <xf numFmtId="0" fontId="2" fillId="0" borderId="0" xfId="0" applyFont="1"/>
    <xf numFmtId="0" fontId="2" fillId="0" borderId="2" xfId="0" applyFont="1" applyBorder="1" applyAlignment="1">
      <alignment wrapText="1"/>
    </xf>
    <xf numFmtId="3" fontId="2" fillId="0" borderId="2" xfId="0" applyNumberFormat="1" applyFont="1" applyBorder="1" applyAlignment="1">
      <alignment horizontal="right"/>
    </xf>
    <xf numFmtId="9" fontId="2" fillId="0" borderId="2" xfId="0" applyNumberFormat="1" applyFont="1" applyBorder="1" applyAlignment="1">
      <alignment horizontal="right"/>
    </xf>
    <xf numFmtId="3" fontId="2" fillId="2" borderId="2" xfId="0" applyNumberFormat="1" applyFont="1" applyFill="1" applyBorder="1" applyAlignment="1">
      <alignment horizontal="right"/>
    </xf>
    <xf numFmtId="0" fontId="2" fillId="0" borderId="2" xfId="0" applyNumberFormat="1" applyFont="1" applyBorder="1" applyAlignment="1">
      <alignment horizontal="right"/>
    </xf>
    <xf numFmtId="9" fontId="2" fillId="2" borderId="2" xfId="0" applyNumberFormat="1" applyFont="1" applyFill="1" applyBorder="1" applyAlignment="1">
      <alignment horizontal="right"/>
    </xf>
    <xf numFmtId="3" fontId="2" fillId="0" borderId="0" xfId="0" applyNumberFormat="1" applyFont="1"/>
    <xf numFmtId="3" fontId="2" fillId="0" borderId="2" xfId="0" applyNumberFormat="1" applyFont="1" applyBorder="1"/>
    <xf numFmtId="0" fontId="2" fillId="0" borderId="2" xfId="0" applyFont="1" applyFill="1" applyBorder="1" applyAlignment="1">
      <alignment wrapText="1"/>
    </xf>
    <xf numFmtId="3" fontId="2" fillId="0" borderId="1" xfId="0" applyNumberFormat="1" applyFont="1" applyBorder="1" applyAlignment="1">
      <alignment horizontal="right"/>
    </xf>
    <xf numFmtId="9" fontId="2" fillId="0" borderId="1" xfId="0" applyNumberFormat="1" applyFont="1" applyBorder="1" applyAlignment="1">
      <alignment horizontal="right"/>
    </xf>
    <xf numFmtId="0" fontId="2" fillId="0" borderId="1" xfId="0" applyFont="1" applyBorder="1" applyAlignment="1">
      <alignment horizontal="right" wrapText="1"/>
    </xf>
    <xf numFmtId="0" fontId="10" fillId="0" borderId="0" xfId="0" applyFont="1"/>
    <xf numFmtId="0" fontId="3" fillId="0" borderId="0" xfId="0" applyFont="1" applyAlignment="1">
      <alignment horizontal="center"/>
    </xf>
    <xf numFmtId="0" fontId="3" fillId="0" borderId="0" xfId="1" applyFont="1" applyAlignment="1"/>
    <xf numFmtId="0" fontId="2" fillId="0" borderId="0" xfId="0" applyFont="1" applyAlignment="1"/>
    <xf numFmtId="0" fontId="12" fillId="0" borderId="0" xfId="0" applyFont="1" applyAlignment="1"/>
    <xf numFmtId="0" fontId="11" fillId="0" borderId="0" xfId="0" applyFont="1" applyAlignment="1"/>
    <xf numFmtId="0" fontId="13" fillId="0" borderId="0" xfId="0" applyFont="1" applyAlignment="1"/>
    <xf numFmtId="0" fontId="14" fillId="0" borderId="0" xfId="0" applyFont="1" applyAlignment="1"/>
    <xf numFmtId="0" fontId="15" fillId="0" borderId="0" xfId="0" applyFont="1" applyAlignment="1"/>
    <xf numFmtId="0" fontId="16" fillId="0" borderId="0" xfId="0" applyFont="1" applyAlignment="1"/>
    <xf numFmtId="0" fontId="17" fillId="0" borderId="0" xfId="0" applyFont="1" applyAlignment="1"/>
    <xf numFmtId="0" fontId="18" fillId="0" borderId="0" xfId="0" applyFont="1" applyAlignment="1"/>
    <xf numFmtId="0" fontId="19" fillId="0" borderId="0" xfId="0" applyFont="1" applyAlignment="1"/>
    <xf numFmtId="0" fontId="20" fillId="0" borderId="0" xfId="0" applyFont="1" applyAlignment="1"/>
    <xf numFmtId="0" fontId="21" fillId="0" borderId="0" xfId="0" applyFont="1" applyAlignment="1"/>
    <xf numFmtId="0" fontId="22" fillId="0" borderId="0" xfId="0" applyFont="1" applyAlignment="1"/>
    <xf numFmtId="0" fontId="23" fillId="0" borderId="0" xfId="0" applyFont="1" applyAlignment="1"/>
    <xf numFmtId="0" fontId="24" fillId="0" borderId="0" xfId="0" applyFont="1" applyAlignment="1"/>
    <xf numFmtId="0" fontId="25" fillId="0" borderId="0" xfId="0" applyFont="1" applyAlignment="1"/>
    <xf numFmtId="0" fontId="12" fillId="0" borderId="0" xfId="0" applyFont="1"/>
    <xf numFmtId="0" fontId="26" fillId="0" borderId="0" xfId="0" applyFont="1" applyAlignment="1"/>
    <xf numFmtId="0" fontId="2" fillId="3" borderId="1" xfId="0" applyFont="1" applyFill="1" applyBorder="1" applyAlignment="1">
      <alignment wrapText="1"/>
    </xf>
    <xf numFmtId="0" fontId="2" fillId="3" borderId="1" xfId="0" applyFont="1" applyFill="1" applyBorder="1" applyAlignment="1"/>
    <xf numFmtId="0" fontId="2" fillId="3" borderId="2" xfId="0" applyFont="1" applyFill="1" applyBorder="1" applyAlignment="1">
      <alignment wrapText="1"/>
    </xf>
    <xf numFmtId="0" fontId="2" fillId="3" borderId="2" xfId="0" applyFont="1" applyFill="1" applyBorder="1" applyAlignment="1"/>
    <xf numFmtId="0" fontId="2" fillId="4" borderId="1" xfId="0" applyFont="1" applyFill="1" applyBorder="1" applyAlignment="1">
      <alignment wrapText="1"/>
    </xf>
    <xf numFmtId="0" fontId="2" fillId="4" borderId="1" xfId="0" applyFont="1" applyFill="1" applyBorder="1" applyAlignment="1"/>
    <xf numFmtId="0" fontId="2" fillId="4" borderId="2" xfId="0" applyFont="1" applyFill="1" applyBorder="1" applyAlignment="1">
      <alignment wrapText="1"/>
    </xf>
    <xf numFmtId="0" fontId="2" fillId="4" borderId="2" xfId="0" applyFont="1" applyFill="1" applyBorder="1" applyAlignment="1"/>
    <xf numFmtId="0" fontId="2" fillId="5" borderId="2" xfId="0" applyFont="1" applyFill="1" applyBorder="1" applyAlignment="1">
      <alignment wrapText="1"/>
    </xf>
    <xf numFmtId="0" fontId="2" fillId="5" borderId="2" xfId="0" applyFont="1" applyFill="1" applyBorder="1" applyAlignment="1"/>
    <xf numFmtId="0" fontId="2" fillId="7" borderId="2" xfId="0" applyFont="1" applyFill="1" applyBorder="1" applyAlignment="1">
      <alignment wrapText="1"/>
    </xf>
    <xf numFmtId="0" fontId="2" fillId="7" borderId="2" xfId="0" applyFont="1" applyFill="1" applyBorder="1" applyAlignment="1"/>
    <xf numFmtId="0" fontId="2" fillId="8" borderId="2" xfId="0" applyFont="1" applyFill="1" applyBorder="1" applyAlignment="1">
      <alignment wrapText="1"/>
    </xf>
    <xf numFmtId="0" fontId="2" fillId="8" borderId="2" xfId="0" applyFont="1" applyFill="1" applyBorder="1" applyAlignment="1"/>
    <xf numFmtId="0" fontId="2" fillId="6" borderId="2" xfId="0" applyFont="1" applyFill="1" applyBorder="1" applyAlignment="1">
      <alignment wrapText="1"/>
    </xf>
    <xf numFmtId="0" fontId="2" fillId="6" borderId="2" xfId="0" applyFont="1" applyFill="1" applyBorder="1" applyAlignment="1"/>
    <xf numFmtId="3" fontId="2" fillId="0" borderId="0" xfId="0" applyNumberFormat="1" applyFont="1" applyBorder="1" applyAlignment="1">
      <alignment horizontal="right"/>
    </xf>
    <xf numFmtId="3" fontId="2" fillId="0" borderId="0" xfId="0" applyNumberFormat="1" applyFont="1" applyBorder="1"/>
    <xf numFmtId="0" fontId="2" fillId="8" borderId="1" xfId="0" applyFont="1" applyFill="1" applyBorder="1" applyAlignment="1">
      <alignment wrapText="1"/>
    </xf>
    <xf numFmtId="0" fontId="2" fillId="8" borderId="1" xfId="0" applyFont="1" applyFill="1" applyBorder="1" applyAlignment="1"/>
    <xf numFmtId="3" fontId="2" fillId="14" borderId="2" xfId="0" applyNumberFormat="1" applyFont="1" applyFill="1" applyBorder="1" applyAlignment="1">
      <alignment horizontal="right"/>
    </xf>
    <xf numFmtId="9" fontId="2" fillId="14" borderId="2" xfId="0" applyNumberFormat="1" applyFont="1" applyFill="1" applyBorder="1" applyAlignment="1">
      <alignment horizontal="right"/>
    </xf>
    <xf numFmtId="0" fontId="2" fillId="14" borderId="2" xfId="0" applyFont="1" applyFill="1" applyBorder="1" applyAlignment="1">
      <alignment horizontal="right" wrapText="1"/>
    </xf>
    <xf numFmtId="0" fontId="2" fillId="14" borderId="0" xfId="0" applyFont="1" applyFill="1"/>
    <xf numFmtId="3" fontId="2" fillId="14" borderId="0" xfId="0" applyNumberFormat="1" applyFont="1" applyFill="1"/>
    <xf numFmtId="3" fontId="2" fillId="14" borderId="2" xfId="0" applyNumberFormat="1" applyFont="1" applyFill="1" applyBorder="1"/>
    <xf numFmtId="0" fontId="2" fillId="14" borderId="2" xfId="0" applyFont="1" applyFill="1" applyBorder="1" applyAlignment="1">
      <alignment horizontal="right"/>
    </xf>
    <xf numFmtId="0" fontId="2" fillId="14" borderId="2" xfId="0" applyFont="1" applyFill="1" applyBorder="1"/>
    <xf numFmtId="0" fontId="2" fillId="14" borderId="0" xfId="0" applyFont="1" applyFill="1" applyAlignment="1">
      <alignment horizontal="right"/>
    </xf>
    <xf numFmtId="0" fontId="3" fillId="0" borderId="0" xfId="0" applyFont="1"/>
    <xf numFmtId="0" fontId="2" fillId="7" borderId="2" xfId="0" applyFont="1" applyFill="1" applyBorder="1"/>
    <xf numFmtId="0" fontId="2" fillId="6" borderId="4" xfId="0" applyFont="1" applyFill="1" applyBorder="1" applyAlignment="1">
      <alignment wrapText="1"/>
    </xf>
    <xf numFmtId="0" fontId="2" fillId="6" borderId="4" xfId="0" applyFont="1" applyFill="1" applyBorder="1" applyAlignment="1"/>
    <xf numFmtId="0" fontId="2" fillId="5" borderId="7" xfId="0" applyFont="1" applyFill="1" applyBorder="1" applyAlignment="1">
      <alignment wrapText="1"/>
    </xf>
    <xf numFmtId="0" fontId="2" fillId="5" borderId="7" xfId="0" applyFont="1" applyFill="1" applyBorder="1" applyAlignment="1"/>
    <xf numFmtId="0" fontId="2" fillId="5" borderId="4" xfId="0" applyFont="1" applyFill="1" applyBorder="1" applyAlignment="1">
      <alignment wrapText="1"/>
    </xf>
    <xf numFmtId="0" fontId="2" fillId="8" borderId="4" xfId="0" applyFont="1" applyFill="1" applyBorder="1" applyAlignment="1">
      <alignment wrapText="1"/>
    </xf>
    <xf numFmtId="0" fontId="2" fillId="8" borderId="4" xfId="0" applyFont="1" applyFill="1" applyBorder="1" applyAlignment="1"/>
    <xf numFmtId="0" fontId="2" fillId="4" borderId="4" xfId="0" applyFont="1" applyFill="1" applyBorder="1" applyAlignment="1">
      <alignment wrapText="1"/>
    </xf>
    <xf numFmtId="0" fontId="2" fillId="4" borderId="4" xfId="0" applyFont="1" applyFill="1" applyBorder="1" applyAlignment="1"/>
    <xf numFmtId="0" fontId="2" fillId="6" borderId="0" xfId="0" applyFont="1" applyFill="1" applyBorder="1"/>
    <xf numFmtId="0" fontId="2" fillId="6" borderId="0" xfId="0" applyFont="1" applyFill="1" applyBorder="1" applyAlignment="1">
      <alignment wrapText="1"/>
    </xf>
    <xf numFmtId="0" fontId="2" fillId="6" borderId="5" xfId="0" applyFont="1" applyFill="1" applyBorder="1"/>
    <xf numFmtId="0" fontId="2" fillId="6" borderId="2" xfId="0" applyFont="1" applyFill="1" applyBorder="1"/>
    <xf numFmtId="0" fontId="2" fillId="15" borderId="0" xfId="0" applyFont="1" applyFill="1"/>
    <xf numFmtId="0" fontId="2" fillId="11" borderId="0" xfId="0" applyFont="1" applyFill="1"/>
    <xf numFmtId="0" fontId="2" fillId="11" borderId="0" xfId="0" applyFont="1" applyFill="1" applyBorder="1"/>
    <xf numFmtId="0" fontId="2" fillId="11" borderId="1" xfId="0" applyFont="1" applyFill="1" applyBorder="1"/>
    <xf numFmtId="0" fontId="2" fillId="9" borderId="0" xfId="0" applyFont="1" applyFill="1"/>
    <xf numFmtId="0" fontId="2" fillId="9" borderId="0" xfId="0" applyFont="1" applyFill="1" applyBorder="1"/>
    <xf numFmtId="0" fontId="2" fillId="9" borderId="1" xfId="0" applyFont="1" applyFill="1" applyBorder="1"/>
    <xf numFmtId="0" fontId="3" fillId="0" borderId="1" xfId="0" applyFont="1" applyBorder="1" applyAlignment="1">
      <alignment wrapText="1"/>
    </xf>
    <xf numFmtId="0" fontId="3" fillId="0" borderId="1" xfId="0" applyFont="1" applyBorder="1"/>
    <xf numFmtId="0" fontId="3" fillId="6" borderId="4" xfId="0" applyFont="1" applyFill="1" applyBorder="1" applyAlignment="1">
      <alignment wrapText="1"/>
    </xf>
    <xf numFmtId="9" fontId="2" fillId="14" borderId="0" xfId="0" applyNumberFormat="1" applyFont="1" applyFill="1"/>
    <xf numFmtId="0" fontId="2" fillId="14" borderId="3" xfId="0" applyFont="1" applyFill="1" applyBorder="1"/>
    <xf numFmtId="3" fontId="2" fillId="14" borderId="3" xfId="0" applyNumberFormat="1" applyFont="1" applyFill="1" applyBorder="1" applyAlignment="1">
      <alignment horizontal="right"/>
    </xf>
    <xf numFmtId="9" fontId="2" fillId="14" borderId="3" xfId="0" applyNumberFormat="1" applyFont="1" applyFill="1" applyBorder="1" applyAlignment="1">
      <alignment horizontal="right"/>
    </xf>
    <xf numFmtId="0" fontId="2" fillId="0" borderId="1" xfId="0" applyFont="1" applyBorder="1" applyAlignment="1">
      <alignment wrapText="1"/>
    </xf>
    <xf numFmtId="3" fontId="2" fillId="0" borderId="1" xfId="0" applyNumberFormat="1" applyFont="1" applyBorder="1"/>
    <xf numFmtId="3" fontId="2" fillId="14" borderId="3" xfId="0" applyNumberFormat="1" applyFont="1" applyFill="1" applyBorder="1"/>
    <xf numFmtId="0" fontId="2" fillId="0" borderId="1" xfId="0" applyNumberFormat="1" applyFont="1" applyBorder="1" applyAlignment="1">
      <alignment horizontal="right"/>
    </xf>
    <xf numFmtId="0" fontId="2" fillId="14" borderId="3" xfId="0" applyNumberFormat="1" applyFont="1" applyFill="1" applyBorder="1" applyAlignment="1">
      <alignment horizontal="right"/>
    </xf>
    <xf numFmtId="3" fontId="2" fillId="0" borderId="1" xfId="0" applyNumberFormat="1" applyFont="1" applyFill="1" applyBorder="1" applyAlignment="1">
      <alignment horizontal="right"/>
    </xf>
    <xf numFmtId="9" fontId="2" fillId="14" borderId="1" xfId="0" applyNumberFormat="1" applyFont="1" applyFill="1" applyBorder="1" applyAlignment="1">
      <alignment horizontal="right"/>
    </xf>
    <xf numFmtId="3" fontId="2" fillId="14" borderId="1" xfId="0" applyNumberFormat="1" applyFont="1" applyFill="1" applyBorder="1" applyAlignment="1">
      <alignment horizontal="right"/>
    </xf>
    <xf numFmtId="0" fontId="28" fillId="0" borderId="0" xfId="3" applyFont="1" applyBorder="1" applyAlignment="1">
      <alignment horizontal="left" vertical="top" wrapText="1"/>
    </xf>
    <xf numFmtId="3" fontId="28" fillId="0" borderId="0" xfId="3" applyNumberFormat="1" applyFont="1" applyBorder="1" applyAlignment="1">
      <alignment horizontal="right" vertical="top"/>
    </xf>
    <xf numFmtId="0" fontId="2" fillId="0" borderId="0" xfId="0" applyFont="1" applyBorder="1"/>
    <xf numFmtId="0" fontId="29" fillId="0" borderId="0" xfId="0" applyFont="1" applyAlignment="1"/>
    <xf numFmtId="0" fontId="2" fillId="8" borderId="3" xfId="0" applyFont="1" applyFill="1" applyBorder="1" applyAlignment="1">
      <alignment wrapText="1"/>
    </xf>
    <xf numFmtId="0" fontId="2" fillId="4" borderId="3" xfId="0" applyFont="1" applyFill="1" applyBorder="1" applyAlignment="1">
      <alignment wrapText="1"/>
    </xf>
    <xf numFmtId="0" fontId="2" fillId="4" borderId="3" xfId="0" applyFont="1" applyFill="1" applyBorder="1" applyAlignment="1"/>
    <xf numFmtId="0" fontId="3" fillId="15" borderId="1" xfId="0" applyFont="1" applyFill="1" applyBorder="1" applyAlignment="1">
      <alignment horizontal="left" wrapText="1"/>
    </xf>
    <xf numFmtId="0" fontId="2" fillId="15" borderId="1" xfId="0" applyFont="1" applyFill="1" applyBorder="1" applyAlignment="1"/>
    <xf numFmtId="0" fontId="3" fillId="13" borderId="1" xfId="0" applyFont="1" applyFill="1" applyBorder="1" applyAlignment="1">
      <alignment wrapText="1"/>
    </xf>
    <xf numFmtId="0" fontId="2" fillId="13" borderId="1" xfId="0" applyFont="1" applyFill="1" applyBorder="1" applyAlignment="1"/>
    <xf numFmtId="0" fontId="2" fillId="15" borderId="1" xfId="0" applyFont="1" applyFill="1" applyBorder="1" applyAlignment="1">
      <alignment wrapText="1"/>
    </xf>
    <xf numFmtId="0" fontId="2" fillId="17" borderId="2" xfId="0" applyFont="1" applyFill="1" applyBorder="1" applyAlignment="1">
      <alignment wrapText="1"/>
    </xf>
    <xf numFmtId="0" fontId="2" fillId="17" borderId="2" xfId="0" applyFont="1" applyFill="1" applyBorder="1" applyAlignment="1"/>
    <xf numFmtId="0" fontId="2" fillId="0" borderId="0" xfId="0" applyFont="1" applyAlignment="1">
      <alignment wrapText="1"/>
    </xf>
    <xf numFmtId="0" fontId="2" fillId="0" borderId="1" xfId="0" applyFont="1" applyBorder="1" applyAlignment="1">
      <alignment horizontal="center"/>
    </xf>
    <xf numFmtId="0" fontId="2" fillId="2" borderId="2" xfId="0" applyFont="1" applyFill="1" applyBorder="1" applyAlignment="1">
      <alignment wrapText="1"/>
    </xf>
    <xf numFmtId="0" fontId="2" fillId="15" borderId="3" xfId="0" applyFont="1" applyFill="1" applyBorder="1" applyAlignment="1">
      <alignment vertical="top" wrapText="1"/>
    </xf>
    <xf numFmtId="0" fontId="2" fillId="15" borderId="0" xfId="0" applyFont="1" applyFill="1" applyBorder="1" applyAlignment="1">
      <alignment vertical="top" wrapText="1"/>
    </xf>
    <xf numFmtId="0" fontId="2" fillId="9" borderId="3" xfId="0" applyFont="1" applyFill="1" applyBorder="1" applyAlignment="1">
      <alignment vertical="top" wrapText="1"/>
    </xf>
    <xf numFmtId="0" fontId="2" fillId="11" borderId="0" xfId="0" applyFont="1" applyFill="1" applyBorder="1" applyAlignment="1">
      <alignment vertical="top" wrapText="1"/>
    </xf>
    <xf numFmtId="0" fontId="2" fillId="9" borderId="0" xfId="0" applyFont="1" applyFill="1" applyBorder="1" applyAlignment="1">
      <alignment vertical="top" wrapText="1"/>
    </xf>
    <xf numFmtId="0" fontId="3" fillId="0" borderId="1" xfId="0" applyFont="1" applyBorder="1" applyAlignment="1">
      <alignment horizontal="right" wrapText="1"/>
    </xf>
    <xf numFmtId="0" fontId="2" fillId="11" borderId="0" xfId="0" applyFont="1" applyFill="1" applyBorder="1" applyAlignment="1">
      <alignment horizontal="right" vertical="top" wrapText="1"/>
    </xf>
    <xf numFmtId="0" fontId="2" fillId="15" borderId="0" xfId="0" applyFont="1" applyFill="1" applyBorder="1" applyAlignment="1">
      <alignment horizontal="right" vertical="top" wrapText="1"/>
    </xf>
    <xf numFmtId="0" fontId="2" fillId="9" borderId="0" xfId="0" applyFont="1" applyFill="1" applyBorder="1" applyAlignment="1">
      <alignment horizontal="right" vertical="top" wrapText="1"/>
    </xf>
    <xf numFmtId="0" fontId="2" fillId="11" borderId="0" xfId="0" applyFont="1" applyFill="1" applyAlignment="1">
      <alignment vertical="top" wrapText="1"/>
    </xf>
    <xf numFmtId="0" fontId="2" fillId="11" borderId="0" xfId="0" applyFont="1" applyFill="1" applyAlignment="1">
      <alignment horizontal="right" vertical="top" wrapText="1"/>
    </xf>
    <xf numFmtId="0" fontId="2" fillId="11" borderId="1" xfId="0" applyFont="1" applyFill="1" applyBorder="1" applyAlignment="1">
      <alignment vertical="top" wrapText="1"/>
    </xf>
    <xf numFmtId="0" fontId="2" fillId="11" borderId="1" xfId="0" applyFont="1" applyFill="1" applyBorder="1" applyAlignment="1">
      <alignment horizontal="right" vertical="top" wrapText="1"/>
    </xf>
    <xf numFmtId="0" fontId="2" fillId="15" borderId="1" xfId="0" applyFont="1" applyFill="1" applyBorder="1" applyAlignment="1">
      <alignment vertical="top" wrapText="1"/>
    </xf>
    <xf numFmtId="0" fontId="2" fillId="15" borderId="1" xfId="0" applyFont="1" applyFill="1" applyBorder="1" applyAlignment="1">
      <alignment horizontal="right" vertical="top" wrapText="1"/>
    </xf>
    <xf numFmtId="0" fontId="2" fillId="9" borderId="1" xfId="0" applyFont="1" applyFill="1" applyBorder="1" applyAlignment="1">
      <alignment vertical="top" wrapText="1"/>
    </xf>
    <xf numFmtId="0" fontId="2" fillId="9" borderId="1" xfId="0" applyFont="1" applyFill="1" applyBorder="1" applyAlignment="1">
      <alignment horizontal="right" vertical="top" wrapText="1"/>
    </xf>
    <xf numFmtId="0" fontId="2" fillId="15" borderId="3" xfId="0" applyFont="1" applyFill="1" applyBorder="1" applyAlignment="1">
      <alignment horizontal="right" vertical="top" wrapText="1"/>
    </xf>
    <xf numFmtId="0" fontId="2" fillId="9" borderId="3" xfId="0" applyFont="1" applyFill="1" applyBorder="1" applyAlignment="1">
      <alignment horizontal="right" vertical="top" wrapText="1"/>
    </xf>
    <xf numFmtId="0" fontId="2" fillId="7" borderId="4" xfId="0" applyFont="1" applyFill="1" applyBorder="1"/>
    <xf numFmtId="0" fontId="2" fillId="5" borderId="4" xfId="0" applyFont="1" applyFill="1" applyBorder="1" applyAlignment="1"/>
    <xf numFmtId="0" fontId="2" fillId="3" borderId="4" xfId="0" applyFont="1" applyFill="1" applyBorder="1" applyAlignment="1">
      <alignment wrapText="1"/>
    </xf>
    <xf numFmtId="0" fontId="2" fillId="3" borderId="4" xfId="0" applyFont="1" applyFill="1" applyBorder="1" applyAlignment="1"/>
    <xf numFmtId="0" fontId="3" fillId="16" borderId="3" xfId="0" applyFont="1" applyFill="1" applyBorder="1" applyAlignment="1">
      <alignment wrapText="1"/>
    </xf>
    <xf numFmtId="0" fontId="3" fillId="0" borderId="3" xfId="0" applyFont="1" applyBorder="1"/>
    <xf numFmtId="0" fontId="3" fillId="0" borderId="3" xfId="0" applyFont="1" applyBorder="1" applyAlignment="1">
      <alignment wrapText="1"/>
    </xf>
    <xf numFmtId="0" fontId="3" fillId="0" borderId="3" xfId="0" applyFont="1" applyFill="1" applyBorder="1" applyAlignment="1">
      <alignment horizontal="left" wrapText="1"/>
    </xf>
    <xf numFmtId="9" fontId="2" fillId="14" borderId="0" xfId="0" applyNumberFormat="1" applyFont="1" applyFill="1" applyAlignment="1">
      <alignment horizontal="right"/>
    </xf>
    <xf numFmtId="3" fontId="2" fillId="0" borderId="0" xfId="3" applyNumberFormat="1" applyFont="1" applyBorder="1"/>
    <xf numFmtId="0" fontId="2" fillId="0" borderId="0" xfId="4"/>
    <xf numFmtId="0" fontId="28" fillId="0" borderId="0" xfId="4" applyFont="1" applyBorder="1" applyAlignment="1">
      <alignment horizontal="left" vertical="top" wrapText="1"/>
    </xf>
    <xf numFmtId="3" fontId="28" fillId="0" borderId="0" xfId="4" applyNumberFormat="1" applyFont="1" applyBorder="1" applyAlignment="1">
      <alignment horizontal="right" vertical="top"/>
    </xf>
    <xf numFmtId="3" fontId="28" fillId="0" borderId="0" xfId="4" applyNumberFormat="1" applyFont="1" applyBorder="1" applyAlignment="1">
      <alignment horizontal="left" vertical="top" wrapText="1"/>
    </xf>
    <xf numFmtId="3" fontId="2" fillId="0" borderId="0" xfId="0" applyNumberFormat="1" applyFont="1" applyFill="1"/>
    <xf numFmtId="0" fontId="2" fillId="0" borderId="1" xfId="0" applyFont="1" applyBorder="1" applyAlignment="1">
      <alignment wrapText="1"/>
    </xf>
    <xf numFmtId="0" fontId="2" fillId="2" borderId="3" xfId="0" applyFont="1" applyFill="1" applyBorder="1" applyAlignment="1">
      <alignment wrapText="1"/>
    </xf>
    <xf numFmtId="3" fontId="2" fillId="2" borderId="3" xfId="0" applyNumberFormat="1" applyFont="1" applyFill="1" applyBorder="1" applyAlignment="1">
      <alignment horizontal="right"/>
    </xf>
    <xf numFmtId="9" fontId="2" fillId="2" borderId="3" xfId="0" applyNumberFormat="1" applyFont="1" applyFill="1" applyBorder="1" applyAlignment="1">
      <alignment horizontal="right"/>
    </xf>
    <xf numFmtId="3" fontId="2" fillId="2" borderId="3" xfId="0" applyNumberFormat="1" applyFont="1" applyFill="1" applyBorder="1"/>
    <xf numFmtId="9" fontId="2" fillId="0" borderId="1" xfId="0" applyNumberFormat="1" applyFont="1" applyFill="1" applyBorder="1" applyAlignment="1">
      <alignment horizontal="right"/>
    </xf>
    <xf numFmtId="0" fontId="3" fillId="0" borderId="3" xfId="0" applyFont="1" applyFill="1" applyBorder="1" applyAlignment="1">
      <alignment wrapText="1"/>
    </xf>
    <xf numFmtId="3" fontId="2" fillId="0" borderId="1" xfId="0" applyNumberFormat="1" applyFont="1" applyFill="1" applyBorder="1"/>
    <xf numFmtId="0" fontId="2" fillId="0" borderId="1" xfId="0" applyFont="1" applyFill="1" applyBorder="1" applyAlignment="1">
      <alignment horizontal="left" wrapText="1"/>
    </xf>
    <xf numFmtId="0" fontId="2" fillId="14" borderId="1" xfId="0" applyFont="1" applyFill="1" applyBorder="1" applyAlignment="1">
      <alignment horizontal="right" wrapText="1"/>
    </xf>
    <xf numFmtId="3" fontId="2" fillId="14" borderId="1" xfId="0" applyNumberFormat="1" applyFont="1" applyFill="1" applyBorder="1"/>
    <xf numFmtId="3" fontId="2" fillId="14" borderId="0" xfId="0" applyNumberFormat="1" applyFont="1" applyFill="1" applyBorder="1" applyAlignment="1">
      <alignment horizontal="right"/>
    </xf>
    <xf numFmtId="9" fontId="2" fillId="14" borderId="0" xfId="0" applyNumberFormat="1" applyFont="1" applyFill="1" applyBorder="1" applyAlignment="1">
      <alignment horizontal="right"/>
    </xf>
    <xf numFmtId="0" fontId="2" fillId="18" borderId="2" xfId="0" applyFont="1" applyFill="1" applyBorder="1" applyAlignment="1">
      <alignment wrapText="1"/>
    </xf>
    <xf numFmtId="3" fontId="2" fillId="18" borderId="2" xfId="0" applyNumberFormat="1" applyFont="1" applyFill="1" applyBorder="1" applyAlignment="1">
      <alignment horizontal="right"/>
    </xf>
    <xf numFmtId="9" fontId="2" fillId="18" borderId="2" xfId="0" applyNumberFormat="1" applyFont="1" applyFill="1" applyBorder="1" applyAlignment="1">
      <alignment horizontal="right"/>
    </xf>
    <xf numFmtId="0" fontId="12" fillId="0" borderId="0" xfId="0" applyFont="1" applyAlignment="1">
      <alignment horizontal="left"/>
    </xf>
    <xf numFmtId="0" fontId="3" fillId="0" borderId="1" xfId="0" applyFont="1" applyBorder="1" applyAlignment="1">
      <alignment horizontal="left" wrapText="1"/>
    </xf>
    <xf numFmtId="0" fontId="2" fillId="11" borderId="0" xfId="0" applyFont="1" applyFill="1" applyAlignment="1">
      <alignment horizontal="left" vertical="top" wrapText="1"/>
    </xf>
    <xf numFmtId="0" fontId="2" fillId="0" borderId="0" xfId="0" applyFont="1" applyAlignment="1">
      <alignment horizontal="left"/>
    </xf>
    <xf numFmtId="9" fontId="2" fillId="0" borderId="2" xfId="0" applyNumberFormat="1" applyFont="1" applyFill="1" applyBorder="1" applyAlignment="1">
      <alignment horizontal="right"/>
    </xf>
    <xf numFmtId="0" fontId="30" fillId="0" borderId="0" xfId="0" applyFont="1"/>
    <xf numFmtId="0" fontId="30" fillId="0" borderId="0" xfId="0" applyFont="1" applyAlignment="1">
      <alignment horizontal="left"/>
    </xf>
    <xf numFmtId="0" fontId="2" fillId="0" borderId="0" xfId="0" applyFont="1" applyAlignment="1">
      <alignment wrapText="1"/>
    </xf>
    <xf numFmtId="0" fontId="2" fillId="0" borderId="1" xfId="0" applyFont="1" applyBorder="1" applyAlignment="1">
      <alignment horizontal="center"/>
    </xf>
    <xf numFmtId="0" fontId="2" fillId="0" borderId="0" xfId="0" applyNumberFormat="1" applyFont="1" applyAlignment="1">
      <alignment wrapText="1"/>
    </xf>
    <xf numFmtId="0" fontId="6" fillId="0" borderId="0" xfId="0" applyFont="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2" borderId="2" xfId="0" applyFont="1" applyFill="1" applyBorder="1" applyAlignment="1">
      <alignment wrapText="1"/>
    </xf>
    <xf numFmtId="0" fontId="2" fillId="0" borderId="0" xfId="0" applyFont="1" applyAlignment="1">
      <alignment vertical="top" wrapText="1"/>
    </xf>
    <xf numFmtId="0" fontId="2" fillId="0" borderId="1" xfId="0" applyFont="1" applyBorder="1" applyAlignment="1">
      <alignment wrapText="1"/>
    </xf>
    <xf numFmtId="0" fontId="2" fillId="0" borderId="3" xfId="0" applyFont="1" applyFill="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0" xfId="0" applyAlignment="1">
      <alignment wrapText="1"/>
    </xf>
    <xf numFmtId="0" fontId="3" fillId="11" borderId="1" xfId="0" applyFont="1" applyFill="1" applyBorder="1" applyAlignment="1">
      <alignment wrapText="1"/>
    </xf>
    <xf numFmtId="0" fontId="3" fillId="0" borderId="1" xfId="0" applyFont="1" applyBorder="1" applyAlignment="1">
      <alignment wrapText="1"/>
    </xf>
    <xf numFmtId="0" fontId="3" fillId="13" borderId="7" xfId="0" applyFont="1" applyFill="1" applyBorder="1" applyAlignment="1">
      <alignment wrapText="1"/>
    </xf>
    <xf numFmtId="0" fontId="3" fillId="15" borderId="6" xfId="0" applyFont="1" applyFill="1" applyBorder="1" applyAlignment="1">
      <alignment horizontal="left" vertical="center" textRotation="90" wrapText="1"/>
    </xf>
    <xf numFmtId="0" fontId="3" fillId="15" borderId="0" xfId="0" applyFont="1" applyFill="1" applyBorder="1" applyAlignment="1">
      <alignment horizontal="left" vertical="center" textRotation="90" wrapText="1"/>
    </xf>
    <xf numFmtId="0" fontId="3" fillId="15" borderId="5" xfId="0" applyFont="1" applyFill="1" applyBorder="1" applyAlignment="1">
      <alignment horizontal="left" vertical="center" textRotation="90" wrapText="1"/>
    </xf>
    <xf numFmtId="0" fontId="3" fillId="10" borderId="6" xfId="0" applyFont="1" applyFill="1" applyBorder="1" applyAlignment="1">
      <alignment horizontal="left" vertical="center" textRotation="90" wrapText="1"/>
    </xf>
    <xf numFmtId="0" fontId="3" fillId="10" borderId="0" xfId="0" applyFont="1" applyFill="1" applyBorder="1" applyAlignment="1">
      <alignment horizontal="left" vertical="center" textRotation="90" wrapText="1"/>
    </xf>
    <xf numFmtId="0" fontId="3" fillId="10" borderId="5" xfId="0" applyFont="1" applyFill="1" applyBorder="1" applyAlignment="1">
      <alignment horizontal="left" vertical="center" textRotation="90" wrapText="1"/>
    </xf>
    <xf numFmtId="0" fontId="3" fillId="13" borderId="6" xfId="0" applyFont="1" applyFill="1" applyBorder="1" applyAlignment="1">
      <alignment horizontal="left" vertical="center" textRotation="90" wrapText="1"/>
    </xf>
    <xf numFmtId="0" fontId="3" fillId="13" borderId="0" xfId="0" applyFont="1" applyFill="1" applyBorder="1" applyAlignment="1">
      <alignment horizontal="left" vertical="center" textRotation="90" wrapText="1"/>
    </xf>
    <xf numFmtId="0" fontId="3" fillId="13" borderId="5" xfId="0" applyFont="1" applyFill="1" applyBorder="1" applyAlignment="1">
      <alignment horizontal="left" vertical="center" textRotation="90" wrapText="1"/>
    </xf>
    <xf numFmtId="0" fontId="3" fillId="10" borderId="7" xfId="0" applyFont="1" applyFill="1" applyBorder="1" applyAlignment="1">
      <alignment wrapText="1"/>
    </xf>
    <xf numFmtId="0" fontId="2" fillId="0" borderId="7" xfId="0" applyFont="1" applyBorder="1" applyAlignment="1">
      <alignment wrapText="1"/>
    </xf>
    <xf numFmtId="0" fontId="3" fillId="10" borderId="1" xfId="0" applyFont="1" applyFill="1" applyBorder="1" applyAlignment="1">
      <alignment wrapText="1"/>
    </xf>
    <xf numFmtId="0" fontId="3" fillId="15" borderId="7" xfId="0" applyFont="1" applyFill="1" applyBorder="1" applyAlignment="1">
      <alignment wrapText="1"/>
    </xf>
    <xf numFmtId="0" fontId="3" fillId="11" borderId="6" xfId="0" applyFont="1" applyFill="1" applyBorder="1" applyAlignment="1">
      <alignment horizontal="left" vertical="center" textRotation="90" wrapText="1"/>
    </xf>
    <xf numFmtId="0" fontId="3" fillId="11" borderId="0" xfId="0" applyFont="1" applyFill="1" applyBorder="1" applyAlignment="1">
      <alignment horizontal="left" vertical="center" textRotation="90" wrapText="1"/>
    </xf>
    <xf numFmtId="0" fontId="3" fillId="11" borderId="5" xfId="0" applyFont="1" applyFill="1" applyBorder="1" applyAlignment="1">
      <alignment horizontal="left" vertical="center" textRotation="90" wrapText="1"/>
    </xf>
    <xf numFmtId="0" fontId="3" fillId="11" borderId="7" xfId="0" applyFont="1" applyFill="1" applyBorder="1" applyAlignment="1">
      <alignment wrapText="1"/>
    </xf>
    <xf numFmtId="0" fontId="3" fillId="5" borderId="6" xfId="0" applyFont="1" applyFill="1" applyBorder="1" applyAlignment="1">
      <alignment horizontal="left" vertical="center" textRotation="90" wrapText="1"/>
    </xf>
    <xf numFmtId="0" fontId="3" fillId="5" borderId="0" xfId="0" applyFont="1" applyFill="1" applyBorder="1" applyAlignment="1">
      <alignment horizontal="left" vertical="center" textRotation="90" wrapText="1"/>
    </xf>
    <xf numFmtId="0" fontId="3" fillId="5" borderId="5" xfId="0" applyFont="1" applyFill="1" applyBorder="1" applyAlignment="1">
      <alignment horizontal="left" vertical="center" textRotation="90" wrapText="1"/>
    </xf>
    <xf numFmtId="0" fontId="3" fillId="9" borderId="6" xfId="0" applyFont="1" applyFill="1" applyBorder="1" applyAlignment="1">
      <alignment horizontal="left" vertical="center" textRotation="90" wrapText="1"/>
    </xf>
    <xf numFmtId="0" fontId="3" fillId="9" borderId="0" xfId="0" applyFont="1" applyFill="1" applyBorder="1" applyAlignment="1">
      <alignment horizontal="left" vertical="center" textRotation="90" wrapText="1"/>
    </xf>
    <xf numFmtId="0" fontId="3" fillId="9" borderId="5" xfId="0" applyFont="1" applyFill="1" applyBorder="1" applyAlignment="1">
      <alignment horizontal="left" vertical="center" textRotation="90" wrapText="1"/>
    </xf>
    <xf numFmtId="0" fontId="3" fillId="9" borderId="7" xfId="0" applyFont="1" applyFill="1" applyBorder="1" applyAlignment="1">
      <alignment wrapText="1"/>
    </xf>
    <xf numFmtId="0" fontId="3" fillId="9" borderId="1" xfId="0" applyFont="1" applyFill="1" applyBorder="1" applyAlignment="1">
      <alignment wrapText="1"/>
    </xf>
    <xf numFmtId="0" fontId="2" fillId="9" borderId="1" xfId="0" applyFont="1" applyFill="1" applyBorder="1" applyAlignment="1">
      <alignment wrapText="1"/>
    </xf>
    <xf numFmtId="0" fontId="3" fillId="12" borderId="1" xfId="0" applyFont="1" applyFill="1" applyBorder="1" applyAlignment="1">
      <alignment wrapText="1"/>
    </xf>
    <xf numFmtId="0" fontId="3" fillId="12" borderId="7" xfId="0" applyFont="1" applyFill="1" applyBorder="1" applyAlignment="1">
      <alignment wrapText="1"/>
    </xf>
    <xf numFmtId="0" fontId="3" fillId="12" borderId="6" xfId="0" applyFont="1" applyFill="1" applyBorder="1" applyAlignment="1">
      <alignment horizontal="left" vertical="center" textRotation="90" wrapText="1"/>
    </xf>
    <xf numFmtId="0" fontId="2" fillId="0" borderId="0" xfId="0" applyFont="1" applyBorder="1" applyAlignment="1">
      <alignment horizontal="left" vertical="center" textRotation="90" wrapText="1"/>
    </xf>
    <xf numFmtId="0" fontId="2" fillId="0" borderId="5" xfId="0" applyFont="1" applyBorder="1" applyAlignment="1">
      <alignment horizontal="left" vertical="center" textRotation="90" wrapText="1"/>
    </xf>
    <xf numFmtId="0" fontId="2" fillId="11" borderId="3" xfId="0" applyFont="1" applyFill="1" applyBorder="1" applyAlignment="1">
      <alignment vertical="top" wrapText="1"/>
    </xf>
    <xf numFmtId="0" fontId="2" fillId="11" borderId="0" xfId="0" applyFont="1" applyFill="1" applyAlignment="1">
      <alignment vertical="top" wrapText="1"/>
    </xf>
    <xf numFmtId="0" fontId="2" fillId="15" borderId="3" xfId="0" applyFont="1" applyFill="1" applyBorder="1" applyAlignment="1">
      <alignment vertical="top" wrapText="1"/>
    </xf>
    <xf numFmtId="0" fontId="2" fillId="15" borderId="0" xfId="0" applyFont="1" applyFill="1" applyBorder="1" applyAlignment="1">
      <alignment vertical="top" wrapText="1"/>
    </xf>
    <xf numFmtId="0" fontId="2" fillId="15" borderId="1" xfId="0" applyFont="1" applyFill="1" applyBorder="1" applyAlignment="1">
      <alignment vertical="top" wrapText="1"/>
    </xf>
    <xf numFmtId="0" fontId="2" fillId="9" borderId="3" xfId="0" applyFont="1" applyFill="1" applyBorder="1" applyAlignment="1">
      <alignment vertical="top" wrapText="1"/>
    </xf>
    <xf numFmtId="0" fontId="2" fillId="9" borderId="0" xfId="0" applyFont="1" applyFill="1" applyBorder="1" applyAlignment="1">
      <alignment vertical="top" wrapText="1"/>
    </xf>
    <xf numFmtId="0" fontId="2" fillId="9" borderId="1" xfId="0" applyFont="1" applyFill="1" applyBorder="1" applyAlignment="1">
      <alignment vertical="top" wrapText="1"/>
    </xf>
    <xf numFmtId="0" fontId="2" fillId="11" borderId="3" xfId="0"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2" fillId="15" borderId="3" xfId="0" applyFont="1" applyFill="1" applyBorder="1" applyAlignment="1">
      <alignment horizontal="left" vertical="top" wrapText="1"/>
    </xf>
    <xf numFmtId="0" fontId="2" fillId="9" borderId="3" xfId="0" applyFont="1" applyFill="1" applyBorder="1" applyAlignment="1">
      <alignment horizontal="left" vertical="top" wrapText="1"/>
    </xf>
    <xf numFmtId="0" fontId="2" fillId="11" borderId="1" xfId="0" applyFont="1" applyFill="1" applyBorder="1" applyAlignment="1">
      <alignment vertical="top" wrapText="1"/>
    </xf>
    <xf numFmtId="0" fontId="2" fillId="15" borderId="0" xfId="0" applyFont="1" applyFill="1" applyAlignment="1">
      <alignment vertical="top" wrapText="1"/>
    </xf>
    <xf numFmtId="0" fontId="2" fillId="9" borderId="0" xfId="0" applyFont="1" applyFill="1" applyAlignment="1">
      <alignment vertical="top" wrapText="1"/>
    </xf>
  </cellXfs>
  <cellStyles count="5">
    <cellStyle name="Normal" xfId="0" builtinId="0"/>
    <cellStyle name="Normal 2" xfId="2"/>
    <cellStyle name="Normal_DistrictbyRubric" xfId="4"/>
    <cellStyle name="Normal_Evenings" xfId="3"/>
    <cellStyle name="Normal_Fall 2005" xfId="1"/>
  </cellStyles>
  <dxfs count="0"/>
  <tableStyles count="0" defaultTableStyle="TableStyleMedium9" defaultPivotStyle="PivotStyleLight16"/>
  <colors>
    <mruColors>
      <color rgb="FFFDE9D9"/>
      <color rgb="FF00CC00"/>
      <color rgb="FF008000"/>
      <color rgb="FF00FF00"/>
      <color rgb="FF4D4D4D"/>
      <color rgb="FFFF6600"/>
      <color rgb="FF5F5F5F"/>
      <color rgb="FFCC9900"/>
      <color rgb="FF003300"/>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75"/>
  <sheetViews>
    <sheetView tabSelected="1" zoomScaleNormal="100" workbookViewId="0">
      <pane ySplit="7" topLeftCell="A8" activePane="bottomLeft" state="frozen"/>
      <selection activeCell="C17" sqref="C17"/>
      <selection pane="bottomLeft" activeCell="G20" sqref="G20"/>
    </sheetView>
  </sheetViews>
  <sheetFormatPr defaultColWidth="8.88671875" defaultRowHeight="12.75" x14ac:dyDescent="0.2"/>
  <cols>
    <col min="1" max="1" width="1.77734375" style="10" customWidth="1"/>
    <col min="2" max="2" width="25.77734375" style="10" customWidth="1"/>
    <col min="3" max="3" width="8.77734375" style="10" customWidth="1"/>
    <col min="4" max="4" width="6.77734375" style="10" customWidth="1"/>
    <col min="5" max="5" width="1.77734375" style="10" customWidth="1"/>
    <col min="6" max="6" width="8.77734375" style="10" customWidth="1"/>
    <col min="7" max="7" width="6.77734375" style="10" customWidth="1"/>
    <col min="8" max="8" width="8.77734375" style="10" customWidth="1"/>
    <col min="9" max="11" width="1.77734375" style="10" customWidth="1"/>
    <col min="12" max="12" width="21.44140625" style="10" bestFit="1" customWidth="1"/>
    <col min="13" max="15" width="8.77734375" style="10" customWidth="1"/>
    <col min="16" max="16" width="24.77734375" style="10" bestFit="1" customWidth="1"/>
    <col min="17" max="19" width="8.77734375" style="10" customWidth="1"/>
    <col min="20" max="16384" width="8.88671875" style="10"/>
  </cols>
  <sheetData>
    <row r="1" spans="2:21" ht="12.75" customHeight="1" x14ac:dyDescent="0.2">
      <c r="B1" s="27" t="s">
        <v>125</v>
      </c>
      <c r="C1" s="27"/>
      <c r="D1" s="27"/>
      <c r="E1" s="27"/>
      <c r="F1" s="27"/>
      <c r="G1" s="27"/>
      <c r="H1" s="27"/>
      <c r="I1" s="25"/>
      <c r="J1" s="25"/>
    </row>
    <row r="2" spans="2:21" ht="12.75" customHeight="1" x14ac:dyDescent="0.2">
      <c r="B2" s="27" t="s">
        <v>48</v>
      </c>
      <c r="C2" s="27"/>
      <c r="D2" s="27"/>
      <c r="E2" s="27"/>
      <c r="F2" s="27"/>
      <c r="G2" s="27"/>
      <c r="H2" s="27"/>
      <c r="I2" s="25"/>
      <c r="J2" s="25"/>
    </row>
    <row r="3" spans="2:21" ht="12.75" customHeight="1" x14ac:dyDescent="0.2">
      <c r="B3" s="27" t="s">
        <v>66</v>
      </c>
      <c r="C3" s="27"/>
      <c r="D3" s="27"/>
      <c r="E3" s="27"/>
      <c r="F3" s="27"/>
      <c r="G3" s="27"/>
      <c r="H3" s="27"/>
      <c r="I3" s="25"/>
      <c r="J3" s="25"/>
    </row>
    <row r="4" spans="2:21" ht="12.75" customHeight="1" x14ac:dyDescent="0.2">
      <c r="B4" s="27" t="s">
        <v>279</v>
      </c>
      <c r="C4" s="27"/>
      <c r="D4" s="27"/>
      <c r="E4" s="27"/>
      <c r="F4" s="27"/>
      <c r="G4" s="27"/>
      <c r="H4" s="27"/>
    </row>
    <row r="5" spans="2:21" ht="12.75" customHeight="1" x14ac:dyDescent="0.2">
      <c r="B5" s="182"/>
    </row>
    <row r="6" spans="2:21" ht="12.75" customHeight="1" x14ac:dyDescent="0.2">
      <c r="C6" s="185" t="s">
        <v>65</v>
      </c>
      <c r="D6" s="185"/>
      <c r="E6" s="3"/>
      <c r="F6" s="185" t="s">
        <v>37</v>
      </c>
      <c r="G6" s="185"/>
      <c r="H6" s="3"/>
    </row>
    <row r="7" spans="2:21" ht="12.75" customHeight="1" x14ac:dyDescent="0.2">
      <c r="B7" s="4" t="s">
        <v>39</v>
      </c>
      <c r="C7" s="5" t="s">
        <v>40</v>
      </c>
      <c r="D7" s="125" t="s">
        <v>41</v>
      </c>
      <c r="E7" s="5"/>
      <c r="F7" s="5" t="s">
        <v>40</v>
      </c>
      <c r="G7" s="125" t="s">
        <v>41</v>
      </c>
      <c r="H7" s="5" t="s">
        <v>42</v>
      </c>
    </row>
    <row r="8" spans="2:21" ht="12.75" customHeight="1" x14ac:dyDescent="0.2">
      <c r="B8" s="126" t="s">
        <v>71</v>
      </c>
      <c r="C8" s="14">
        <f>SUM(C9:C70)</f>
        <v>2910744</v>
      </c>
      <c r="D8" s="16">
        <f>C8/$H8</f>
        <v>0.54309626803514333</v>
      </c>
      <c r="E8" s="6"/>
      <c r="F8" s="14">
        <f>SUM(F9:F70)</f>
        <v>2448792</v>
      </c>
      <c r="G8" s="16">
        <f>F8/$H8</f>
        <v>0.45690373196485667</v>
      </c>
      <c r="H8" s="14">
        <f t="shared" ref="H8" si="0">+C8+F8</f>
        <v>5359536</v>
      </c>
      <c r="M8" s="17"/>
      <c r="N8" s="17"/>
      <c r="O8" s="17"/>
    </row>
    <row r="9" spans="2:21" ht="12.75" customHeight="1" x14ac:dyDescent="0.2">
      <c r="B9" s="11" t="s">
        <v>58</v>
      </c>
      <c r="C9" s="17">
        <v>33408</v>
      </c>
      <c r="D9" s="13">
        <f t="shared" ref="D9:D20" si="1">+C9/$H9</f>
        <v>0.46072374227714036</v>
      </c>
      <c r="E9" s="12"/>
      <c r="F9" s="17">
        <v>39104</v>
      </c>
      <c r="G9" s="13">
        <f t="shared" ref="G9:G20" si="2">+F9/$H9</f>
        <v>0.5392762577228597</v>
      </c>
      <c r="H9" s="12">
        <f t="shared" ref="H9:H40" si="3">+C9+F9</f>
        <v>72512</v>
      </c>
      <c r="M9" s="17"/>
      <c r="N9" s="17"/>
      <c r="O9" s="17"/>
    </row>
    <row r="10" spans="2:21" ht="12.75" customHeight="1" x14ac:dyDescent="0.2">
      <c r="B10" s="11" t="s">
        <v>29</v>
      </c>
      <c r="C10" s="12">
        <v>5328</v>
      </c>
      <c r="D10" s="13">
        <f t="shared" si="1"/>
        <v>0.60989010989010994</v>
      </c>
      <c r="E10" s="15"/>
      <c r="F10" s="12">
        <v>3408</v>
      </c>
      <c r="G10" s="13">
        <f t="shared" si="2"/>
        <v>0.39010989010989011</v>
      </c>
      <c r="H10" s="12">
        <f t="shared" si="3"/>
        <v>8736</v>
      </c>
      <c r="M10" s="17"/>
      <c r="N10" s="17"/>
      <c r="O10" s="17"/>
    </row>
    <row r="11" spans="2:21" ht="12.75" customHeight="1" x14ac:dyDescent="0.2">
      <c r="B11" s="11" t="s">
        <v>13</v>
      </c>
      <c r="C11" s="12">
        <v>67248</v>
      </c>
      <c r="D11" s="13">
        <f t="shared" si="1"/>
        <v>0.53128555176336745</v>
      </c>
      <c r="E11" s="15"/>
      <c r="F11" s="12">
        <v>59328</v>
      </c>
      <c r="G11" s="13">
        <f t="shared" si="2"/>
        <v>0.46871444823663255</v>
      </c>
      <c r="H11" s="12">
        <f t="shared" si="3"/>
        <v>126576</v>
      </c>
      <c r="M11" s="17"/>
      <c r="N11" s="17"/>
      <c r="O11" s="17"/>
    </row>
    <row r="12" spans="2:21" ht="12.75" customHeight="1" x14ac:dyDescent="0.2">
      <c r="B12" s="11" t="s">
        <v>121</v>
      </c>
      <c r="C12" s="12">
        <v>8480</v>
      </c>
      <c r="D12" s="13">
        <f t="shared" si="1"/>
        <v>0.56563500533617928</v>
      </c>
      <c r="E12" s="12"/>
      <c r="F12" s="12">
        <v>6512</v>
      </c>
      <c r="G12" s="13">
        <f t="shared" si="2"/>
        <v>0.43436499466382072</v>
      </c>
      <c r="H12" s="12">
        <f t="shared" si="3"/>
        <v>14992</v>
      </c>
      <c r="M12" s="17"/>
      <c r="N12" s="17"/>
      <c r="O12" s="17"/>
      <c r="P12" s="17"/>
      <c r="Q12" s="17"/>
    </row>
    <row r="13" spans="2:21" ht="12.75" customHeight="1" x14ac:dyDescent="0.2">
      <c r="B13" s="11" t="s">
        <v>24</v>
      </c>
      <c r="C13" s="12">
        <v>272240</v>
      </c>
      <c r="D13" s="13">
        <f t="shared" si="1"/>
        <v>0.53577051451602742</v>
      </c>
      <c r="E13" s="12"/>
      <c r="F13" s="60">
        <v>235888</v>
      </c>
      <c r="G13" s="13">
        <f t="shared" si="2"/>
        <v>0.46422948548397253</v>
      </c>
      <c r="H13" s="12">
        <f t="shared" si="3"/>
        <v>508128</v>
      </c>
      <c r="M13" s="17"/>
      <c r="N13" s="17"/>
      <c r="O13" s="17"/>
      <c r="Q13" s="17"/>
      <c r="R13" s="17"/>
      <c r="S13" s="17"/>
      <c r="T13" s="17"/>
      <c r="U13" s="17"/>
    </row>
    <row r="14" spans="2:21" ht="12.75" customHeight="1" x14ac:dyDescent="0.2">
      <c r="B14" s="11" t="s">
        <v>0</v>
      </c>
      <c r="C14" s="12">
        <v>17376</v>
      </c>
      <c r="D14" s="13">
        <f t="shared" si="1"/>
        <v>0.41183162684869168</v>
      </c>
      <c r="E14" s="12"/>
      <c r="F14" s="12">
        <v>24816</v>
      </c>
      <c r="G14" s="13">
        <f t="shared" si="2"/>
        <v>0.58816837315130832</v>
      </c>
      <c r="H14" s="12">
        <f t="shared" si="3"/>
        <v>42192</v>
      </c>
      <c r="M14" s="17"/>
      <c r="N14" s="17"/>
      <c r="O14" s="17"/>
      <c r="Q14" s="17"/>
      <c r="R14" s="17"/>
      <c r="S14" s="17"/>
    </row>
    <row r="15" spans="2:21" ht="12.75" customHeight="1" x14ac:dyDescent="0.2">
      <c r="B15" s="11" t="s">
        <v>44</v>
      </c>
      <c r="C15" s="12">
        <v>6320</v>
      </c>
      <c r="D15" s="13">
        <f t="shared" si="1"/>
        <v>0.69664902998236333</v>
      </c>
      <c r="E15" s="12"/>
      <c r="F15" s="12">
        <v>2752</v>
      </c>
      <c r="G15" s="13">
        <f t="shared" si="2"/>
        <v>0.30335097001763667</v>
      </c>
      <c r="H15" s="12">
        <f t="shared" si="3"/>
        <v>9072</v>
      </c>
      <c r="M15" s="17"/>
      <c r="N15" s="17"/>
      <c r="O15" s="17"/>
      <c r="P15" s="17"/>
      <c r="Q15" s="17"/>
    </row>
    <row r="16" spans="2:21" ht="12.75" customHeight="1" x14ac:dyDescent="0.2">
      <c r="B16" s="11" t="s">
        <v>25</v>
      </c>
      <c r="C16" s="12">
        <v>59984</v>
      </c>
      <c r="D16" s="13">
        <f t="shared" si="1"/>
        <v>0.43391203703703701</v>
      </c>
      <c r="E16" s="12"/>
      <c r="F16" s="12">
        <v>78256</v>
      </c>
      <c r="G16" s="13">
        <f t="shared" si="2"/>
        <v>0.56608796296296293</v>
      </c>
      <c r="H16" s="12">
        <f t="shared" si="3"/>
        <v>138240</v>
      </c>
      <c r="M16" s="17"/>
      <c r="N16" s="17"/>
      <c r="O16" s="17"/>
    </row>
    <row r="17" spans="2:15" ht="12.75" customHeight="1" x14ac:dyDescent="0.2">
      <c r="B17" s="11" t="s">
        <v>267</v>
      </c>
      <c r="C17" s="12">
        <v>19680</v>
      </c>
      <c r="D17" s="13">
        <f t="shared" si="1"/>
        <v>0.42531120331950206</v>
      </c>
      <c r="E17" s="15"/>
      <c r="F17" s="12">
        <v>26592</v>
      </c>
      <c r="G17" s="13">
        <f t="shared" si="2"/>
        <v>0.57468879668049788</v>
      </c>
      <c r="H17" s="12">
        <f t="shared" si="3"/>
        <v>46272</v>
      </c>
      <c r="M17" s="17"/>
      <c r="N17" s="17"/>
      <c r="O17" s="17"/>
    </row>
    <row r="18" spans="2:15" ht="12.75" customHeight="1" x14ac:dyDescent="0.2">
      <c r="B18" s="11" t="s">
        <v>14</v>
      </c>
      <c r="C18" s="12">
        <v>14112</v>
      </c>
      <c r="D18" s="13">
        <f t="shared" si="1"/>
        <v>0.69613259668508287</v>
      </c>
      <c r="E18" s="12"/>
      <c r="F18" s="12">
        <v>6160</v>
      </c>
      <c r="G18" s="13">
        <f t="shared" si="2"/>
        <v>0.30386740331491713</v>
      </c>
      <c r="H18" s="12">
        <f t="shared" si="3"/>
        <v>20272</v>
      </c>
      <c r="M18" s="17"/>
      <c r="N18" s="17"/>
      <c r="O18" s="17"/>
    </row>
    <row r="19" spans="2:15" ht="12.75" customHeight="1" x14ac:dyDescent="0.2">
      <c r="B19" s="11" t="s">
        <v>82</v>
      </c>
      <c r="C19" s="12">
        <v>38208</v>
      </c>
      <c r="D19" s="13">
        <f t="shared" si="1"/>
        <v>0.48655256723716384</v>
      </c>
      <c r="E19" s="12"/>
      <c r="F19" s="12">
        <v>40320</v>
      </c>
      <c r="G19" s="13">
        <f t="shared" si="2"/>
        <v>0.51344743276283622</v>
      </c>
      <c r="H19" s="12">
        <f t="shared" si="3"/>
        <v>78528</v>
      </c>
      <c r="M19" s="17"/>
      <c r="N19" s="17"/>
      <c r="O19" s="17"/>
    </row>
    <row r="20" spans="2:15" ht="12.75" customHeight="1" x14ac:dyDescent="0.2">
      <c r="B20" s="11" t="s">
        <v>72</v>
      </c>
      <c r="C20" s="12">
        <v>73968</v>
      </c>
      <c r="D20" s="13">
        <f t="shared" si="1"/>
        <v>0.66903039073806081</v>
      </c>
      <c r="E20" s="12"/>
      <c r="F20" s="12">
        <v>36592</v>
      </c>
      <c r="G20" s="13">
        <f t="shared" si="2"/>
        <v>0.33096960926193925</v>
      </c>
      <c r="H20" s="12">
        <f t="shared" si="3"/>
        <v>110560</v>
      </c>
      <c r="M20" s="17"/>
      <c r="N20" s="17"/>
      <c r="O20" s="17"/>
    </row>
    <row r="21" spans="2:15" ht="12.75" customHeight="1" x14ac:dyDescent="0.2">
      <c r="B21" s="11" t="s">
        <v>50</v>
      </c>
      <c r="C21" s="18"/>
      <c r="D21" s="13" t="s">
        <v>389</v>
      </c>
      <c r="E21" s="12"/>
      <c r="F21" s="18"/>
      <c r="G21" s="13" t="s">
        <v>389</v>
      </c>
      <c r="H21" s="12">
        <f t="shared" si="3"/>
        <v>0</v>
      </c>
    </row>
    <row r="22" spans="2:15" ht="12.75" customHeight="1" x14ac:dyDescent="0.2">
      <c r="B22" s="11" t="s">
        <v>30</v>
      </c>
      <c r="C22" s="12">
        <v>22176</v>
      </c>
      <c r="D22" s="13">
        <f t="shared" ref="D22:D70" si="4">+C22/$H22</f>
        <v>0.72413793103448276</v>
      </c>
      <c r="E22" s="12"/>
      <c r="F22" s="12">
        <v>8448</v>
      </c>
      <c r="G22" s="13">
        <f t="shared" ref="G22:G70" si="5">+F22/$H22</f>
        <v>0.27586206896551724</v>
      </c>
      <c r="H22" s="12">
        <f t="shared" si="3"/>
        <v>30624</v>
      </c>
      <c r="M22" s="17"/>
      <c r="N22" s="17"/>
      <c r="O22" s="17"/>
    </row>
    <row r="23" spans="2:15" ht="12.75" customHeight="1" x14ac:dyDescent="0.2">
      <c r="B23" s="11" t="s">
        <v>62</v>
      </c>
      <c r="C23" s="60">
        <v>5456</v>
      </c>
      <c r="D23" s="13">
        <f t="shared" si="4"/>
        <v>0.50073421439060206</v>
      </c>
      <c r="E23" s="12"/>
      <c r="F23" s="60">
        <v>5440</v>
      </c>
      <c r="G23" s="13">
        <f t="shared" si="5"/>
        <v>0.49926578560939794</v>
      </c>
      <c r="H23" s="12">
        <f t="shared" si="3"/>
        <v>10896</v>
      </c>
      <c r="M23" s="17"/>
      <c r="N23" s="17"/>
      <c r="O23" s="17"/>
    </row>
    <row r="24" spans="2:15" ht="12.75" customHeight="1" x14ac:dyDescent="0.2">
      <c r="B24" s="11" t="s">
        <v>15</v>
      </c>
      <c r="C24" s="12">
        <v>15984</v>
      </c>
      <c r="D24" s="13">
        <f t="shared" si="4"/>
        <v>0.58421052631578951</v>
      </c>
      <c r="E24" s="15"/>
      <c r="F24" s="12">
        <v>11376</v>
      </c>
      <c r="G24" s="13">
        <f t="shared" si="5"/>
        <v>0.41578947368421054</v>
      </c>
      <c r="H24" s="12">
        <f t="shared" si="3"/>
        <v>27360</v>
      </c>
      <c r="M24" s="17"/>
      <c r="N24" s="17"/>
      <c r="O24" s="17"/>
    </row>
    <row r="25" spans="2:15" ht="12.75" customHeight="1" x14ac:dyDescent="0.2">
      <c r="B25" s="11" t="s">
        <v>19</v>
      </c>
      <c r="C25" s="12">
        <v>6160</v>
      </c>
      <c r="D25" s="13">
        <f t="shared" si="4"/>
        <v>0.50392670157068065</v>
      </c>
      <c r="E25" s="15"/>
      <c r="F25" s="12">
        <v>6064</v>
      </c>
      <c r="G25" s="13">
        <f t="shared" si="5"/>
        <v>0.49607329842931935</v>
      </c>
      <c r="H25" s="12">
        <f t="shared" si="3"/>
        <v>12224</v>
      </c>
      <c r="M25" s="17"/>
      <c r="N25" s="17"/>
      <c r="O25" s="17"/>
    </row>
    <row r="26" spans="2:15" ht="12.75" customHeight="1" x14ac:dyDescent="0.2">
      <c r="B26" s="11" t="s">
        <v>49</v>
      </c>
      <c r="C26" s="12">
        <v>85024</v>
      </c>
      <c r="D26" s="13">
        <f t="shared" si="4"/>
        <v>0.54488592668546532</v>
      </c>
      <c r="E26" s="12"/>
      <c r="F26" s="12">
        <v>71016</v>
      </c>
      <c r="G26" s="13">
        <f t="shared" si="5"/>
        <v>0.45511407331453474</v>
      </c>
      <c r="H26" s="12">
        <f t="shared" si="3"/>
        <v>156040</v>
      </c>
      <c r="M26" s="17"/>
      <c r="N26" s="17"/>
      <c r="O26" s="17"/>
    </row>
    <row r="27" spans="2:15" ht="12.75" customHeight="1" x14ac:dyDescent="0.2">
      <c r="B27" s="11" t="s">
        <v>375</v>
      </c>
      <c r="C27" s="12"/>
      <c r="D27" s="13" t="s">
        <v>389</v>
      </c>
      <c r="E27" s="12"/>
      <c r="F27" s="12"/>
      <c r="G27" s="13" t="s">
        <v>389</v>
      </c>
      <c r="H27" s="12">
        <f t="shared" si="3"/>
        <v>0</v>
      </c>
    </row>
    <row r="28" spans="2:15" ht="12.75" customHeight="1" x14ac:dyDescent="0.2">
      <c r="B28" s="11" t="s">
        <v>59</v>
      </c>
      <c r="C28" s="18">
        <v>103584</v>
      </c>
      <c r="D28" s="13">
        <f t="shared" si="4"/>
        <v>0.62460202604920401</v>
      </c>
      <c r="E28" s="12"/>
      <c r="F28" s="18">
        <v>62256</v>
      </c>
      <c r="G28" s="13">
        <f t="shared" si="5"/>
        <v>0.37539797395079594</v>
      </c>
      <c r="H28" s="12">
        <f t="shared" si="3"/>
        <v>165840</v>
      </c>
      <c r="M28" s="17"/>
      <c r="N28" s="17"/>
      <c r="O28" s="17"/>
    </row>
    <row r="29" spans="2:15" ht="12.75" customHeight="1" x14ac:dyDescent="0.2">
      <c r="B29" s="11" t="s">
        <v>374</v>
      </c>
      <c r="C29" s="12">
        <v>29328</v>
      </c>
      <c r="D29" s="13">
        <f>+C29/$H29</f>
        <v>0.68141263940520447</v>
      </c>
      <c r="E29" s="15"/>
      <c r="F29" s="12">
        <v>13712</v>
      </c>
      <c r="G29" s="13">
        <f>+F29/$H29</f>
        <v>0.31858736059479553</v>
      </c>
      <c r="H29" s="12">
        <f>+C29+F29</f>
        <v>43040</v>
      </c>
      <c r="M29" s="17"/>
      <c r="N29" s="17"/>
      <c r="O29" s="17"/>
    </row>
    <row r="30" spans="2:15" ht="12.75" customHeight="1" x14ac:dyDescent="0.2">
      <c r="B30" s="11" t="s">
        <v>45</v>
      </c>
      <c r="C30" s="18">
        <v>5168</v>
      </c>
      <c r="D30" s="13">
        <f t="shared" si="4"/>
        <v>0.87771739130434778</v>
      </c>
      <c r="E30" s="12"/>
      <c r="F30" s="12">
        <v>720</v>
      </c>
      <c r="G30" s="13">
        <f t="shared" si="5"/>
        <v>0.12228260869565218</v>
      </c>
      <c r="H30" s="12">
        <f t="shared" si="3"/>
        <v>5888</v>
      </c>
      <c r="M30" s="17"/>
      <c r="N30" s="17"/>
      <c r="O30" s="17"/>
    </row>
    <row r="31" spans="2:15" ht="12.75" customHeight="1" x14ac:dyDescent="0.2">
      <c r="B31" s="11" t="s">
        <v>20</v>
      </c>
      <c r="C31" s="12">
        <v>4944</v>
      </c>
      <c r="D31" s="13">
        <f t="shared" si="4"/>
        <v>0.29740134744947067</v>
      </c>
      <c r="E31" s="12"/>
      <c r="F31" s="12">
        <v>11680</v>
      </c>
      <c r="G31" s="13">
        <f t="shared" si="5"/>
        <v>0.70259865255052933</v>
      </c>
      <c r="H31" s="12">
        <f t="shared" si="3"/>
        <v>16624</v>
      </c>
      <c r="M31" s="17"/>
      <c r="N31" s="17"/>
      <c r="O31" s="17"/>
    </row>
    <row r="32" spans="2:15" ht="12.75" customHeight="1" x14ac:dyDescent="0.2">
      <c r="B32" s="11" t="s">
        <v>46</v>
      </c>
      <c r="C32" s="12">
        <v>9904</v>
      </c>
      <c r="D32" s="13">
        <f t="shared" si="4"/>
        <v>0.76137761377613777</v>
      </c>
      <c r="E32" s="12"/>
      <c r="F32" s="12">
        <v>3104</v>
      </c>
      <c r="G32" s="13">
        <f t="shared" si="5"/>
        <v>0.23862238622386223</v>
      </c>
      <c r="H32" s="12">
        <f t="shared" si="3"/>
        <v>13008</v>
      </c>
      <c r="M32" s="17"/>
      <c r="N32" s="17"/>
      <c r="O32" s="17"/>
    </row>
    <row r="33" spans="2:15" ht="12.75" customHeight="1" x14ac:dyDescent="0.2">
      <c r="B33" s="11" t="s">
        <v>6</v>
      </c>
      <c r="C33" s="12">
        <v>426352</v>
      </c>
      <c r="D33" s="13">
        <f t="shared" si="4"/>
        <v>0.57108872696099444</v>
      </c>
      <c r="E33" s="15"/>
      <c r="F33" s="12">
        <v>320208</v>
      </c>
      <c r="G33" s="13">
        <f t="shared" si="5"/>
        <v>0.42891127303900556</v>
      </c>
      <c r="H33" s="12">
        <f t="shared" si="3"/>
        <v>746560</v>
      </c>
      <c r="M33" s="17"/>
      <c r="N33" s="17"/>
      <c r="O33" s="17"/>
    </row>
    <row r="34" spans="2:15" ht="12.75" customHeight="1" x14ac:dyDescent="0.2">
      <c r="B34" s="11" t="s">
        <v>26</v>
      </c>
      <c r="C34" s="12">
        <v>40656</v>
      </c>
      <c r="D34" s="13">
        <f t="shared" si="4"/>
        <v>0.54574742268041232</v>
      </c>
      <c r="E34" s="12"/>
      <c r="F34" s="12">
        <v>33840</v>
      </c>
      <c r="G34" s="13">
        <f t="shared" si="5"/>
        <v>0.45425257731958762</v>
      </c>
      <c r="H34" s="12">
        <f t="shared" si="3"/>
        <v>74496</v>
      </c>
      <c r="M34" s="17"/>
      <c r="N34" s="17"/>
      <c r="O34" s="17"/>
    </row>
    <row r="35" spans="2:15" ht="12.75" customHeight="1" x14ac:dyDescent="0.2">
      <c r="B35" s="19" t="s">
        <v>51</v>
      </c>
      <c r="C35" s="12">
        <v>7488</v>
      </c>
      <c r="D35" s="13">
        <f t="shared" si="4"/>
        <v>0.85401459854014594</v>
      </c>
      <c r="E35" s="12"/>
      <c r="F35" s="12">
        <v>1280</v>
      </c>
      <c r="G35" s="13">
        <f t="shared" si="5"/>
        <v>0.145985401459854</v>
      </c>
      <c r="H35" s="12">
        <f t="shared" si="3"/>
        <v>8768</v>
      </c>
      <c r="M35" s="17"/>
      <c r="N35" s="17"/>
      <c r="O35" s="17"/>
    </row>
    <row r="36" spans="2:15" ht="12.75" customHeight="1" x14ac:dyDescent="0.2">
      <c r="B36" s="11" t="s">
        <v>21</v>
      </c>
      <c r="C36" s="12"/>
      <c r="D36" s="13">
        <f t="shared" si="4"/>
        <v>0</v>
      </c>
      <c r="E36" s="15"/>
      <c r="F36" s="12">
        <v>23008</v>
      </c>
      <c r="G36" s="13">
        <f t="shared" si="5"/>
        <v>1</v>
      </c>
      <c r="H36" s="12">
        <f t="shared" si="3"/>
        <v>23008</v>
      </c>
      <c r="M36" s="17"/>
      <c r="N36" s="17"/>
      <c r="O36" s="17"/>
    </row>
    <row r="37" spans="2:15" ht="12.75" customHeight="1" x14ac:dyDescent="0.2">
      <c r="B37" s="11" t="s">
        <v>7</v>
      </c>
      <c r="C37" s="15">
        <v>41504</v>
      </c>
      <c r="D37" s="13">
        <f t="shared" si="4"/>
        <v>0.58767557770729495</v>
      </c>
      <c r="E37" s="15"/>
      <c r="F37" s="12">
        <v>29120</v>
      </c>
      <c r="G37" s="13">
        <f t="shared" si="5"/>
        <v>0.41232442229270505</v>
      </c>
      <c r="H37" s="12">
        <f t="shared" si="3"/>
        <v>70624</v>
      </c>
      <c r="M37" s="17"/>
      <c r="N37" s="17"/>
      <c r="O37" s="17"/>
    </row>
    <row r="38" spans="2:15" ht="12.75" customHeight="1" x14ac:dyDescent="0.2">
      <c r="B38" s="11" t="s">
        <v>31</v>
      </c>
      <c r="C38" s="12"/>
      <c r="D38" s="13">
        <f t="shared" si="4"/>
        <v>0</v>
      </c>
      <c r="E38" s="12"/>
      <c r="F38" s="12">
        <v>2688</v>
      </c>
      <c r="G38" s="13">
        <f t="shared" si="5"/>
        <v>1</v>
      </c>
      <c r="H38" s="12">
        <f t="shared" si="3"/>
        <v>2688</v>
      </c>
      <c r="M38" s="17"/>
      <c r="N38" s="17"/>
      <c r="O38" s="17"/>
    </row>
    <row r="39" spans="2:15" ht="12.75" customHeight="1" x14ac:dyDescent="0.2">
      <c r="B39" s="11" t="s">
        <v>27</v>
      </c>
      <c r="C39" s="12">
        <v>34464</v>
      </c>
      <c r="D39" s="13">
        <f t="shared" si="4"/>
        <v>0.52370532458059815</v>
      </c>
      <c r="E39" s="15"/>
      <c r="F39" s="12">
        <v>31344</v>
      </c>
      <c r="G39" s="13">
        <f t="shared" si="5"/>
        <v>0.4762946754194019</v>
      </c>
      <c r="H39" s="12">
        <f t="shared" si="3"/>
        <v>65808</v>
      </c>
      <c r="M39" s="17"/>
      <c r="N39" s="17"/>
      <c r="O39" s="17"/>
    </row>
    <row r="40" spans="2:15" ht="12.75" customHeight="1" x14ac:dyDescent="0.2">
      <c r="B40" s="11" t="s">
        <v>84</v>
      </c>
      <c r="C40" s="12">
        <v>16752</v>
      </c>
      <c r="D40" s="13">
        <f t="shared" si="4"/>
        <v>0.41564112743152043</v>
      </c>
      <c r="E40" s="15"/>
      <c r="F40" s="12">
        <v>23552</v>
      </c>
      <c r="G40" s="13">
        <f t="shared" si="5"/>
        <v>0.58435887256847951</v>
      </c>
      <c r="H40" s="12">
        <f t="shared" si="3"/>
        <v>40304</v>
      </c>
      <c r="M40" s="17"/>
      <c r="N40" s="17"/>
      <c r="O40" s="17"/>
    </row>
    <row r="41" spans="2:15" ht="12.75" customHeight="1" x14ac:dyDescent="0.2">
      <c r="B41" s="11" t="s">
        <v>257</v>
      </c>
      <c r="C41" s="12">
        <v>7008</v>
      </c>
      <c r="D41" s="13">
        <f t="shared" ref="D41" si="6">+C41/$H41</f>
        <v>0.58950201884253028</v>
      </c>
      <c r="E41" s="15"/>
      <c r="F41" s="12">
        <v>4880</v>
      </c>
      <c r="G41" s="13">
        <f t="shared" ref="G41" si="7">+F41/$H41</f>
        <v>0.41049798115746972</v>
      </c>
      <c r="H41" s="12">
        <f t="shared" ref="H41" si="8">+C41+F41</f>
        <v>11888</v>
      </c>
      <c r="M41" s="17"/>
      <c r="N41" s="17"/>
      <c r="O41" s="17"/>
    </row>
    <row r="42" spans="2:15" ht="12.75" customHeight="1" x14ac:dyDescent="0.2">
      <c r="B42" s="11" t="s">
        <v>83</v>
      </c>
      <c r="C42" s="12">
        <v>7824</v>
      </c>
      <c r="D42" s="13">
        <f t="shared" si="4"/>
        <v>0.26721311475409837</v>
      </c>
      <c r="E42" s="15"/>
      <c r="F42" s="12">
        <v>21456</v>
      </c>
      <c r="G42" s="13">
        <f t="shared" si="5"/>
        <v>0.73278688524590163</v>
      </c>
      <c r="H42" s="12">
        <f t="shared" ref="H42:H70" si="9">+C42+F42</f>
        <v>29280</v>
      </c>
      <c r="M42" s="17"/>
      <c r="N42" s="17"/>
      <c r="O42" s="17"/>
    </row>
    <row r="43" spans="2:15" ht="12.75" customHeight="1" x14ac:dyDescent="0.2">
      <c r="B43" s="11" t="s">
        <v>32</v>
      </c>
      <c r="C43" s="12">
        <v>201696</v>
      </c>
      <c r="D43" s="13">
        <f t="shared" si="4"/>
        <v>0.50773320444659253</v>
      </c>
      <c r="E43" s="12"/>
      <c r="F43" s="12">
        <v>195552</v>
      </c>
      <c r="G43" s="13">
        <f t="shared" si="5"/>
        <v>0.49226679555340747</v>
      </c>
      <c r="H43" s="12">
        <f t="shared" si="9"/>
        <v>397248</v>
      </c>
      <c r="M43" s="17"/>
      <c r="N43" s="17"/>
      <c r="O43" s="17"/>
    </row>
    <row r="44" spans="2:15" ht="12.75" customHeight="1" x14ac:dyDescent="0.2">
      <c r="B44" s="11" t="s">
        <v>1</v>
      </c>
      <c r="C44" s="12">
        <v>5808</v>
      </c>
      <c r="D44" s="13">
        <f t="shared" si="4"/>
        <v>0.63350785340314131</v>
      </c>
      <c r="E44" s="12"/>
      <c r="F44" s="12">
        <v>3360</v>
      </c>
      <c r="G44" s="13">
        <f t="shared" si="5"/>
        <v>0.36649214659685864</v>
      </c>
      <c r="H44" s="12">
        <f t="shared" si="9"/>
        <v>9168</v>
      </c>
      <c r="M44" s="17"/>
      <c r="N44" s="17"/>
      <c r="O44" s="17"/>
    </row>
    <row r="45" spans="2:15" ht="12.75" customHeight="1" x14ac:dyDescent="0.2">
      <c r="B45" s="11" t="s">
        <v>8</v>
      </c>
      <c r="C45" s="12">
        <v>53760</v>
      </c>
      <c r="D45" s="13">
        <f t="shared" si="4"/>
        <v>0.68376068376068377</v>
      </c>
      <c r="E45" s="12"/>
      <c r="F45" s="12">
        <v>24864</v>
      </c>
      <c r="G45" s="13">
        <f t="shared" si="5"/>
        <v>0.31623931623931623</v>
      </c>
      <c r="H45" s="12">
        <f t="shared" si="9"/>
        <v>78624</v>
      </c>
      <c r="M45" s="17"/>
      <c r="N45" s="17"/>
      <c r="O45" s="17"/>
    </row>
    <row r="46" spans="2:15" ht="12.75" customHeight="1" x14ac:dyDescent="0.2">
      <c r="B46" s="11" t="s">
        <v>277</v>
      </c>
      <c r="C46" s="12">
        <v>3168</v>
      </c>
      <c r="D46" s="13">
        <f t="shared" si="4"/>
        <v>0.23459715639810427</v>
      </c>
      <c r="E46" s="12"/>
      <c r="F46" s="12">
        <v>10336</v>
      </c>
      <c r="G46" s="13">
        <f t="shared" si="5"/>
        <v>0.7654028436018957</v>
      </c>
      <c r="H46" s="12">
        <f t="shared" si="9"/>
        <v>13504</v>
      </c>
      <c r="M46" s="17"/>
      <c r="N46" s="17"/>
      <c r="O46" s="17"/>
    </row>
    <row r="47" spans="2:15" ht="12.75" customHeight="1" x14ac:dyDescent="0.2">
      <c r="B47" s="11" t="s">
        <v>47</v>
      </c>
      <c r="C47" s="60">
        <v>7664</v>
      </c>
      <c r="D47" s="21">
        <f t="shared" si="4"/>
        <v>0.74610591900311529</v>
      </c>
      <c r="E47" s="20"/>
      <c r="F47" s="12">
        <v>2608</v>
      </c>
      <c r="G47" s="13">
        <f t="shared" si="5"/>
        <v>0.25389408099688471</v>
      </c>
      <c r="H47" s="12">
        <f t="shared" si="9"/>
        <v>10272</v>
      </c>
      <c r="M47" s="17"/>
      <c r="N47" s="17"/>
      <c r="O47" s="17"/>
    </row>
    <row r="48" spans="2:15" ht="12.75" customHeight="1" x14ac:dyDescent="0.2">
      <c r="B48" s="11" t="s">
        <v>318</v>
      </c>
      <c r="C48" s="18">
        <v>40256</v>
      </c>
      <c r="D48" s="13">
        <f>+C48/$H48</f>
        <v>0.77534668721109401</v>
      </c>
      <c r="E48" s="12"/>
      <c r="F48" s="61">
        <v>11664</v>
      </c>
      <c r="G48" s="13">
        <f>+F48/$H48</f>
        <v>0.22465331278890602</v>
      </c>
      <c r="H48" s="12">
        <f>+C48+F48</f>
        <v>51920</v>
      </c>
      <c r="M48" s="17"/>
      <c r="N48" s="17"/>
      <c r="O48" s="17"/>
    </row>
    <row r="49" spans="2:21" ht="12.75" customHeight="1" x14ac:dyDescent="0.2">
      <c r="B49" s="11" t="s">
        <v>2</v>
      </c>
      <c r="C49" s="12">
        <v>12048</v>
      </c>
      <c r="D49" s="13">
        <f t="shared" si="4"/>
        <v>0.63224181360201515</v>
      </c>
      <c r="E49" s="12"/>
      <c r="F49" s="12">
        <v>7008</v>
      </c>
      <c r="G49" s="13">
        <f t="shared" si="5"/>
        <v>0.36775818639798491</v>
      </c>
      <c r="H49" s="12">
        <f t="shared" si="9"/>
        <v>19056</v>
      </c>
      <c r="M49" s="17"/>
      <c r="N49" s="17"/>
      <c r="O49" s="17"/>
    </row>
    <row r="50" spans="2:21" ht="12.75" customHeight="1" x14ac:dyDescent="0.2">
      <c r="B50" s="11" t="s">
        <v>3</v>
      </c>
      <c r="C50" s="12">
        <v>25344</v>
      </c>
      <c r="D50" s="13">
        <f t="shared" si="4"/>
        <v>0.40898528272656853</v>
      </c>
      <c r="E50" s="12"/>
      <c r="F50" s="12">
        <v>36624</v>
      </c>
      <c r="G50" s="13">
        <f t="shared" si="5"/>
        <v>0.59101471727343147</v>
      </c>
      <c r="H50" s="12">
        <f t="shared" si="9"/>
        <v>61968</v>
      </c>
      <c r="M50" s="17"/>
      <c r="N50" s="17"/>
      <c r="O50" s="17"/>
    </row>
    <row r="51" spans="2:21" ht="12.75" customHeight="1" x14ac:dyDescent="0.2">
      <c r="B51" s="11" t="s">
        <v>11</v>
      </c>
      <c r="C51" s="12">
        <v>354640</v>
      </c>
      <c r="D51" s="13">
        <f t="shared" si="4"/>
        <v>0.5782676754500391</v>
      </c>
      <c r="E51" s="12"/>
      <c r="F51" s="12">
        <v>258640</v>
      </c>
      <c r="G51" s="13">
        <f t="shared" si="5"/>
        <v>0.42173232454996085</v>
      </c>
      <c r="H51" s="12">
        <f t="shared" si="9"/>
        <v>613280</v>
      </c>
      <c r="M51" s="17"/>
      <c r="N51" s="17"/>
      <c r="O51" s="17"/>
    </row>
    <row r="52" spans="2:21" ht="12.75" customHeight="1" x14ac:dyDescent="0.2">
      <c r="B52" s="11" t="s">
        <v>16</v>
      </c>
      <c r="C52" s="12">
        <v>38904</v>
      </c>
      <c r="D52" s="13">
        <f t="shared" si="4"/>
        <v>0.49871808019690289</v>
      </c>
      <c r="E52" s="15"/>
      <c r="F52" s="12">
        <v>39104</v>
      </c>
      <c r="G52" s="13">
        <f t="shared" si="5"/>
        <v>0.50128191980309711</v>
      </c>
      <c r="H52" s="12">
        <f t="shared" si="9"/>
        <v>78008</v>
      </c>
      <c r="M52" s="17"/>
      <c r="N52" s="17"/>
      <c r="O52" s="17"/>
    </row>
    <row r="53" spans="2:21" ht="12.75" customHeight="1" x14ac:dyDescent="0.2">
      <c r="B53" s="11" t="s">
        <v>12</v>
      </c>
      <c r="C53" s="12">
        <v>25968</v>
      </c>
      <c r="D53" s="13">
        <f t="shared" si="4"/>
        <v>0.65895249695493296</v>
      </c>
      <c r="E53" s="12"/>
      <c r="F53" s="18">
        <v>13440</v>
      </c>
      <c r="G53" s="13">
        <f t="shared" si="5"/>
        <v>0.34104750304506698</v>
      </c>
      <c r="H53" s="12">
        <f t="shared" si="9"/>
        <v>39408</v>
      </c>
      <c r="M53" s="17"/>
      <c r="N53" s="17"/>
      <c r="O53" s="17"/>
    </row>
    <row r="54" spans="2:21" ht="12.75" customHeight="1" x14ac:dyDescent="0.2">
      <c r="B54" s="11" t="s">
        <v>22</v>
      </c>
      <c r="C54" s="12">
        <v>59920</v>
      </c>
      <c r="D54" s="13">
        <f t="shared" si="4"/>
        <v>0.65437707496068498</v>
      </c>
      <c r="E54" s="12"/>
      <c r="F54" s="12">
        <v>31648</v>
      </c>
      <c r="G54" s="13">
        <f t="shared" si="5"/>
        <v>0.34562292503931502</v>
      </c>
      <c r="H54" s="12">
        <f t="shared" si="9"/>
        <v>91568</v>
      </c>
      <c r="M54" s="17"/>
      <c r="N54" s="17"/>
      <c r="O54" s="17"/>
    </row>
    <row r="55" spans="2:21" ht="12.75" customHeight="1" x14ac:dyDescent="0.2">
      <c r="B55" s="11" t="s">
        <v>4</v>
      </c>
      <c r="C55" s="12">
        <v>14976</v>
      </c>
      <c r="D55" s="13">
        <f t="shared" si="4"/>
        <v>1</v>
      </c>
      <c r="E55" s="12"/>
      <c r="F55" s="12"/>
      <c r="G55" s="13">
        <f t="shared" si="5"/>
        <v>0</v>
      </c>
      <c r="H55" s="12">
        <f t="shared" si="9"/>
        <v>14976</v>
      </c>
      <c r="M55" s="17"/>
      <c r="N55" s="17"/>
      <c r="O55" s="17"/>
    </row>
    <row r="56" spans="2:21" ht="12.75" customHeight="1" x14ac:dyDescent="0.2">
      <c r="B56" s="11" t="s">
        <v>261</v>
      </c>
      <c r="C56" s="12">
        <v>3584</v>
      </c>
      <c r="D56" s="13">
        <f t="shared" ref="D56" si="10">+C56/$H56</f>
        <v>0.5476772616136919</v>
      </c>
      <c r="E56" s="12"/>
      <c r="F56" s="12">
        <v>2960</v>
      </c>
      <c r="G56" s="13">
        <f t="shared" ref="G56" si="11">+F56/$H56</f>
        <v>0.45232273838630804</v>
      </c>
      <c r="H56" s="12">
        <f t="shared" ref="H56" si="12">+C56+F56</f>
        <v>6544</v>
      </c>
      <c r="M56" s="17"/>
      <c r="N56" s="17"/>
      <c r="O56" s="17"/>
    </row>
    <row r="57" spans="2:21" ht="12.75" customHeight="1" x14ac:dyDescent="0.2">
      <c r="B57" s="11" t="s">
        <v>9</v>
      </c>
      <c r="C57" s="12">
        <v>30864</v>
      </c>
      <c r="D57" s="13">
        <f t="shared" si="4"/>
        <v>0.49961149961149959</v>
      </c>
      <c r="E57" s="12"/>
      <c r="F57" s="12">
        <v>30912</v>
      </c>
      <c r="G57" s="13">
        <f t="shared" si="5"/>
        <v>0.50038850038850036</v>
      </c>
      <c r="H57" s="12">
        <f t="shared" si="9"/>
        <v>61776</v>
      </c>
      <c r="M57" s="17"/>
      <c r="N57" s="17"/>
      <c r="O57" s="17"/>
    </row>
    <row r="58" spans="2:21" ht="12.75" customHeight="1" x14ac:dyDescent="0.2">
      <c r="B58" s="11" t="s">
        <v>17</v>
      </c>
      <c r="C58" s="12">
        <v>10080</v>
      </c>
      <c r="D58" s="13">
        <f t="shared" si="4"/>
        <v>0.24333719582850522</v>
      </c>
      <c r="E58" s="12"/>
      <c r="F58" s="12">
        <v>31344</v>
      </c>
      <c r="G58" s="13">
        <f t="shared" si="5"/>
        <v>0.75666280417149478</v>
      </c>
      <c r="H58" s="12">
        <f t="shared" si="9"/>
        <v>41424</v>
      </c>
      <c r="M58" s="17"/>
      <c r="N58" s="17"/>
      <c r="O58" s="17"/>
    </row>
    <row r="59" spans="2:21" ht="12.75" customHeight="1" x14ac:dyDescent="0.2">
      <c r="B59" s="11" t="s">
        <v>28</v>
      </c>
      <c r="C59" s="18">
        <v>46176</v>
      </c>
      <c r="D59" s="13">
        <f t="shared" si="4"/>
        <v>0.49741468459152016</v>
      </c>
      <c r="E59" s="12"/>
      <c r="F59" s="18">
        <v>46656</v>
      </c>
      <c r="G59" s="13">
        <f t="shared" si="5"/>
        <v>0.50258531540847984</v>
      </c>
      <c r="H59" s="12">
        <f t="shared" si="9"/>
        <v>92832</v>
      </c>
      <c r="M59" s="17"/>
      <c r="N59" s="17"/>
      <c r="O59" s="17"/>
      <c r="P59" s="10" t="s">
        <v>488</v>
      </c>
      <c r="Q59" s="17">
        <v>3456</v>
      </c>
      <c r="R59" s="17" t="s">
        <v>489</v>
      </c>
      <c r="S59" s="17">
        <v>3456</v>
      </c>
      <c r="T59" s="17"/>
      <c r="U59" s="17"/>
    </row>
    <row r="60" spans="2:21" ht="12.75" customHeight="1" x14ac:dyDescent="0.2">
      <c r="B60" s="11" t="s">
        <v>33</v>
      </c>
      <c r="C60" s="12">
        <v>183008</v>
      </c>
      <c r="D60" s="13">
        <f t="shared" si="4"/>
        <v>0.51296080365952101</v>
      </c>
      <c r="E60" s="12"/>
      <c r="F60" s="12">
        <v>173760</v>
      </c>
      <c r="G60" s="13">
        <f t="shared" si="5"/>
        <v>0.48703919634047899</v>
      </c>
      <c r="H60" s="12">
        <f t="shared" si="9"/>
        <v>356768</v>
      </c>
      <c r="M60" s="17"/>
      <c r="N60" s="17"/>
      <c r="O60" s="17"/>
      <c r="P60" s="17"/>
      <c r="Q60" s="17"/>
    </row>
    <row r="61" spans="2:21" ht="12.75" customHeight="1" x14ac:dyDescent="0.2">
      <c r="B61" s="11" t="s">
        <v>73</v>
      </c>
      <c r="C61" s="18">
        <v>2144</v>
      </c>
      <c r="D61" s="13">
        <f t="shared" si="4"/>
        <v>0.74444444444444446</v>
      </c>
      <c r="E61" s="12"/>
      <c r="F61" s="18">
        <v>736</v>
      </c>
      <c r="G61" s="13">
        <f t="shared" si="5"/>
        <v>0.25555555555555554</v>
      </c>
      <c r="H61" s="12">
        <f t="shared" si="9"/>
        <v>2880</v>
      </c>
      <c r="M61" s="17"/>
      <c r="N61" s="17"/>
      <c r="O61" s="17"/>
    </row>
    <row r="62" spans="2:21" ht="12.75" customHeight="1" x14ac:dyDescent="0.2">
      <c r="B62" s="11" t="s">
        <v>34</v>
      </c>
      <c r="C62" s="12">
        <v>104976</v>
      </c>
      <c r="D62" s="13">
        <f t="shared" si="4"/>
        <v>0.52707262210796912</v>
      </c>
      <c r="E62" s="12"/>
      <c r="F62" s="12">
        <v>94192</v>
      </c>
      <c r="G62" s="13">
        <f t="shared" si="5"/>
        <v>0.47292737789203088</v>
      </c>
      <c r="H62" s="12">
        <f t="shared" si="9"/>
        <v>199168</v>
      </c>
      <c r="M62" s="17"/>
      <c r="N62" s="17"/>
      <c r="O62" s="17"/>
    </row>
    <row r="63" spans="2:21" ht="12.75" customHeight="1" x14ac:dyDescent="0.2">
      <c r="B63" s="19" t="s">
        <v>78</v>
      </c>
      <c r="C63" s="12">
        <v>35824</v>
      </c>
      <c r="D63" s="13">
        <f t="shared" si="4"/>
        <v>0.42501898253606679</v>
      </c>
      <c r="E63" s="12"/>
      <c r="F63" s="12">
        <v>48464</v>
      </c>
      <c r="G63" s="13">
        <f t="shared" si="5"/>
        <v>0.57498101746393315</v>
      </c>
      <c r="H63" s="12">
        <f t="shared" si="9"/>
        <v>84288</v>
      </c>
      <c r="M63" s="17"/>
      <c r="N63" s="17"/>
      <c r="O63" s="17"/>
    </row>
    <row r="64" spans="2:21" ht="12.75" customHeight="1" x14ac:dyDescent="0.2">
      <c r="B64" s="11" t="s">
        <v>5</v>
      </c>
      <c r="C64" s="12">
        <v>2784</v>
      </c>
      <c r="D64" s="13">
        <f t="shared" si="4"/>
        <v>0.61052631578947369</v>
      </c>
      <c r="E64" s="12"/>
      <c r="F64" s="12">
        <v>1776</v>
      </c>
      <c r="G64" s="13">
        <f t="shared" si="5"/>
        <v>0.38947368421052631</v>
      </c>
      <c r="H64" s="12">
        <f t="shared" si="9"/>
        <v>4560</v>
      </c>
      <c r="M64" s="17"/>
      <c r="N64" s="17"/>
      <c r="O64" s="17"/>
    </row>
    <row r="65" spans="2:21" ht="12.75" customHeight="1" x14ac:dyDescent="0.2">
      <c r="B65" s="11" t="s">
        <v>23</v>
      </c>
      <c r="C65" s="12">
        <v>7632</v>
      </c>
      <c r="D65" s="13">
        <f t="shared" si="4"/>
        <v>0.48723186925434114</v>
      </c>
      <c r="E65" s="12"/>
      <c r="F65" s="12">
        <v>8032</v>
      </c>
      <c r="G65" s="13">
        <f t="shared" si="5"/>
        <v>0.51276813074565886</v>
      </c>
      <c r="H65" s="12">
        <f t="shared" si="9"/>
        <v>15664</v>
      </c>
      <c r="M65" s="17"/>
      <c r="N65" s="17"/>
      <c r="O65" s="17"/>
    </row>
    <row r="66" spans="2:21" ht="12.75" customHeight="1" x14ac:dyDescent="0.2">
      <c r="B66" s="11" t="s">
        <v>35</v>
      </c>
      <c r="C66" s="12">
        <v>45072</v>
      </c>
      <c r="D66" s="13">
        <f t="shared" si="4"/>
        <v>0.61816984858459512</v>
      </c>
      <c r="E66" s="12"/>
      <c r="F66" s="12">
        <v>27840</v>
      </c>
      <c r="G66" s="13">
        <f t="shared" si="5"/>
        <v>0.38183015141540488</v>
      </c>
      <c r="H66" s="12">
        <f t="shared" si="9"/>
        <v>72912</v>
      </c>
      <c r="M66" s="17"/>
      <c r="N66" s="17"/>
      <c r="O66" s="17"/>
    </row>
    <row r="67" spans="2:21" ht="12.75" customHeight="1" x14ac:dyDescent="0.2">
      <c r="B67" s="11" t="s">
        <v>10</v>
      </c>
      <c r="C67" s="12">
        <v>79056</v>
      </c>
      <c r="D67" s="13">
        <f t="shared" si="4"/>
        <v>0.5523138832997988</v>
      </c>
      <c r="E67" s="12"/>
      <c r="F67" s="12">
        <v>64080</v>
      </c>
      <c r="G67" s="13">
        <f t="shared" si="5"/>
        <v>0.4476861167002012</v>
      </c>
      <c r="H67" s="12">
        <f t="shared" si="9"/>
        <v>143136</v>
      </c>
      <c r="M67" s="17"/>
      <c r="N67" s="17"/>
      <c r="O67" s="17"/>
      <c r="R67" s="17"/>
      <c r="S67" s="17"/>
      <c r="T67" s="17"/>
      <c r="U67" s="17"/>
    </row>
    <row r="68" spans="2:21" ht="12.75" customHeight="1" x14ac:dyDescent="0.2">
      <c r="B68" s="11" t="s">
        <v>56</v>
      </c>
      <c r="C68" s="12">
        <v>6384</v>
      </c>
      <c r="D68" s="13">
        <f t="shared" si="4"/>
        <v>0.37535277516462839</v>
      </c>
      <c r="E68" s="12"/>
      <c r="F68" s="12">
        <v>10624</v>
      </c>
      <c r="G68" s="13">
        <f t="shared" si="5"/>
        <v>0.62464722483537161</v>
      </c>
      <c r="H68" s="12">
        <f t="shared" si="9"/>
        <v>17008</v>
      </c>
      <c r="M68" s="17"/>
      <c r="N68" s="17"/>
      <c r="O68" s="17"/>
      <c r="Q68" s="17"/>
    </row>
    <row r="69" spans="2:21" ht="12.75" customHeight="1" x14ac:dyDescent="0.2">
      <c r="B69" s="11" t="s">
        <v>18</v>
      </c>
      <c r="C69" s="18">
        <v>20752</v>
      </c>
      <c r="D69" s="13">
        <f t="shared" ref="D69" si="13">+C69/$H69</f>
        <v>0.45365512416928994</v>
      </c>
      <c r="E69" s="12"/>
      <c r="F69" s="18">
        <v>24992</v>
      </c>
      <c r="G69" s="13">
        <f t="shared" ref="G69" si="14">+F69/$H69</f>
        <v>0.54634487583071001</v>
      </c>
      <c r="H69" s="12">
        <f t="shared" ref="H69" si="15">+C69+F69</f>
        <v>45744</v>
      </c>
      <c r="M69" s="17"/>
      <c r="N69" s="17"/>
      <c r="O69" s="17"/>
    </row>
    <row r="70" spans="2:21" ht="12.75" customHeight="1" x14ac:dyDescent="0.2">
      <c r="B70" s="11" t="s">
        <v>275</v>
      </c>
      <c r="C70" s="18">
        <v>2128</v>
      </c>
      <c r="D70" s="13">
        <f t="shared" si="4"/>
        <v>0.44481605351170567</v>
      </c>
      <c r="E70" s="12"/>
      <c r="F70" s="18">
        <v>2656</v>
      </c>
      <c r="G70" s="13">
        <f t="shared" si="5"/>
        <v>0.55518394648829428</v>
      </c>
      <c r="H70" s="12">
        <f t="shared" si="9"/>
        <v>4784</v>
      </c>
      <c r="M70" s="17"/>
      <c r="N70" s="17"/>
      <c r="O70" s="17"/>
    </row>
    <row r="71" spans="2:21" ht="12.75" customHeight="1" x14ac:dyDescent="0.2">
      <c r="C71" s="1"/>
      <c r="D71" s="1"/>
      <c r="E71" s="1"/>
      <c r="F71" s="2"/>
      <c r="G71" s="1"/>
    </row>
    <row r="72" spans="2:21" ht="12.75" customHeight="1" x14ac:dyDescent="0.2">
      <c r="B72" s="184" t="s">
        <v>284</v>
      </c>
      <c r="C72" s="184"/>
      <c r="D72" s="184"/>
      <c r="E72" s="184"/>
      <c r="F72" s="184"/>
      <c r="G72" s="184"/>
      <c r="H72" s="184"/>
      <c r="I72" s="26"/>
    </row>
    <row r="73" spans="2:21" ht="12.75" customHeight="1" x14ac:dyDescent="0.2">
      <c r="B73" s="184"/>
      <c r="C73" s="184"/>
      <c r="D73" s="184"/>
      <c r="E73" s="184"/>
      <c r="F73" s="184"/>
      <c r="G73" s="184"/>
      <c r="H73" s="184"/>
      <c r="I73" s="26"/>
    </row>
    <row r="74" spans="2:21" ht="12.75" customHeight="1" x14ac:dyDescent="0.2">
      <c r="B74" s="124"/>
      <c r="C74" s="124"/>
      <c r="D74" s="124"/>
      <c r="E74" s="124"/>
      <c r="F74" s="124"/>
      <c r="G74" s="124"/>
      <c r="H74" s="124"/>
      <c r="I74" s="124"/>
      <c r="N74" s="17"/>
    </row>
    <row r="75" spans="2:21" ht="12.75" customHeight="1" x14ac:dyDescent="0.2">
      <c r="B75" s="187" t="s">
        <v>281</v>
      </c>
      <c r="C75" s="184"/>
      <c r="D75" s="184"/>
      <c r="E75" s="184"/>
      <c r="F75" s="184"/>
      <c r="G75" s="184"/>
      <c r="H75" s="184"/>
      <c r="I75" s="26"/>
      <c r="M75" s="17"/>
      <c r="N75" s="17"/>
    </row>
    <row r="76" spans="2:21" ht="12.75" customHeight="1" x14ac:dyDescent="0.2">
      <c r="B76" s="184"/>
      <c r="C76" s="184"/>
      <c r="D76" s="184"/>
      <c r="E76" s="184"/>
      <c r="F76" s="184"/>
      <c r="G76" s="184"/>
      <c r="H76" s="184"/>
      <c r="I76" s="26"/>
    </row>
    <row r="77" spans="2:21" ht="12.75" customHeight="1" x14ac:dyDescent="0.2">
      <c r="B77" s="184"/>
      <c r="C77" s="184"/>
      <c r="D77" s="184"/>
      <c r="E77" s="184"/>
      <c r="F77" s="184"/>
      <c r="G77" s="184"/>
      <c r="H77" s="184"/>
      <c r="I77" s="26"/>
    </row>
    <row r="78" spans="2:21" ht="12.75" customHeight="1" x14ac:dyDescent="0.2">
      <c r="D78" s="1"/>
      <c r="E78" s="1"/>
      <c r="F78" s="1"/>
      <c r="G78" s="2"/>
      <c r="H78" s="1"/>
    </row>
    <row r="79" spans="2:21" ht="12.75" customHeight="1" x14ac:dyDescent="0.2">
      <c r="B79" s="184" t="s">
        <v>282</v>
      </c>
      <c r="C79" s="184"/>
      <c r="D79" s="184"/>
      <c r="E79" s="184"/>
      <c r="F79" s="184"/>
      <c r="G79" s="184"/>
      <c r="H79" s="184"/>
      <c r="I79" s="26"/>
    </row>
    <row r="80" spans="2:21" ht="12.75" customHeight="1" x14ac:dyDescent="0.2">
      <c r="B80" s="184"/>
      <c r="C80" s="184"/>
      <c r="D80" s="184"/>
      <c r="E80" s="184"/>
      <c r="F80" s="184"/>
      <c r="G80" s="184"/>
      <c r="H80" s="184"/>
      <c r="I80" s="26"/>
    </row>
    <row r="81" spans="2:9" ht="12.75" customHeight="1" x14ac:dyDescent="0.2">
      <c r="B81" s="124"/>
      <c r="C81" s="124"/>
      <c r="D81" s="124"/>
      <c r="E81" s="124"/>
      <c r="F81" s="124"/>
      <c r="G81" s="124"/>
      <c r="H81" s="124"/>
      <c r="I81" s="124"/>
    </row>
    <row r="82" spans="2:9" ht="12.75" customHeight="1" x14ac:dyDescent="0.2">
      <c r="B82" s="186" t="s">
        <v>265</v>
      </c>
      <c r="C82" s="184"/>
      <c r="D82" s="184"/>
      <c r="E82" s="184"/>
      <c r="F82" s="184"/>
      <c r="G82" s="184"/>
      <c r="H82" s="184"/>
      <c r="I82" s="26"/>
    </row>
    <row r="83" spans="2:9" ht="12.75" customHeight="1" x14ac:dyDescent="0.2">
      <c r="B83" s="184"/>
      <c r="C83" s="184"/>
      <c r="D83" s="184"/>
      <c r="E83" s="184"/>
      <c r="F83" s="184"/>
      <c r="G83" s="184"/>
      <c r="H83" s="184"/>
      <c r="I83" s="26"/>
    </row>
    <row r="84" spans="2:9" ht="12.75" customHeight="1" x14ac:dyDescent="0.2">
      <c r="B84" s="184"/>
      <c r="C84" s="184"/>
      <c r="D84" s="184"/>
      <c r="E84" s="184"/>
      <c r="F84" s="184"/>
      <c r="G84" s="184"/>
      <c r="H84" s="184"/>
      <c r="I84" s="26"/>
    </row>
    <row r="85" spans="2:9" ht="12.75" customHeight="1" x14ac:dyDescent="0.2">
      <c r="B85" s="184"/>
      <c r="C85" s="184"/>
      <c r="D85" s="184"/>
      <c r="E85" s="184"/>
      <c r="F85" s="184"/>
      <c r="G85" s="184"/>
      <c r="H85" s="184"/>
      <c r="I85" s="26"/>
    </row>
    <row r="86" spans="2:9" ht="12.75" customHeight="1" x14ac:dyDescent="0.2">
      <c r="B86" s="184"/>
      <c r="C86" s="184"/>
      <c r="D86" s="184"/>
      <c r="E86" s="184"/>
      <c r="F86" s="184"/>
      <c r="G86" s="184"/>
      <c r="H86" s="184"/>
      <c r="I86" s="26"/>
    </row>
    <row r="87" spans="2:9" ht="12.75" customHeight="1" x14ac:dyDescent="0.2">
      <c r="B87" s="184"/>
      <c r="C87" s="184"/>
      <c r="D87" s="184"/>
      <c r="E87" s="184"/>
      <c r="F87" s="184"/>
      <c r="G87" s="184"/>
      <c r="H87" s="184"/>
      <c r="I87" s="26"/>
    </row>
    <row r="88" spans="2:9" ht="12.75" customHeight="1" x14ac:dyDescent="0.2">
      <c r="B88" s="184"/>
      <c r="C88" s="184"/>
      <c r="D88" s="184"/>
      <c r="E88" s="184"/>
      <c r="F88" s="184"/>
      <c r="G88" s="184"/>
      <c r="H88" s="184"/>
      <c r="I88" s="26"/>
    </row>
    <row r="89" spans="2:9" ht="12.75" customHeight="1" x14ac:dyDescent="0.2">
      <c r="B89" s="184"/>
      <c r="C89" s="184"/>
      <c r="D89" s="184"/>
      <c r="E89" s="184"/>
      <c r="F89" s="184"/>
      <c r="G89" s="184"/>
      <c r="H89" s="184"/>
      <c r="I89" s="26"/>
    </row>
    <row r="90" spans="2:9" ht="12.75" customHeight="1" x14ac:dyDescent="0.2">
      <c r="B90" s="184"/>
      <c r="C90" s="184"/>
      <c r="D90" s="184"/>
      <c r="E90" s="184"/>
      <c r="F90" s="184"/>
      <c r="G90" s="184"/>
      <c r="H90" s="184"/>
      <c r="I90" s="26"/>
    </row>
    <row r="91" spans="2:9" ht="12.75" customHeight="1" x14ac:dyDescent="0.2">
      <c r="B91" s="26"/>
      <c r="C91" s="26"/>
      <c r="D91" s="26"/>
      <c r="E91" s="26"/>
      <c r="F91" s="26"/>
      <c r="G91" s="26"/>
      <c r="H91" s="26"/>
      <c r="I91" s="26"/>
    </row>
    <row r="92" spans="2:9" ht="12.75" customHeight="1" x14ac:dyDescent="0.2">
      <c r="B92" s="26"/>
      <c r="C92" s="26"/>
      <c r="D92" s="26"/>
      <c r="E92" s="26"/>
      <c r="F92" s="26"/>
      <c r="G92" s="26"/>
      <c r="H92" s="26"/>
    </row>
    <row r="93" spans="2:9" ht="12.75" customHeight="1" x14ac:dyDescent="0.2">
      <c r="C93" s="1"/>
      <c r="D93" s="1"/>
      <c r="E93" s="1"/>
      <c r="F93" s="2"/>
      <c r="G93" s="1"/>
    </row>
    <row r="94" spans="2:9" ht="12.75" customHeight="1" x14ac:dyDescent="0.2">
      <c r="C94" s="1"/>
      <c r="D94" s="1"/>
      <c r="E94" s="1"/>
      <c r="F94" s="2"/>
      <c r="G94" s="1"/>
    </row>
    <row r="95" spans="2:9" ht="12.75" customHeight="1" x14ac:dyDescent="0.2">
      <c r="C95" s="1"/>
      <c r="D95" s="1"/>
      <c r="E95" s="1"/>
      <c r="F95" s="2"/>
      <c r="G95" s="1"/>
    </row>
    <row r="96" spans="2:9" ht="12.75" customHeight="1" x14ac:dyDescent="0.2">
      <c r="C96" s="1"/>
      <c r="D96" s="1"/>
      <c r="E96" s="1"/>
      <c r="F96" s="1"/>
      <c r="G96" s="1"/>
    </row>
    <row r="97" spans="3:7" ht="12.75" customHeight="1" x14ac:dyDescent="0.2">
      <c r="C97" s="1"/>
      <c r="D97" s="1"/>
      <c r="E97" s="1"/>
      <c r="F97" s="1"/>
      <c r="G97" s="1"/>
    </row>
    <row r="98" spans="3:7" ht="12.75" customHeight="1" x14ac:dyDescent="0.2">
      <c r="C98" s="1"/>
      <c r="D98" s="1"/>
      <c r="E98" s="1"/>
      <c r="F98" s="2"/>
      <c r="G98" s="1"/>
    </row>
    <row r="99" spans="3:7" ht="12.75" customHeight="1" x14ac:dyDescent="0.2">
      <c r="C99" s="1"/>
      <c r="D99" s="1"/>
      <c r="E99" s="1"/>
      <c r="F99" s="2"/>
      <c r="G99" s="1"/>
    </row>
    <row r="100" spans="3:7" ht="12.75" customHeight="1" x14ac:dyDescent="0.2">
      <c r="C100" s="1"/>
      <c r="D100" s="1"/>
      <c r="E100" s="1"/>
      <c r="F100" s="1"/>
      <c r="G100" s="1"/>
    </row>
    <row r="101" spans="3:7" ht="12.75" customHeight="1" x14ac:dyDescent="0.2">
      <c r="C101" s="1"/>
      <c r="D101" s="1"/>
      <c r="E101" s="1"/>
      <c r="F101" s="1"/>
      <c r="G101" s="1"/>
    </row>
    <row r="102" spans="3:7" ht="12.75" customHeight="1" x14ac:dyDescent="0.2">
      <c r="C102" s="1"/>
      <c r="D102" s="1"/>
      <c r="E102" s="1"/>
      <c r="F102" s="1"/>
      <c r="G102" s="1"/>
    </row>
    <row r="103" spans="3:7" ht="12.75" customHeight="1" x14ac:dyDescent="0.2">
      <c r="C103" s="1"/>
      <c r="D103" s="1"/>
      <c r="E103" s="1"/>
      <c r="F103" s="1"/>
      <c r="G103" s="1"/>
    </row>
    <row r="104" spans="3:7" ht="12.75" customHeight="1" x14ac:dyDescent="0.2">
      <c r="C104" s="1"/>
      <c r="D104" s="1"/>
      <c r="E104" s="1"/>
      <c r="F104" s="1"/>
      <c r="G104" s="1"/>
    </row>
    <row r="105" spans="3:7" ht="12.75" customHeight="1" x14ac:dyDescent="0.2">
      <c r="C105" s="1"/>
      <c r="D105" s="1"/>
      <c r="E105" s="1"/>
      <c r="F105" s="1"/>
      <c r="G105" s="1"/>
    </row>
    <row r="106" spans="3:7" ht="12.75" customHeight="1" x14ac:dyDescent="0.2">
      <c r="C106" s="2"/>
      <c r="D106" s="2"/>
      <c r="E106" s="2"/>
      <c r="F106" s="1"/>
      <c r="G106" s="1"/>
    </row>
    <row r="107" spans="3:7" ht="12.75" customHeight="1" x14ac:dyDescent="0.2">
      <c r="C107" s="2"/>
      <c r="D107" s="2"/>
      <c r="E107" s="2"/>
      <c r="F107" s="1"/>
      <c r="G107" s="1"/>
    </row>
    <row r="108" spans="3:7" ht="12.75" customHeight="1" x14ac:dyDescent="0.2">
      <c r="C108" s="1"/>
      <c r="D108" s="1"/>
      <c r="E108" s="1"/>
      <c r="F108" s="1"/>
      <c r="G108" s="1"/>
    </row>
    <row r="109" spans="3:7" x14ac:dyDescent="0.2">
      <c r="C109" s="1"/>
      <c r="D109" s="1"/>
      <c r="E109" s="1"/>
      <c r="F109" s="1"/>
      <c r="G109" s="1"/>
    </row>
    <row r="110" spans="3:7" x14ac:dyDescent="0.2">
      <c r="C110" s="1"/>
      <c r="D110" s="1"/>
      <c r="E110" s="1"/>
      <c r="F110" s="1"/>
      <c r="G110" s="1"/>
    </row>
    <row r="111" spans="3:7" x14ac:dyDescent="0.2">
      <c r="C111" s="1"/>
      <c r="D111" s="1"/>
      <c r="E111" s="1"/>
      <c r="F111" s="1"/>
      <c r="G111" s="1"/>
    </row>
    <row r="112" spans="3:7" x14ac:dyDescent="0.2">
      <c r="C112" s="1"/>
      <c r="D112" s="1"/>
      <c r="E112" s="1"/>
      <c r="F112" s="1"/>
      <c r="G112" s="1"/>
    </row>
    <row r="113" spans="3:7" x14ac:dyDescent="0.2">
      <c r="C113" s="1"/>
      <c r="D113" s="1"/>
      <c r="E113" s="1"/>
      <c r="F113" s="1"/>
      <c r="G113" s="1"/>
    </row>
    <row r="114" spans="3:7" x14ac:dyDescent="0.2">
      <c r="C114" s="2"/>
      <c r="D114" s="2"/>
      <c r="E114" s="2"/>
      <c r="F114" s="1"/>
      <c r="G114" s="1"/>
    </row>
    <row r="115" spans="3:7" x14ac:dyDescent="0.2">
      <c r="C115" s="2"/>
      <c r="D115" s="2"/>
      <c r="E115" s="2"/>
      <c r="F115" s="1"/>
      <c r="G115" s="1"/>
    </row>
    <row r="116" spans="3:7" x14ac:dyDescent="0.2">
      <c r="C116" s="1"/>
      <c r="D116" s="1"/>
      <c r="E116" s="1"/>
      <c r="F116" s="1"/>
      <c r="G116" s="1"/>
    </row>
    <row r="117" spans="3:7" x14ac:dyDescent="0.2">
      <c r="C117" s="1"/>
      <c r="D117" s="1"/>
      <c r="E117" s="1"/>
      <c r="F117" s="1"/>
      <c r="G117" s="1"/>
    </row>
    <row r="118" spans="3:7" x14ac:dyDescent="0.2">
      <c r="C118" s="1"/>
      <c r="D118" s="1"/>
      <c r="E118" s="1"/>
      <c r="F118" s="1"/>
      <c r="G118" s="1"/>
    </row>
    <row r="119" spans="3:7" x14ac:dyDescent="0.2">
      <c r="C119" s="1"/>
      <c r="D119" s="1"/>
      <c r="E119" s="1"/>
      <c r="F119" s="1"/>
      <c r="G119" s="1"/>
    </row>
    <row r="120" spans="3:7" x14ac:dyDescent="0.2">
      <c r="C120" s="1"/>
      <c r="D120" s="1"/>
      <c r="E120" s="1"/>
      <c r="F120" s="1"/>
      <c r="G120" s="1"/>
    </row>
    <row r="121" spans="3:7" x14ac:dyDescent="0.2">
      <c r="C121" s="1"/>
      <c r="D121" s="1"/>
      <c r="E121" s="1"/>
      <c r="F121" s="1"/>
      <c r="G121" s="1"/>
    </row>
    <row r="122" spans="3:7" x14ac:dyDescent="0.2">
      <c r="C122" s="2"/>
      <c r="D122" s="2"/>
      <c r="E122" s="2"/>
      <c r="F122" s="1"/>
      <c r="G122" s="1"/>
    </row>
    <row r="123" spans="3:7" x14ac:dyDescent="0.2">
      <c r="C123" s="2"/>
      <c r="D123" s="2"/>
      <c r="E123" s="2"/>
      <c r="F123" s="1"/>
      <c r="G123" s="1"/>
    </row>
    <row r="124" spans="3:7" x14ac:dyDescent="0.2">
      <c r="C124" s="1"/>
      <c r="D124" s="1"/>
      <c r="E124" s="1"/>
      <c r="F124" s="1"/>
      <c r="G124" s="1"/>
    </row>
    <row r="125" spans="3:7" x14ac:dyDescent="0.2">
      <c r="C125" s="1"/>
      <c r="D125" s="1"/>
      <c r="E125" s="1"/>
      <c r="F125" s="1"/>
      <c r="G125" s="1"/>
    </row>
    <row r="126" spans="3:7" x14ac:dyDescent="0.2">
      <c r="C126" s="1"/>
      <c r="D126" s="1"/>
      <c r="E126" s="1"/>
      <c r="F126" s="1"/>
      <c r="G126" s="1"/>
    </row>
    <row r="127" spans="3:7" x14ac:dyDescent="0.2">
      <c r="C127" s="1"/>
      <c r="D127" s="1"/>
      <c r="E127" s="1"/>
      <c r="F127" s="1"/>
      <c r="G127" s="1"/>
    </row>
    <row r="128" spans="3:7" x14ac:dyDescent="0.2">
      <c r="C128" s="1"/>
      <c r="D128" s="1"/>
      <c r="E128" s="1"/>
      <c r="F128" s="1"/>
      <c r="G128" s="1"/>
    </row>
    <row r="129" spans="3:7" x14ac:dyDescent="0.2">
      <c r="C129" s="1"/>
      <c r="D129" s="1"/>
      <c r="E129" s="1"/>
      <c r="F129" s="1"/>
      <c r="G129" s="1"/>
    </row>
    <row r="130" spans="3:7" x14ac:dyDescent="0.2">
      <c r="C130" s="1"/>
      <c r="D130" s="1"/>
      <c r="E130" s="1"/>
      <c r="F130" s="1"/>
      <c r="G130" s="1"/>
    </row>
    <row r="131" spans="3:7" x14ac:dyDescent="0.2">
      <c r="C131" s="1"/>
      <c r="D131" s="1"/>
      <c r="E131" s="1"/>
      <c r="F131" s="1"/>
      <c r="G131" s="1"/>
    </row>
    <row r="132" spans="3:7" x14ac:dyDescent="0.2">
      <c r="C132" s="1"/>
      <c r="D132" s="1"/>
      <c r="E132" s="1"/>
      <c r="F132" s="1"/>
      <c r="G132" s="1"/>
    </row>
    <row r="133" spans="3:7" x14ac:dyDescent="0.2">
      <c r="C133" s="1"/>
      <c r="D133" s="1"/>
      <c r="E133" s="1"/>
      <c r="F133" s="1"/>
      <c r="G133" s="1"/>
    </row>
    <row r="134" spans="3:7" x14ac:dyDescent="0.2">
      <c r="C134" s="1"/>
      <c r="D134" s="1"/>
      <c r="E134" s="1"/>
      <c r="F134" s="2"/>
      <c r="G134" s="1"/>
    </row>
    <row r="135" spans="3:7" x14ac:dyDescent="0.2">
      <c r="C135" s="1"/>
      <c r="D135" s="1"/>
      <c r="E135" s="1"/>
      <c r="F135" s="2"/>
      <c r="G135" s="1"/>
    </row>
    <row r="136" spans="3:7" x14ac:dyDescent="0.2">
      <c r="C136" s="2"/>
      <c r="D136" s="2"/>
      <c r="E136" s="2"/>
      <c r="F136" s="1"/>
      <c r="G136" s="1"/>
    </row>
    <row r="137" spans="3:7" x14ac:dyDescent="0.2">
      <c r="C137" s="2"/>
      <c r="D137" s="2"/>
      <c r="E137" s="2"/>
      <c r="F137" s="1"/>
      <c r="G137" s="1"/>
    </row>
    <row r="138" spans="3:7" x14ac:dyDescent="0.2">
      <c r="C138" s="2"/>
      <c r="D138" s="2"/>
      <c r="E138" s="2"/>
      <c r="F138" s="1"/>
      <c r="G138" s="1"/>
    </row>
    <row r="139" spans="3:7" x14ac:dyDescent="0.2">
      <c r="C139" s="2"/>
      <c r="D139" s="2"/>
      <c r="E139" s="2"/>
      <c r="F139" s="1"/>
      <c r="G139" s="1"/>
    </row>
    <row r="140" spans="3:7" x14ac:dyDescent="0.2">
      <c r="C140" s="1"/>
      <c r="D140" s="1"/>
      <c r="E140" s="1"/>
      <c r="F140" s="1"/>
      <c r="G140" s="1"/>
    </row>
    <row r="141" spans="3:7" x14ac:dyDescent="0.2">
      <c r="C141" s="1"/>
      <c r="D141" s="1"/>
      <c r="E141" s="1"/>
      <c r="F141" s="1"/>
      <c r="G141" s="1"/>
    </row>
    <row r="142" spans="3:7" x14ac:dyDescent="0.2">
      <c r="C142" s="1"/>
      <c r="D142" s="1"/>
      <c r="E142" s="1"/>
      <c r="F142" s="1"/>
      <c r="G142" s="1"/>
    </row>
    <row r="143" spans="3:7" x14ac:dyDescent="0.2">
      <c r="C143" s="1"/>
      <c r="D143" s="1"/>
      <c r="E143" s="1"/>
      <c r="F143" s="1"/>
      <c r="G143" s="1"/>
    </row>
    <row r="144" spans="3:7" x14ac:dyDescent="0.2">
      <c r="C144" s="1"/>
      <c r="D144" s="1"/>
      <c r="E144" s="1"/>
      <c r="F144" s="1"/>
      <c r="G144" s="1"/>
    </row>
    <row r="145" spans="3:7" x14ac:dyDescent="0.2">
      <c r="C145" s="1"/>
      <c r="D145" s="1"/>
      <c r="E145" s="1"/>
      <c r="F145" s="1"/>
      <c r="G145" s="1"/>
    </row>
    <row r="146" spans="3:7" x14ac:dyDescent="0.2">
      <c r="C146" s="1"/>
      <c r="D146" s="1"/>
      <c r="E146" s="1"/>
      <c r="F146" s="1"/>
      <c r="G146" s="1"/>
    </row>
    <row r="147" spans="3:7" x14ac:dyDescent="0.2">
      <c r="C147" s="1"/>
      <c r="D147" s="1"/>
      <c r="E147" s="1"/>
      <c r="F147" s="1"/>
      <c r="G147" s="1"/>
    </row>
    <row r="148" spans="3:7" x14ac:dyDescent="0.2">
      <c r="C148" s="1"/>
      <c r="D148" s="1"/>
      <c r="E148" s="1"/>
      <c r="F148" s="1"/>
      <c r="G148" s="1"/>
    </row>
    <row r="149" spans="3:7" x14ac:dyDescent="0.2">
      <c r="C149" s="1"/>
      <c r="D149" s="1"/>
      <c r="E149" s="1"/>
      <c r="F149" s="1"/>
      <c r="G149" s="1"/>
    </row>
    <row r="150" spans="3:7" x14ac:dyDescent="0.2">
      <c r="C150" s="1"/>
      <c r="D150" s="1"/>
      <c r="E150" s="1"/>
      <c r="F150" s="1"/>
      <c r="G150" s="1"/>
    </row>
    <row r="151" spans="3:7" x14ac:dyDescent="0.2">
      <c r="C151" s="1"/>
      <c r="D151" s="1"/>
      <c r="E151" s="1"/>
      <c r="F151" s="1"/>
      <c r="G151" s="1"/>
    </row>
    <row r="152" spans="3:7" x14ac:dyDescent="0.2">
      <c r="C152" s="1"/>
      <c r="D152" s="1"/>
      <c r="E152" s="1"/>
      <c r="F152" s="1"/>
      <c r="G152" s="1"/>
    </row>
    <row r="153" spans="3:7" x14ac:dyDescent="0.2">
      <c r="C153" s="1"/>
      <c r="D153" s="1"/>
      <c r="E153" s="1"/>
      <c r="F153" s="1"/>
      <c r="G153" s="1"/>
    </row>
    <row r="154" spans="3:7" x14ac:dyDescent="0.2">
      <c r="C154" s="1"/>
      <c r="D154" s="1"/>
      <c r="E154" s="1"/>
      <c r="F154" s="1"/>
      <c r="G154" s="1"/>
    </row>
    <row r="155" spans="3:7" x14ac:dyDescent="0.2">
      <c r="C155" s="1"/>
      <c r="D155" s="1"/>
      <c r="E155" s="1"/>
      <c r="F155" s="1"/>
      <c r="G155" s="1"/>
    </row>
    <row r="156" spans="3:7" x14ac:dyDescent="0.2">
      <c r="C156" s="1"/>
      <c r="D156" s="1"/>
      <c r="E156" s="1"/>
      <c r="F156" s="1"/>
      <c r="G156" s="1"/>
    </row>
    <row r="157" spans="3:7" x14ac:dyDescent="0.2">
      <c r="C157" s="1"/>
      <c r="D157" s="1"/>
      <c r="E157" s="1"/>
      <c r="F157" s="1"/>
      <c r="G157" s="1"/>
    </row>
    <row r="158" spans="3:7" x14ac:dyDescent="0.2">
      <c r="C158" s="1"/>
      <c r="D158" s="1"/>
      <c r="E158" s="1"/>
      <c r="F158" s="1"/>
      <c r="G158" s="1"/>
    </row>
    <row r="159" spans="3:7" x14ac:dyDescent="0.2">
      <c r="C159" s="1"/>
      <c r="D159" s="1"/>
      <c r="E159" s="1"/>
      <c r="F159" s="1"/>
      <c r="G159" s="1"/>
    </row>
    <row r="160" spans="3:7" x14ac:dyDescent="0.2">
      <c r="C160" s="1"/>
      <c r="D160" s="1"/>
      <c r="E160" s="1"/>
      <c r="F160" s="1"/>
      <c r="G160" s="1"/>
    </row>
    <row r="161" spans="3:7" x14ac:dyDescent="0.2">
      <c r="C161" s="1"/>
      <c r="D161" s="1"/>
      <c r="E161" s="1"/>
      <c r="F161" s="1"/>
      <c r="G161" s="1"/>
    </row>
    <row r="162" spans="3:7" x14ac:dyDescent="0.2">
      <c r="C162" s="1"/>
      <c r="D162" s="1"/>
      <c r="E162" s="1"/>
      <c r="F162" s="1"/>
      <c r="G162" s="1"/>
    </row>
    <row r="163" spans="3:7" x14ac:dyDescent="0.2">
      <c r="C163" s="1"/>
      <c r="D163" s="1"/>
      <c r="E163" s="1"/>
      <c r="F163" s="1"/>
      <c r="G163" s="1"/>
    </row>
    <row r="164" spans="3:7" x14ac:dyDescent="0.2">
      <c r="C164" s="2"/>
      <c r="D164" s="2"/>
      <c r="E164" s="2"/>
      <c r="F164" s="1"/>
      <c r="G164" s="1"/>
    </row>
    <row r="165" spans="3:7" x14ac:dyDescent="0.2">
      <c r="C165" s="2"/>
      <c r="D165" s="2"/>
      <c r="E165" s="2"/>
      <c r="F165" s="1"/>
      <c r="G165" s="1"/>
    </row>
    <row r="166" spans="3:7" x14ac:dyDescent="0.2">
      <c r="C166" s="1"/>
      <c r="D166" s="1"/>
      <c r="E166" s="1"/>
      <c r="F166" s="1"/>
      <c r="G166" s="1"/>
    </row>
    <row r="167" spans="3:7" x14ac:dyDescent="0.2">
      <c r="C167" s="1"/>
      <c r="D167" s="1"/>
      <c r="E167" s="1"/>
      <c r="F167" s="1"/>
      <c r="G167" s="1"/>
    </row>
    <row r="168" spans="3:7" x14ac:dyDescent="0.2">
      <c r="C168" s="1"/>
      <c r="D168" s="1"/>
      <c r="E168" s="1"/>
      <c r="F168" s="1"/>
      <c r="G168" s="1"/>
    </row>
    <row r="169" spans="3:7" x14ac:dyDescent="0.2">
      <c r="C169" s="1"/>
      <c r="D169" s="1"/>
      <c r="E169" s="1"/>
      <c r="F169" s="1"/>
      <c r="G169" s="1"/>
    </row>
    <row r="170" spans="3:7" x14ac:dyDescent="0.2">
      <c r="C170" s="1"/>
      <c r="D170" s="1"/>
      <c r="E170" s="1"/>
      <c r="F170" s="1"/>
      <c r="G170" s="1"/>
    </row>
    <row r="171" spans="3:7" x14ac:dyDescent="0.2">
      <c r="C171" s="1"/>
      <c r="D171" s="1"/>
      <c r="E171" s="1"/>
      <c r="F171" s="1"/>
      <c r="G171" s="1"/>
    </row>
    <row r="172" spans="3:7" x14ac:dyDescent="0.2">
      <c r="C172" s="1"/>
      <c r="D172" s="1"/>
      <c r="E172" s="1"/>
      <c r="F172" s="1"/>
      <c r="G172" s="1"/>
    </row>
    <row r="173" spans="3:7" x14ac:dyDescent="0.2">
      <c r="C173" s="1"/>
      <c r="D173" s="1"/>
      <c r="E173" s="1"/>
      <c r="F173" s="1"/>
      <c r="G173" s="1"/>
    </row>
    <row r="174" spans="3:7" x14ac:dyDescent="0.2">
      <c r="C174" s="2"/>
      <c r="D174" s="2"/>
      <c r="E174" s="2"/>
      <c r="F174" s="1"/>
      <c r="G174" s="1"/>
    </row>
    <row r="175" spans="3:7" x14ac:dyDescent="0.2">
      <c r="C175" s="2"/>
      <c r="D175" s="2"/>
      <c r="E175" s="2"/>
      <c r="F175" s="1"/>
      <c r="G175" s="1"/>
    </row>
  </sheetData>
  <sortState ref="B10:H97">
    <sortCondition ref="B10:B97"/>
  </sortState>
  <mergeCells count="6">
    <mergeCell ref="B72:H73"/>
    <mergeCell ref="C6:D6"/>
    <mergeCell ref="F6:G6"/>
    <mergeCell ref="B82:H90"/>
    <mergeCell ref="B79:H80"/>
    <mergeCell ref="B75:H77"/>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0"/>
  <sheetViews>
    <sheetView workbookViewId="0">
      <pane ySplit="7" topLeftCell="A64"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3.44140625" style="10" bestFit="1" customWidth="1"/>
    <col min="14" max="16384" width="8.88671875" style="10"/>
  </cols>
  <sheetData>
    <row r="1" spans="2:16" ht="12.75" customHeight="1" x14ac:dyDescent="0.2">
      <c r="B1" s="36" t="s">
        <v>79</v>
      </c>
      <c r="C1" s="36"/>
      <c r="D1" s="36"/>
      <c r="E1" s="36"/>
      <c r="F1" s="36"/>
      <c r="G1" s="36"/>
      <c r="H1" s="36"/>
      <c r="I1" s="36"/>
    </row>
    <row r="2" spans="2:16" ht="12.75" customHeight="1" x14ac:dyDescent="0.2">
      <c r="B2" s="36" t="s">
        <v>298</v>
      </c>
      <c r="C2" s="36"/>
      <c r="D2" s="36"/>
      <c r="E2" s="36"/>
      <c r="F2" s="36"/>
      <c r="G2" s="36"/>
      <c r="H2" s="36"/>
      <c r="I2" s="36"/>
    </row>
    <row r="3" spans="2:16" ht="12.75" customHeight="1" x14ac:dyDescent="0.2">
      <c r="B3" s="36" t="s">
        <v>66</v>
      </c>
      <c r="C3" s="36"/>
      <c r="D3" s="36"/>
      <c r="E3" s="36"/>
      <c r="F3" s="36"/>
      <c r="G3" s="36"/>
      <c r="H3" s="36"/>
      <c r="I3" s="36"/>
    </row>
    <row r="4" spans="2:16" ht="12.75" customHeight="1" x14ac:dyDescent="0.2">
      <c r="B4" s="36" t="s">
        <v>279</v>
      </c>
      <c r="C4" s="36"/>
      <c r="D4" s="36"/>
      <c r="E4" s="36"/>
      <c r="F4" s="36"/>
      <c r="G4" s="36"/>
      <c r="H4" s="36"/>
      <c r="I4" s="36"/>
    </row>
    <row r="5" spans="2:16" ht="12.75" customHeight="1" x14ac:dyDescent="0.2">
      <c r="B5" s="182"/>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54</v>
      </c>
      <c r="C8" s="191"/>
      <c r="D8" s="14">
        <f>SUM(D19,D21,D56,D95,D116,D131,D150,D170)</f>
        <v>115152</v>
      </c>
      <c r="E8" s="16">
        <f>D8/$I8</f>
        <v>0.23748556343837651</v>
      </c>
      <c r="F8" s="6"/>
      <c r="G8" s="14">
        <f>SUM(G19,G21,G56,G95,G116,G131,G150,G170)</f>
        <v>369728</v>
      </c>
      <c r="H8" s="16">
        <f>G8/$I8</f>
        <v>0.76251443656162354</v>
      </c>
      <c r="I8" s="14">
        <f t="shared" ref="I8:I10" si="0">+D8+G8</f>
        <v>484880</v>
      </c>
      <c r="N8" s="17"/>
      <c r="O8" s="17"/>
      <c r="P8" s="17"/>
    </row>
    <row r="9" spans="2:16" ht="12.75" customHeight="1" x14ac:dyDescent="0.2">
      <c r="B9" s="188" t="s">
        <v>177</v>
      </c>
      <c r="C9" s="11" t="s">
        <v>171</v>
      </c>
      <c r="D9" s="12"/>
      <c r="E9" s="13" t="s">
        <v>389</v>
      </c>
      <c r="F9" s="15"/>
      <c r="G9" s="12"/>
      <c r="H9" s="13" t="s">
        <v>389</v>
      </c>
      <c r="I9" s="12">
        <f t="shared" si="0"/>
        <v>0</v>
      </c>
      <c r="O9" s="17"/>
    </row>
    <row r="10" spans="2:16" ht="12.75" customHeight="1" x14ac:dyDescent="0.2">
      <c r="B10" s="188"/>
      <c r="C10" s="11" t="s">
        <v>487</v>
      </c>
      <c r="D10" s="12"/>
      <c r="E10" s="13" t="s">
        <v>389</v>
      </c>
      <c r="F10" s="15"/>
      <c r="G10" s="12"/>
      <c r="H10" s="13" t="s">
        <v>389</v>
      </c>
      <c r="I10" s="12">
        <f t="shared" si="0"/>
        <v>0</v>
      </c>
    </row>
    <row r="11" spans="2:16" ht="12.75" customHeight="1" x14ac:dyDescent="0.2">
      <c r="B11" s="188"/>
      <c r="C11" s="11" t="s">
        <v>172</v>
      </c>
      <c r="D11" s="12">
        <v>3552</v>
      </c>
      <c r="E11" s="13">
        <f t="shared" ref="E11:E15" si="1">+D11/$I11</f>
        <v>0.74747474747474751</v>
      </c>
      <c r="F11" s="12"/>
      <c r="G11" s="12">
        <v>1200</v>
      </c>
      <c r="H11" s="13">
        <f t="shared" ref="H11:H15" si="2">+G11/$I11</f>
        <v>0.25252525252525254</v>
      </c>
      <c r="I11" s="12">
        <f>+D11+G11</f>
        <v>4752</v>
      </c>
      <c r="N11" s="17"/>
      <c r="O11" s="17"/>
      <c r="P11" s="17"/>
    </row>
    <row r="12" spans="2:16" ht="12.75" customHeight="1" x14ac:dyDescent="0.2">
      <c r="B12" s="188"/>
      <c r="C12" s="11" t="s">
        <v>173</v>
      </c>
      <c r="D12" s="12"/>
      <c r="E12" s="13" t="s">
        <v>389</v>
      </c>
      <c r="F12" s="15"/>
      <c r="G12" s="12"/>
      <c r="H12" s="13" t="s">
        <v>389</v>
      </c>
      <c r="I12" s="12">
        <f>+D12+G12</f>
        <v>0</v>
      </c>
    </row>
    <row r="13" spans="2:16" ht="12.75" customHeight="1" x14ac:dyDescent="0.2">
      <c r="B13" s="188"/>
      <c r="C13" s="11" t="s">
        <v>178</v>
      </c>
      <c r="D13" s="12"/>
      <c r="E13" s="13" t="s">
        <v>389</v>
      </c>
      <c r="F13" s="15"/>
      <c r="G13" s="12"/>
      <c r="H13" s="13" t="s">
        <v>389</v>
      </c>
      <c r="I13" s="12">
        <f>+D13+G13</f>
        <v>0</v>
      </c>
    </row>
    <row r="14" spans="2:16" ht="12.75" customHeight="1" x14ac:dyDescent="0.2">
      <c r="B14" s="188"/>
      <c r="C14" s="11" t="s">
        <v>258</v>
      </c>
      <c r="D14" s="12">
        <v>1680</v>
      </c>
      <c r="E14" s="13">
        <f t="shared" si="1"/>
        <v>0.28767123287671231</v>
      </c>
      <c r="F14" s="15"/>
      <c r="G14" s="12">
        <v>4160</v>
      </c>
      <c r="H14" s="13">
        <f t="shared" si="2"/>
        <v>0.71232876712328763</v>
      </c>
      <c r="I14" s="12">
        <f>+D14+G14</f>
        <v>5840</v>
      </c>
      <c r="N14" s="17"/>
      <c r="O14" s="17"/>
      <c r="P14" s="17"/>
    </row>
    <row r="15" spans="2:16" ht="12.75" customHeight="1" x14ac:dyDescent="0.2">
      <c r="B15" s="188"/>
      <c r="C15" s="11" t="s">
        <v>174</v>
      </c>
      <c r="D15" s="12">
        <v>5792</v>
      </c>
      <c r="E15" s="13">
        <f t="shared" si="1"/>
        <v>0.22839116719242902</v>
      </c>
      <c r="F15" s="15"/>
      <c r="G15" s="12">
        <v>19568</v>
      </c>
      <c r="H15" s="13">
        <f t="shared" si="2"/>
        <v>0.77160883280757098</v>
      </c>
      <c r="I15" s="12">
        <f t="shared" ref="I15" si="3">+D15+G15</f>
        <v>25360</v>
      </c>
      <c r="N15" s="17"/>
      <c r="O15" s="17"/>
      <c r="P15" s="17"/>
    </row>
    <row r="16" spans="2:16" ht="12.75" customHeight="1" x14ac:dyDescent="0.2">
      <c r="B16" s="188"/>
      <c r="C16" s="11" t="s">
        <v>179</v>
      </c>
      <c r="D16" s="17"/>
      <c r="E16" s="21" t="s">
        <v>389</v>
      </c>
      <c r="F16" s="20"/>
      <c r="G16" s="17"/>
      <c r="H16" s="21" t="s">
        <v>389</v>
      </c>
      <c r="I16" s="20">
        <f>+D16+G16</f>
        <v>0</v>
      </c>
    </row>
    <row r="17" spans="2:16" ht="12.75" customHeight="1" x14ac:dyDescent="0.2">
      <c r="B17" s="188"/>
      <c r="C17" s="11" t="s">
        <v>175</v>
      </c>
      <c r="D17" s="12"/>
      <c r="E17" s="13" t="s">
        <v>389</v>
      </c>
      <c r="F17" s="12"/>
      <c r="G17" s="12"/>
      <c r="H17" s="13" t="s">
        <v>389</v>
      </c>
      <c r="I17" s="12">
        <f>+D17+G17</f>
        <v>0</v>
      </c>
      <c r="N17" s="17"/>
      <c r="O17" s="17"/>
    </row>
    <row r="18" spans="2:16" ht="12.75" customHeight="1" x14ac:dyDescent="0.2">
      <c r="B18" s="188"/>
      <c r="C18" s="11" t="s">
        <v>176</v>
      </c>
      <c r="D18" s="12"/>
      <c r="E18" s="13" t="s">
        <v>389</v>
      </c>
      <c r="F18" s="12"/>
      <c r="G18" s="12"/>
      <c r="H18" s="13" t="s">
        <v>389</v>
      </c>
      <c r="I18" s="12">
        <f>+D18+G18</f>
        <v>0</v>
      </c>
    </row>
    <row r="19" spans="2:16" ht="12.75" customHeight="1" x14ac:dyDescent="0.2">
      <c r="B19" s="189"/>
      <c r="C19" s="126" t="s">
        <v>36</v>
      </c>
      <c r="D19" s="14">
        <f>SUM(D9:D18)</f>
        <v>11024</v>
      </c>
      <c r="E19" s="16">
        <f>D19/$I19</f>
        <v>0.30663106364040943</v>
      </c>
      <c r="F19" s="14"/>
      <c r="G19" s="14">
        <f>SUM(G9:G18)</f>
        <v>24928</v>
      </c>
      <c r="H19" s="16">
        <f>G19/$I19</f>
        <v>0.69336893635959052</v>
      </c>
      <c r="I19" s="14">
        <f>+D19+G19</f>
        <v>35952</v>
      </c>
      <c r="N19" s="17"/>
      <c r="O19" s="17"/>
      <c r="P19" s="17"/>
    </row>
    <row r="20" spans="2:16" ht="12.75" customHeight="1" x14ac:dyDescent="0.2">
      <c r="B20" s="190" t="s">
        <v>22</v>
      </c>
      <c r="C20" s="11" t="s">
        <v>143</v>
      </c>
      <c r="D20" s="12"/>
      <c r="E20" s="13" t="s">
        <v>389</v>
      </c>
      <c r="F20" s="12"/>
      <c r="G20" s="12"/>
      <c r="H20" s="13" t="s">
        <v>389</v>
      </c>
      <c r="I20" s="12">
        <f t="shared" ref="I20" si="4">+D20+G20</f>
        <v>0</v>
      </c>
      <c r="N20" s="17"/>
      <c r="O20" s="17"/>
    </row>
    <row r="21" spans="2:16" ht="12.75" customHeight="1" x14ac:dyDescent="0.2">
      <c r="B21" s="189"/>
      <c r="C21" s="126" t="s">
        <v>36</v>
      </c>
      <c r="D21" s="14">
        <f>+D20</f>
        <v>0</v>
      </c>
      <c r="E21" s="16" t="s">
        <v>389</v>
      </c>
      <c r="F21" s="14"/>
      <c r="G21" s="14">
        <f>+G20</f>
        <v>0</v>
      </c>
      <c r="H21" s="16" t="s">
        <v>389</v>
      </c>
      <c r="I21" s="14">
        <f>+D21+G21</f>
        <v>0</v>
      </c>
      <c r="N21" s="17"/>
      <c r="O21" s="17"/>
    </row>
    <row r="22" spans="2:16" ht="12.75" customHeight="1" x14ac:dyDescent="0.2">
      <c r="B22" s="190" t="s">
        <v>291</v>
      </c>
      <c r="C22" s="150" t="s">
        <v>141</v>
      </c>
      <c r="D22" s="100"/>
      <c r="E22" s="101"/>
      <c r="F22" s="100"/>
      <c r="G22" s="100"/>
      <c r="H22" s="101"/>
      <c r="I22" s="100"/>
      <c r="O22" s="17"/>
    </row>
    <row r="23" spans="2:16" ht="12.75" customHeight="1" x14ac:dyDescent="0.2">
      <c r="B23" s="184"/>
      <c r="C23" s="102" t="s">
        <v>24</v>
      </c>
      <c r="D23" s="20"/>
      <c r="E23" s="21" t="s">
        <v>389</v>
      </c>
      <c r="F23" s="20"/>
      <c r="G23" s="20"/>
      <c r="H23" s="21" t="s">
        <v>389</v>
      </c>
      <c r="I23" s="20">
        <f>+D23+G23</f>
        <v>0</v>
      </c>
      <c r="N23" s="17"/>
      <c r="O23" s="17"/>
    </row>
    <row r="24" spans="2:16" ht="12.75" customHeight="1" x14ac:dyDescent="0.2">
      <c r="B24" s="184"/>
      <c r="C24" s="11" t="s">
        <v>25</v>
      </c>
      <c r="D24" s="12"/>
      <c r="E24" s="13" t="s">
        <v>389</v>
      </c>
      <c r="F24" s="12"/>
      <c r="G24" s="12"/>
      <c r="H24" s="13" t="s">
        <v>389</v>
      </c>
      <c r="I24" s="12">
        <f>+D24+G24</f>
        <v>0</v>
      </c>
      <c r="N24" s="17"/>
      <c r="O24" s="17"/>
    </row>
    <row r="25" spans="2:16" ht="12.75" customHeight="1" x14ac:dyDescent="0.2">
      <c r="B25" s="184"/>
      <c r="C25" s="11" t="s">
        <v>26</v>
      </c>
      <c r="D25" s="12"/>
      <c r="E25" s="13">
        <f t="shared" ref="E25" si="5">+D25/$I25</f>
        <v>0</v>
      </c>
      <c r="F25" s="12"/>
      <c r="G25" s="12">
        <v>2880</v>
      </c>
      <c r="H25" s="13">
        <f t="shared" ref="H25" si="6">+G25/$I25</f>
        <v>1</v>
      </c>
      <c r="I25" s="12">
        <f t="shared" ref="I25" si="7">+D25+G25</f>
        <v>2880</v>
      </c>
      <c r="N25" s="17"/>
      <c r="O25" s="17"/>
      <c r="P25" s="17"/>
    </row>
    <row r="26" spans="2:16" ht="12.75" customHeight="1" x14ac:dyDescent="0.2">
      <c r="B26" s="184"/>
      <c r="C26" s="11" t="s">
        <v>31</v>
      </c>
      <c r="D26" s="12"/>
      <c r="E26" s="13" t="s">
        <v>389</v>
      </c>
      <c r="F26" s="12"/>
      <c r="G26" s="12"/>
      <c r="H26" s="13" t="s">
        <v>389</v>
      </c>
      <c r="I26" s="12">
        <f>+D26+G26</f>
        <v>0</v>
      </c>
    </row>
    <row r="27" spans="2:16" ht="12.75" customHeight="1" x14ac:dyDescent="0.2">
      <c r="B27" s="184"/>
      <c r="C27" s="11" t="s">
        <v>27</v>
      </c>
      <c r="D27" s="12"/>
      <c r="E27" s="13" t="s">
        <v>389</v>
      </c>
      <c r="F27" s="15"/>
      <c r="G27" s="12"/>
      <c r="H27" s="13" t="s">
        <v>389</v>
      </c>
      <c r="I27" s="12">
        <f t="shared" ref="I27:I31" si="8">+D27+G27</f>
        <v>0</v>
      </c>
    </row>
    <row r="28" spans="2:16" ht="12.75" customHeight="1" x14ac:dyDescent="0.2">
      <c r="B28" s="184"/>
      <c r="C28" s="11" t="s">
        <v>318</v>
      </c>
      <c r="D28" s="18"/>
      <c r="E28" s="13" t="s">
        <v>389</v>
      </c>
      <c r="F28" s="12"/>
      <c r="G28" s="18"/>
      <c r="H28" s="13" t="s">
        <v>389</v>
      </c>
      <c r="I28" s="12">
        <f t="shared" si="8"/>
        <v>0</v>
      </c>
    </row>
    <row r="29" spans="2:16" ht="12.75" customHeight="1" x14ac:dyDescent="0.2">
      <c r="B29" s="184"/>
      <c r="C29" s="11" t="s">
        <v>28</v>
      </c>
      <c r="D29" s="18"/>
      <c r="E29" s="13" t="s">
        <v>389</v>
      </c>
      <c r="F29" s="12"/>
      <c r="G29" s="18"/>
      <c r="H29" s="13" t="s">
        <v>389</v>
      </c>
      <c r="I29" s="12">
        <f t="shared" si="8"/>
        <v>0</v>
      </c>
      <c r="N29" s="17"/>
      <c r="O29" s="17"/>
    </row>
    <row r="30" spans="2:16" ht="12.75" customHeight="1" x14ac:dyDescent="0.2">
      <c r="B30" s="184"/>
      <c r="C30" s="11" t="s">
        <v>33</v>
      </c>
      <c r="D30" s="12"/>
      <c r="E30" s="13">
        <f t="shared" ref="E30:E31" si="9">+D30/$I30</f>
        <v>0</v>
      </c>
      <c r="F30" s="12"/>
      <c r="G30" s="12">
        <v>7392</v>
      </c>
      <c r="H30" s="13">
        <f t="shared" ref="H30:H31" si="10">+G30/$I30</f>
        <v>1</v>
      </c>
      <c r="I30" s="12">
        <f t="shared" si="8"/>
        <v>7392</v>
      </c>
      <c r="N30" s="17"/>
      <c r="O30" s="17"/>
      <c r="P30" s="17"/>
    </row>
    <row r="31" spans="2:16" ht="12.75" customHeight="1" x14ac:dyDescent="0.2">
      <c r="B31" s="184"/>
      <c r="C31" s="70" t="s">
        <v>139</v>
      </c>
      <c r="D31" s="69">
        <f>SUM(D23:D30)</f>
        <v>0</v>
      </c>
      <c r="E31" s="65">
        <f t="shared" si="9"/>
        <v>0</v>
      </c>
      <c r="F31" s="71"/>
      <c r="G31" s="69">
        <f>SUM(G23:G30)</f>
        <v>10272</v>
      </c>
      <c r="H31" s="65">
        <f t="shared" si="10"/>
        <v>1</v>
      </c>
      <c r="I31" s="64">
        <f t="shared" si="8"/>
        <v>10272</v>
      </c>
      <c r="O31" s="17"/>
      <c r="P31" s="17"/>
    </row>
    <row r="32" spans="2:16" ht="12.75" customHeight="1" x14ac:dyDescent="0.2">
      <c r="B32" s="184"/>
      <c r="C32" s="151" t="s">
        <v>140</v>
      </c>
      <c r="D32" s="99"/>
      <c r="E32" s="99"/>
      <c r="F32" s="99"/>
      <c r="G32" s="99"/>
      <c r="H32" s="99"/>
      <c r="I32" s="99"/>
      <c r="N32" s="17"/>
      <c r="O32" s="17"/>
    </row>
    <row r="33" spans="2:16" ht="12.75" customHeight="1" x14ac:dyDescent="0.2">
      <c r="B33" s="184"/>
      <c r="C33" s="102" t="s">
        <v>29</v>
      </c>
      <c r="D33" s="20"/>
      <c r="E33" s="21" t="s">
        <v>389</v>
      </c>
      <c r="F33" s="105"/>
      <c r="G33" s="20"/>
      <c r="H33" s="21" t="s">
        <v>389</v>
      </c>
      <c r="I33" s="20">
        <f t="shared" ref="I33:I95" si="11">+D33+G33</f>
        <v>0</v>
      </c>
      <c r="N33" s="17"/>
      <c r="O33" s="17"/>
    </row>
    <row r="34" spans="2:16" ht="12.75" customHeight="1" x14ac:dyDescent="0.2">
      <c r="B34" s="184"/>
      <c r="C34" s="11" t="s">
        <v>325</v>
      </c>
      <c r="D34" s="12"/>
      <c r="E34" s="13" t="s">
        <v>389</v>
      </c>
      <c r="F34" s="12"/>
      <c r="G34" s="12"/>
      <c r="H34" s="13" t="s">
        <v>389</v>
      </c>
      <c r="I34" s="12">
        <f t="shared" si="11"/>
        <v>0</v>
      </c>
    </row>
    <row r="35" spans="2:16" ht="12.75" customHeight="1" x14ac:dyDescent="0.2">
      <c r="B35" s="184"/>
      <c r="C35" s="11" t="s">
        <v>6</v>
      </c>
      <c r="D35" s="12">
        <v>14656</v>
      </c>
      <c r="E35" s="13">
        <f t="shared" ref="E35:E53" si="12">+D35/$I35</f>
        <v>0.50468319559228647</v>
      </c>
      <c r="F35" s="15"/>
      <c r="G35" s="12">
        <v>14384</v>
      </c>
      <c r="H35" s="13">
        <f t="shared" ref="H35:H53" si="13">+G35/$I35</f>
        <v>0.49531680440771347</v>
      </c>
      <c r="I35" s="12">
        <f t="shared" si="11"/>
        <v>29040</v>
      </c>
      <c r="N35" s="17"/>
      <c r="O35" s="17"/>
      <c r="P35" s="17"/>
    </row>
    <row r="36" spans="2:16" ht="12.75" customHeight="1" x14ac:dyDescent="0.2">
      <c r="B36" s="184"/>
      <c r="C36" s="11" t="s">
        <v>7</v>
      </c>
      <c r="D36" s="15"/>
      <c r="E36" s="13" t="s">
        <v>389</v>
      </c>
      <c r="F36" s="15"/>
      <c r="G36" s="12"/>
      <c r="H36" s="13" t="s">
        <v>389</v>
      </c>
      <c r="I36" s="12">
        <f t="shared" si="11"/>
        <v>0</v>
      </c>
    </row>
    <row r="37" spans="2:16" ht="12.75" customHeight="1" x14ac:dyDescent="0.2">
      <c r="B37" s="184"/>
      <c r="C37" s="11" t="s">
        <v>32</v>
      </c>
      <c r="D37" s="12">
        <v>4080</v>
      </c>
      <c r="E37" s="13">
        <f t="shared" si="12"/>
        <v>0.21963824289405684</v>
      </c>
      <c r="F37" s="12"/>
      <c r="G37" s="12">
        <v>14496</v>
      </c>
      <c r="H37" s="13">
        <f t="shared" si="13"/>
        <v>0.78036175710594313</v>
      </c>
      <c r="I37" s="12">
        <f t="shared" si="11"/>
        <v>18576</v>
      </c>
      <c r="N37" s="17"/>
      <c r="O37" s="17"/>
      <c r="P37" s="17"/>
    </row>
    <row r="38" spans="2:16" ht="12.75" customHeight="1" x14ac:dyDescent="0.2">
      <c r="B38" s="184"/>
      <c r="C38" s="11" t="s">
        <v>8</v>
      </c>
      <c r="D38" s="12">
        <v>432</v>
      </c>
      <c r="E38" s="13">
        <f t="shared" si="12"/>
        <v>1</v>
      </c>
      <c r="F38" s="12"/>
      <c r="G38" s="12"/>
      <c r="H38" s="13">
        <f t="shared" si="13"/>
        <v>0</v>
      </c>
      <c r="I38" s="12">
        <f t="shared" si="11"/>
        <v>432</v>
      </c>
    </row>
    <row r="39" spans="2:16" ht="12.75" customHeight="1" x14ac:dyDescent="0.2">
      <c r="B39" s="184"/>
      <c r="C39" s="11" t="s">
        <v>9</v>
      </c>
      <c r="D39" s="12"/>
      <c r="E39" s="13" t="s">
        <v>389</v>
      </c>
      <c r="F39" s="12"/>
      <c r="G39" s="12"/>
      <c r="H39" s="13" t="s">
        <v>389</v>
      </c>
      <c r="I39" s="12">
        <f t="shared" si="11"/>
        <v>0</v>
      </c>
    </row>
    <row r="40" spans="2:16" ht="12.75" customHeight="1" x14ac:dyDescent="0.2">
      <c r="B40" s="184"/>
      <c r="C40" s="19" t="s">
        <v>78</v>
      </c>
      <c r="D40" s="12"/>
      <c r="E40" s="13" t="s">
        <v>389</v>
      </c>
      <c r="F40" s="12"/>
      <c r="G40" s="12"/>
      <c r="H40" s="13" t="s">
        <v>389</v>
      </c>
      <c r="I40" s="12">
        <f t="shared" si="11"/>
        <v>0</v>
      </c>
    </row>
    <row r="41" spans="2:16" ht="12.75" customHeight="1" x14ac:dyDescent="0.2">
      <c r="B41" s="184"/>
      <c r="C41" s="11" t="s">
        <v>10</v>
      </c>
      <c r="D41" s="12"/>
      <c r="E41" s="13" t="s">
        <v>389</v>
      </c>
      <c r="F41" s="12"/>
      <c r="G41" s="12"/>
      <c r="H41" s="13" t="s">
        <v>389</v>
      </c>
      <c r="I41" s="12">
        <f t="shared" si="11"/>
        <v>0</v>
      </c>
      <c r="N41" s="17"/>
    </row>
    <row r="42" spans="2:16" ht="12.75" customHeight="1" x14ac:dyDescent="0.2">
      <c r="B42" s="184"/>
      <c r="C42" s="70" t="s">
        <v>139</v>
      </c>
      <c r="D42" s="69">
        <f>SUM(D33:D41)</f>
        <v>19168</v>
      </c>
      <c r="E42" s="65">
        <f t="shared" si="12"/>
        <v>0.39893439893439891</v>
      </c>
      <c r="F42" s="71"/>
      <c r="G42" s="69">
        <f>SUM(G33:G41)</f>
        <v>28880</v>
      </c>
      <c r="H42" s="65">
        <f t="shared" si="13"/>
        <v>0.60106560106560103</v>
      </c>
      <c r="I42" s="64">
        <f t="shared" si="11"/>
        <v>48048</v>
      </c>
      <c r="N42" s="17"/>
      <c r="O42" s="17"/>
      <c r="P42" s="17"/>
    </row>
    <row r="43" spans="2:16" ht="12.75" customHeight="1" x14ac:dyDescent="0.2">
      <c r="B43" s="184"/>
      <c r="C43" s="151" t="s">
        <v>355</v>
      </c>
      <c r="D43" s="99"/>
      <c r="E43" s="99"/>
      <c r="F43" s="99"/>
      <c r="G43" s="99"/>
      <c r="H43" s="99"/>
      <c r="I43" s="99"/>
    </row>
    <row r="44" spans="2:16" ht="12.75" customHeight="1" x14ac:dyDescent="0.2">
      <c r="B44" s="184"/>
      <c r="C44" s="102" t="s">
        <v>58</v>
      </c>
      <c r="D44" s="103"/>
      <c r="E44" s="21" t="s">
        <v>389</v>
      </c>
      <c r="F44" s="20"/>
      <c r="G44" s="103"/>
      <c r="H44" s="21" t="s">
        <v>389</v>
      </c>
      <c r="I44" s="20">
        <f t="shared" ref="I44:I47" si="14">+D44+G44</f>
        <v>0</v>
      </c>
    </row>
    <row r="45" spans="2:16" ht="12.75" customHeight="1" x14ac:dyDescent="0.2">
      <c r="B45" s="184"/>
      <c r="C45" s="11" t="s">
        <v>13</v>
      </c>
      <c r="D45" s="12"/>
      <c r="E45" s="13" t="s">
        <v>389</v>
      </c>
      <c r="F45" s="15"/>
      <c r="G45" s="12"/>
      <c r="H45" s="13" t="s">
        <v>389</v>
      </c>
      <c r="I45" s="12">
        <f t="shared" si="14"/>
        <v>0</v>
      </c>
    </row>
    <row r="46" spans="2:16" ht="12.75" customHeight="1" x14ac:dyDescent="0.2">
      <c r="B46" s="184"/>
      <c r="C46" s="11" t="s">
        <v>0</v>
      </c>
      <c r="D46" s="12"/>
      <c r="E46" s="13" t="s">
        <v>389</v>
      </c>
      <c r="F46" s="12"/>
      <c r="G46" s="12"/>
      <c r="H46" s="13" t="s">
        <v>389</v>
      </c>
      <c r="I46" s="12">
        <f t="shared" si="14"/>
        <v>0</v>
      </c>
    </row>
    <row r="47" spans="2:16" ht="12.75" customHeight="1" x14ac:dyDescent="0.2">
      <c r="B47" s="184"/>
      <c r="C47" s="11" t="s">
        <v>15</v>
      </c>
      <c r="D47" s="12"/>
      <c r="E47" s="13" t="s">
        <v>389</v>
      </c>
      <c r="F47" s="15"/>
      <c r="G47" s="12"/>
      <c r="H47" s="13" t="s">
        <v>389</v>
      </c>
      <c r="I47" s="12">
        <f t="shared" si="14"/>
        <v>0</v>
      </c>
      <c r="N47" s="17"/>
      <c r="O47" s="17"/>
    </row>
    <row r="48" spans="2:16" ht="12.75" customHeight="1" x14ac:dyDescent="0.2">
      <c r="B48" s="184"/>
      <c r="C48" s="11" t="s">
        <v>49</v>
      </c>
      <c r="D48" s="12"/>
      <c r="E48" s="13" t="s">
        <v>389</v>
      </c>
      <c r="F48" s="12"/>
      <c r="G48" s="12"/>
      <c r="H48" s="13" t="s">
        <v>389</v>
      </c>
      <c r="I48" s="12">
        <f>+D48+G48</f>
        <v>0</v>
      </c>
    </row>
    <row r="49" spans="2:16" ht="12.75" customHeight="1" x14ac:dyDescent="0.2">
      <c r="B49" s="184"/>
      <c r="C49" s="11" t="s">
        <v>59</v>
      </c>
      <c r="D49" s="18"/>
      <c r="E49" s="13">
        <f t="shared" ref="E49:E50" si="15">+D49/$I49</f>
        <v>0</v>
      </c>
      <c r="F49" s="12"/>
      <c r="G49" s="17">
        <v>3648</v>
      </c>
      <c r="H49" s="13">
        <f t="shared" ref="H49:H50" si="16">+G49/$I49</f>
        <v>1</v>
      </c>
      <c r="I49" s="12">
        <f t="shared" ref="I49:I52" si="17">+D49+G49</f>
        <v>3648</v>
      </c>
      <c r="O49" s="17"/>
      <c r="P49" s="17"/>
    </row>
    <row r="50" spans="2:16" ht="12.75" customHeight="1" x14ac:dyDescent="0.2">
      <c r="B50" s="184"/>
      <c r="C50" s="11" t="s">
        <v>11</v>
      </c>
      <c r="D50" s="12">
        <v>8192</v>
      </c>
      <c r="E50" s="13">
        <f t="shared" si="15"/>
        <v>0.49612403100775193</v>
      </c>
      <c r="F50" s="12"/>
      <c r="G50" s="12">
        <v>8320</v>
      </c>
      <c r="H50" s="13">
        <f t="shared" si="16"/>
        <v>0.50387596899224807</v>
      </c>
      <c r="I50" s="12">
        <f t="shared" si="17"/>
        <v>16512</v>
      </c>
      <c r="N50" s="17"/>
      <c r="O50" s="17"/>
      <c r="P50" s="17"/>
    </row>
    <row r="51" spans="2:16" ht="12.75" customHeight="1" x14ac:dyDescent="0.2">
      <c r="B51" s="184"/>
      <c r="C51" s="11" t="s">
        <v>16</v>
      </c>
      <c r="D51" s="12"/>
      <c r="E51" s="13" t="s">
        <v>389</v>
      </c>
      <c r="F51" s="15"/>
      <c r="G51" s="12"/>
      <c r="H51" s="13" t="s">
        <v>389</v>
      </c>
      <c r="I51" s="12">
        <f t="shared" si="17"/>
        <v>0</v>
      </c>
    </row>
    <row r="52" spans="2:16" ht="12.75" customHeight="1" x14ac:dyDescent="0.2">
      <c r="B52" s="184"/>
      <c r="C52" s="11" t="s">
        <v>17</v>
      </c>
      <c r="D52" s="12"/>
      <c r="E52" s="13" t="s">
        <v>389</v>
      </c>
      <c r="F52" s="12"/>
      <c r="G52" s="12"/>
      <c r="H52" s="13" t="s">
        <v>389</v>
      </c>
      <c r="I52" s="12">
        <f t="shared" si="17"/>
        <v>0</v>
      </c>
    </row>
    <row r="53" spans="2:16" ht="12.75" customHeight="1" x14ac:dyDescent="0.2">
      <c r="B53" s="184"/>
      <c r="C53" s="11" t="s">
        <v>34</v>
      </c>
      <c r="D53" s="12">
        <v>1776</v>
      </c>
      <c r="E53" s="13">
        <f t="shared" si="12"/>
        <v>1</v>
      </c>
      <c r="F53" s="12"/>
      <c r="G53" s="12"/>
      <c r="H53" s="13">
        <f t="shared" si="13"/>
        <v>0</v>
      </c>
      <c r="I53" s="12">
        <f t="shared" si="11"/>
        <v>1776</v>
      </c>
      <c r="N53" s="17"/>
      <c r="P53" s="17"/>
    </row>
    <row r="54" spans="2:16" ht="12.75" customHeight="1" x14ac:dyDescent="0.2">
      <c r="B54" s="184"/>
      <c r="C54" s="11" t="s">
        <v>35</v>
      </c>
      <c r="D54" s="12"/>
      <c r="E54" s="13" t="s">
        <v>389</v>
      </c>
      <c r="F54" s="12"/>
      <c r="G54" s="12"/>
      <c r="H54" s="13" t="s">
        <v>389</v>
      </c>
      <c r="I54" s="12">
        <f t="shared" si="11"/>
        <v>0</v>
      </c>
    </row>
    <row r="55" spans="2:16" ht="12.75" customHeight="1" x14ac:dyDescent="0.2">
      <c r="B55" s="184"/>
      <c r="C55" s="72" t="s">
        <v>139</v>
      </c>
      <c r="D55" s="68">
        <f>SUM(D44:D54)</f>
        <v>9968</v>
      </c>
      <c r="E55" s="98">
        <f>D55/$I55</f>
        <v>0.45441283734500365</v>
      </c>
      <c r="F55" s="67"/>
      <c r="G55" s="68">
        <f>SUM(G44:G54)</f>
        <v>11968</v>
      </c>
      <c r="H55" s="98">
        <f>G55/$I55</f>
        <v>0.5455871626549964</v>
      </c>
      <c r="I55" s="68">
        <f t="shared" si="11"/>
        <v>21936</v>
      </c>
      <c r="N55" s="17"/>
      <c r="O55" s="17"/>
      <c r="P55" s="17"/>
    </row>
    <row r="56" spans="2:16" ht="12.75" customHeight="1" x14ac:dyDescent="0.2">
      <c r="B56" s="193"/>
      <c r="C56" s="126" t="s">
        <v>36</v>
      </c>
      <c r="D56" s="14">
        <f>SUM(D31,D42,D55)</f>
        <v>29136</v>
      </c>
      <c r="E56" s="16">
        <f>D56/$I56</f>
        <v>0.36303827751196172</v>
      </c>
      <c r="F56" s="14"/>
      <c r="G56" s="14">
        <f>SUM(G31,G42,G55)</f>
        <v>51120</v>
      </c>
      <c r="H56" s="16">
        <f>G56/$I56</f>
        <v>0.63696172248803828</v>
      </c>
      <c r="I56" s="14">
        <f t="shared" si="11"/>
        <v>80256</v>
      </c>
      <c r="N56" s="17"/>
      <c r="O56" s="17"/>
      <c r="P56" s="17"/>
    </row>
    <row r="57" spans="2:16" ht="12.75" customHeight="1" x14ac:dyDescent="0.2">
      <c r="B57" s="190" t="s">
        <v>292</v>
      </c>
      <c r="C57" s="152" t="s">
        <v>131</v>
      </c>
      <c r="D57" s="100"/>
      <c r="E57" s="101"/>
      <c r="F57" s="100"/>
      <c r="G57" s="100"/>
      <c r="H57" s="101"/>
      <c r="I57" s="100"/>
      <c r="N57" s="17"/>
      <c r="O57" s="17"/>
    </row>
    <row r="58" spans="2:16" x14ac:dyDescent="0.2">
      <c r="B58" s="188"/>
      <c r="C58" s="102" t="s">
        <v>29</v>
      </c>
      <c r="D58" s="20"/>
      <c r="E58" s="21" t="s">
        <v>389</v>
      </c>
      <c r="F58" s="20"/>
      <c r="G58" s="20"/>
      <c r="H58" s="21" t="s">
        <v>389</v>
      </c>
      <c r="I58" s="20">
        <f t="shared" ref="I58:I64" si="18">+D58+G58</f>
        <v>0</v>
      </c>
    </row>
    <row r="59" spans="2:16" x14ac:dyDescent="0.2">
      <c r="B59" s="188"/>
      <c r="C59" s="102" t="s">
        <v>13</v>
      </c>
      <c r="D59" s="20"/>
      <c r="E59" s="21">
        <f t="shared" ref="E59:E65" si="19">+D59/$I59</f>
        <v>0</v>
      </c>
      <c r="F59" s="20"/>
      <c r="G59" s="20">
        <v>1200</v>
      </c>
      <c r="H59" s="21">
        <f t="shared" ref="H59:H65" si="20">+G59/$I59</f>
        <v>1</v>
      </c>
      <c r="I59" s="20">
        <f t="shared" si="18"/>
        <v>1200</v>
      </c>
      <c r="N59" s="17"/>
      <c r="O59" s="17"/>
      <c r="P59" s="17"/>
    </row>
    <row r="60" spans="2:16" x14ac:dyDescent="0.2">
      <c r="B60" s="188"/>
      <c r="C60" s="11" t="s">
        <v>31</v>
      </c>
      <c r="D60" s="12"/>
      <c r="E60" s="13" t="s">
        <v>389</v>
      </c>
      <c r="F60" s="12"/>
      <c r="G60" s="12"/>
      <c r="H60" s="13" t="s">
        <v>389</v>
      </c>
      <c r="I60" s="12">
        <f t="shared" si="18"/>
        <v>0</v>
      </c>
    </row>
    <row r="61" spans="2:16" x14ac:dyDescent="0.2">
      <c r="B61" s="188"/>
      <c r="C61" s="11" t="s">
        <v>32</v>
      </c>
      <c r="D61" s="12">
        <v>1536</v>
      </c>
      <c r="E61" s="13">
        <f t="shared" si="19"/>
        <v>7.0175438596491224E-2</v>
      </c>
      <c r="F61" s="12"/>
      <c r="G61" s="12">
        <v>20352</v>
      </c>
      <c r="H61" s="13">
        <f t="shared" si="20"/>
        <v>0.92982456140350878</v>
      </c>
      <c r="I61" s="12">
        <f t="shared" si="18"/>
        <v>21888</v>
      </c>
      <c r="N61" s="17"/>
      <c r="O61" s="17"/>
      <c r="P61" s="17"/>
    </row>
    <row r="62" spans="2:16" x14ac:dyDescent="0.2">
      <c r="B62" s="188"/>
      <c r="C62" s="11" t="s">
        <v>33</v>
      </c>
      <c r="D62" s="17">
        <v>2352</v>
      </c>
      <c r="E62" s="13">
        <f t="shared" si="19"/>
        <v>0.10294117647058823</v>
      </c>
      <c r="F62" s="12"/>
      <c r="G62" s="12">
        <v>20496</v>
      </c>
      <c r="H62" s="13">
        <f t="shared" si="20"/>
        <v>0.8970588235294118</v>
      </c>
      <c r="I62" s="12">
        <f t="shared" si="18"/>
        <v>22848</v>
      </c>
      <c r="N62" s="17"/>
      <c r="O62" s="17"/>
      <c r="P62" s="17"/>
    </row>
    <row r="63" spans="2:16" x14ac:dyDescent="0.2">
      <c r="B63" s="188"/>
      <c r="C63" s="11" t="s">
        <v>34</v>
      </c>
      <c r="D63" s="12">
        <v>528</v>
      </c>
      <c r="E63" s="13">
        <f t="shared" si="19"/>
        <v>6.3953488372093026E-2</v>
      </c>
      <c r="F63" s="12"/>
      <c r="G63" s="12">
        <v>7728</v>
      </c>
      <c r="H63" s="13">
        <f t="shared" si="20"/>
        <v>0.93604651162790697</v>
      </c>
      <c r="I63" s="12">
        <f t="shared" si="18"/>
        <v>8256</v>
      </c>
      <c r="N63" s="17"/>
      <c r="O63" s="17"/>
      <c r="P63" s="17"/>
    </row>
    <row r="64" spans="2:16" x14ac:dyDescent="0.2">
      <c r="B64" s="188"/>
      <c r="C64" s="11" t="s">
        <v>35</v>
      </c>
      <c r="D64" s="12"/>
      <c r="E64" s="13">
        <f t="shared" si="19"/>
        <v>0</v>
      </c>
      <c r="F64" s="12"/>
      <c r="G64" s="12">
        <v>3264</v>
      </c>
      <c r="H64" s="13">
        <f t="shared" si="20"/>
        <v>1</v>
      </c>
      <c r="I64" s="12">
        <f t="shared" si="18"/>
        <v>3264</v>
      </c>
      <c r="N64" s="17"/>
      <c r="O64" s="17"/>
      <c r="P64" s="17"/>
    </row>
    <row r="65" spans="2:16" ht="12.75" customHeight="1" x14ac:dyDescent="0.2">
      <c r="B65" s="188"/>
      <c r="C65" s="66" t="s">
        <v>139</v>
      </c>
      <c r="D65" s="64">
        <f>SUM(D58:D64)</f>
        <v>4416</v>
      </c>
      <c r="E65" s="65">
        <f t="shared" si="19"/>
        <v>7.685881370091896E-2</v>
      </c>
      <c r="F65" s="64"/>
      <c r="G65" s="64">
        <f>SUM(G58:G64)</f>
        <v>53040</v>
      </c>
      <c r="H65" s="65">
        <f t="shared" si="20"/>
        <v>0.92314118629908104</v>
      </c>
      <c r="I65" s="64">
        <f t="shared" si="11"/>
        <v>57456</v>
      </c>
      <c r="N65" s="17"/>
      <c r="O65" s="17"/>
      <c r="P65" s="17"/>
    </row>
    <row r="66" spans="2:16" x14ac:dyDescent="0.2">
      <c r="B66" s="188"/>
      <c r="C66" s="152" t="s">
        <v>272</v>
      </c>
      <c r="D66" s="100"/>
      <c r="E66" s="101"/>
      <c r="F66" s="100"/>
      <c r="G66" s="100"/>
      <c r="H66" s="101"/>
      <c r="I66" s="100"/>
      <c r="N66" s="17"/>
      <c r="O66" s="17"/>
    </row>
    <row r="67" spans="2:16" x14ac:dyDescent="0.2">
      <c r="B67" s="188"/>
      <c r="C67" s="102" t="s">
        <v>15</v>
      </c>
      <c r="D67" s="20"/>
      <c r="E67" s="21" t="s">
        <v>472</v>
      </c>
      <c r="F67" s="20"/>
      <c r="G67" s="20"/>
      <c r="H67" s="21" t="s">
        <v>389</v>
      </c>
      <c r="I67" s="20">
        <f t="shared" ref="I67:I75" si="21">+D67+G67</f>
        <v>0</v>
      </c>
    </row>
    <row r="68" spans="2:16" x14ac:dyDescent="0.2">
      <c r="B68" s="188"/>
      <c r="C68" s="11" t="s">
        <v>6</v>
      </c>
      <c r="D68" s="12">
        <v>16208</v>
      </c>
      <c r="E68" s="13">
        <f t="shared" ref="E68:E76" si="22">+D68/$I68</f>
        <v>0.30157785055075914</v>
      </c>
      <c r="F68" s="12"/>
      <c r="G68" s="12">
        <v>37536</v>
      </c>
      <c r="H68" s="13">
        <f t="shared" ref="H68:H76" si="23">+G68/$I68</f>
        <v>0.69842214944924086</v>
      </c>
      <c r="I68" s="12">
        <f t="shared" si="21"/>
        <v>53744</v>
      </c>
      <c r="N68" s="17"/>
      <c r="O68" s="17"/>
      <c r="P68" s="17"/>
    </row>
    <row r="69" spans="2:16" x14ac:dyDescent="0.2">
      <c r="B69" s="188"/>
      <c r="C69" s="11" t="s">
        <v>7</v>
      </c>
      <c r="D69" s="12"/>
      <c r="E69" s="13" t="s">
        <v>389</v>
      </c>
      <c r="F69" s="12"/>
      <c r="G69" s="12"/>
      <c r="H69" s="13" t="s">
        <v>389</v>
      </c>
      <c r="I69" s="12">
        <f t="shared" si="21"/>
        <v>0</v>
      </c>
    </row>
    <row r="70" spans="2:16" x14ac:dyDescent="0.2">
      <c r="B70" s="188"/>
      <c r="C70" s="11" t="s">
        <v>8</v>
      </c>
      <c r="D70" s="12"/>
      <c r="E70" s="13">
        <f t="shared" si="22"/>
        <v>0</v>
      </c>
      <c r="F70" s="12"/>
      <c r="G70" s="12">
        <v>2640</v>
      </c>
      <c r="H70" s="13">
        <f t="shared" si="23"/>
        <v>1</v>
      </c>
      <c r="I70" s="12">
        <f t="shared" si="21"/>
        <v>2640</v>
      </c>
      <c r="N70" s="17"/>
      <c r="O70" s="17"/>
      <c r="P70" s="17"/>
    </row>
    <row r="71" spans="2:16" x14ac:dyDescent="0.2">
      <c r="B71" s="188"/>
      <c r="C71" s="11" t="s">
        <v>16</v>
      </c>
      <c r="D71" s="12"/>
      <c r="E71" s="13" t="s">
        <v>389</v>
      </c>
      <c r="F71" s="12"/>
      <c r="G71" s="12"/>
      <c r="H71" s="13" t="s">
        <v>389</v>
      </c>
      <c r="I71" s="12">
        <f t="shared" si="21"/>
        <v>0</v>
      </c>
    </row>
    <row r="72" spans="2:16" x14ac:dyDescent="0.2">
      <c r="B72" s="188"/>
      <c r="C72" s="11" t="s">
        <v>9</v>
      </c>
      <c r="D72" s="12"/>
      <c r="E72" s="13" t="s">
        <v>389</v>
      </c>
      <c r="F72" s="12"/>
      <c r="G72" s="12"/>
      <c r="H72" s="13" t="s">
        <v>389</v>
      </c>
      <c r="I72" s="12">
        <f t="shared" si="21"/>
        <v>0</v>
      </c>
    </row>
    <row r="73" spans="2:16" x14ac:dyDescent="0.2">
      <c r="B73" s="188"/>
      <c r="C73" s="11" t="s">
        <v>17</v>
      </c>
      <c r="D73" s="12"/>
      <c r="E73" s="13" t="s">
        <v>389</v>
      </c>
      <c r="F73" s="12"/>
      <c r="G73" s="12"/>
      <c r="H73" s="13" t="s">
        <v>389</v>
      </c>
      <c r="I73" s="12">
        <f t="shared" si="21"/>
        <v>0</v>
      </c>
      <c r="N73" s="17"/>
      <c r="O73" s="17"/>
    </row>
    <row r="74" spans="2:16" x14ac:dyDescent="0.2">
      <c r="B74" s="188"/>
      <c r="C74" s="19" t="s">
        <v>78</v>
      </c>
      <c r="D74" s="12"/>
      <c r="E74" s="13" t="s">
        <v>389</v>
      </c>
      <c r="F74" s="12"/>
      <c r="G74" s="12"/>
      <c r="H74" s="13" t="s">
        <v>389</v>
      </c>
      <c r="I74" s="12">
        <f t="shared" si="21"/>
        <v>0</v>
      </c>
      <c r="N74" s="17"/>
      <c r="O74" s="17"/>
    </row>
    <row r="75" spans="2:16" x14ac:dyDescent="0.2">
      <c r="B75" s="188"/>
      <c r="C75" s="11" t="s">
        <v>10</v>
      </c>
      <c r="D75" s="12"/>
      <c r="E75" s="13">
        <f t="shared" si="22"/>
        <v>0</v>
      </c>
      <c r="F75" s="12"/>
      <c r="G75" s="12">
        <v>528</v>
      </c>
      <c r="H75" s="13">
        <f t="shared" si="23"/>
        <v>1</v>
      </c>
      <c r="I75" s="12">
        <f t="shared" si="21"/>
        <v>528</v>
      </c>
    </row>
    <row r="76" spans="2:16" x14ac:dyDescent="0.2">
      <c r="B76" s="188"/>
      <c r="C76" s="66" t="s">
        <v>139</v>
      </c>
      <c r="D76" s="68">
        <f>SUM(D67:D75)</f>
        <v>16208</v>
      </c>
      <c r="E76" s="65">
        <f t="shared" si="22"/>
        <v>0.28479055383750351</v>
      </c>
      <c r="F76" s="64"/>
      <c r="G76" s="68">
        <f>SUM(G67:G75)</f>
        <v>40704</v>
      </c>
      <c r="H76" s="65">
        <f t="shared" si="23"/>
        <v>0.71520944616249649</v>
      </c>
      <c r="I76" s="64">
        <f t="shared" si="11"/>
        <v>56912</v>
      </c>
      <c r="N76" s="17"/>
      <c r="O76" s="17"/>
      <c r="P76" s="17"/>
    </row>
    <row r="77" spans="2:16" x14ac:dyDescent="0.2">
      <c r="B77" s="188"/>
      <c r="C77" s="153" t="s">
        <v>132</v>
      </c>
      <c r="D77" s="100"/>
      <c r="E77" s="101"/>
      <c r="F77" s="100"/>
      <c r="G77" s="100"/>
      <c r="H77" s="101"/>
      <c r="I77" s="100"/>
    </row>
    <row r="78" spans="2:16" x14ac:dyDescent="0.2">
      <c r="B78" s="188"/>
      <c r="C78" s="102" t="s">
        <v>58</v>
      </c>
      <c r="D78" s="20"/>
      <c r="E78" s="21" t="s">
        <v>389</v>
      </c>
      <c r="F78" s="20"/>
      <c r="G78" s="20"/>
      <c r="H78" s="21" t="s">
        <v>389</v>
      </c>
      <c r="I78" s="20">
        <f t="shared" ref="I78:I79" si="24">+D78+G78</f>
        <v>0</v>
      </c>
    </row>
    <row r="79" spans="2:16" x14ac:dyDescent="0.2">
      <c r="B79" s="188"/>
      <c r="C79" s="11" t="s">
        <v>0</v>
      </c>
      <c r="D79" s="12"/>
      <c r="E79" s="13" t="s">
        <v>389</v>
      </c>
      <c r="F79" s="12"/>
      <c r="G79" s="12"/>
      <c r="H79" s="13" t="s">
        <v>389</v>
      </c>
      <c r="I79" s="12">
        <f t="shared" si="24"/>
        <v>0</v>
      </c>
    </row>
    <row r="80" spans="2:16" x14ac:dyDescent="0.2">
      <c r="B80" s="188"/>
      <c r="C80" s="11" t="s">
        <v>49</v>
      </c>
      <c r="D80" s="12"/>
      <c r="E80" s="13" t="s">
        <v>389</v>
      </c>
      <c r="F80" s="12"/>
      <c r="G80" s="12"/>
      <c r="H80" s="13" t="s">
        <v>389</v>
      </c>
      <c r="I80" s="12">
        <f>+D80+G80</f>
        <v>0</v>
      </c>
    </row>
    <row r="81" spans="2:16" x14ac:dyDescent="0.2">
      <c r="B81" s="188"/>
      <c r="C81" s="11" t="s">
        <v>59</v>
      </c>
      <c r="D81" s="12">
        <v>4080</v>
      </c>
      <c r="E81" s="13">
        <f t="shared" ref="E81:E83" si="25">+D81/$I81</f>
        <v>0.42713567839195982</v>
      </c>
      <c r="F81" s="12"/>
      <c r="G81" s="12">
        <v>5472</v>
      </c>
      <c r="H81" s="13">
        <f t="shared" ref="H81:H83" si="26">+G81/$I81</f>
        <v>0.57286432160804024</v>
      </c>
      <c r="I81" s="12">
        <f t="shared" ref="I81:I83" si="27">+D81+G81</f>
        <v>9552</v>
      </c>
      <c r="N81" s="17"/>
      <c r="O81" s="17"/>
      <c r="P81" s="17"/>
    </row>
    <row r="82" spans="2:16" x14ac:dyDescent="0.2">
      <c r="B82" s="188"/>
      <c r="C82" s="11" t="s">
        <v>11</v>
      </c>
      <c r="D82" s="12"/>
      <c r="E82" s="13">
        <f t="shared" si="25"/>
        <v>0</v>
      </c>
      <c r="F82" s="12"/>
      <c r="G82" s="12">
        <v>5696</v>
      </c>
      <c r="H82" s="13">
        <f t="shared" si="26"/>
        <v>1</v>
      </c>
      <c r="I82" s="12">
        <f t="shared" si="27"/>
        <v>5696</v>
      </c>
      <c r="O82" s="17"/>
      <c r="P82" s="17"/>
    </row>
    <row r="83" spans="2:16" x14ac:dyDescent="0.2">
      <c r="B83" s="188"/>
      <c r="C83" s="66" t="s">
        <v>139</v>
      </c>
      <c r="D83" s="68">
        <f>SUM(D78:D82)</f>
        <v>4080</v>
      </c>
      <c r="E83" s="65">
        <f t="shared" si="25"/>
        <v>0.26757607555089191</v>
      </c>
      <c r="F83" s="64"/>
      <c r="G83" s="68">
        <f>SUM(G78:G82)</f>
        <v>11168</v>
      </c>
      <c r="H83" s="65">
        <f t="shared" si="26"/>
        <v>0.73242392444910809</v>
      </c>
      <c r="I83" s="64">
        <f t="shared" si="27"/>
        <v>15248</v>
      </c>
      <c r="N83" s="17"/>
      <c r="O83" s="17"/>
      <c r="P83" s="17"/>
    </row>
    <row r="84" spans="2:16" x14ac:dyDescent="0.2">
      <c r="B84" s="188"/>
      <c r="C84" s="153" t="s">
        <v>363</v>
      </c>
      <c r="D84" s="100"/>
      <c r="E84" s="101"/>
      <c r="F84" s="100"/>
      <c r="G84" s="100"/>
      <c r="H84" s="101"/>
      <c r="I84" s="100"/>
    </row>
    <row r="85" spans="2:16" x14ac:dyDescent="0.2">
      <c r="B85" s="188"/>
      <c r="C85" s="102" t="s">
        <v>324</v>
      </c>
      <c r="D85" s="20"/>
      <c r="E85" s="21" t="s">
        <v>389</v>
      </c>
      <c r="F85" s="20"/>
      <c r="G85" s="20"/>
      <c r="H85" s="21" t="s">
        <v>389</v>
      </c>
      <c r="I85" s="20">
        <f t="shared" ref="I85:I90" si="28">+D85+G85</f>
        <v>0</v>
      </c>
    </row>
    <row r="86" spans="2:16" x14ac:dyDescent="0.2">
      <c r="B86" s="188"/>
      <c r="C86" s="11" t="s">
        <v>323</v>
      </c>
      <c r="D86" s="20"/>
      <c r="E86" s="21" t="s">
        <v>389</v>
      </c>
      <c r="F86" s="20"/>
      <c r="G86" s="20"/>
      <c r="H86" s="21" t="s">
        <v>389</v>
      </c>
      <c r="I86" s="20">
        <f t="shared" si="28"/>
        <v>0</v>
      </c>
    </row>
    <row r="87" spans="2:16" x14ac:dyDescent="0.2">
      <c r="B87" s="188"/>
      <c r="C87" s="11" t="s">
        <v>24</v>
      </c>
      <c r="D87" s="12"/>
      <c r="E87" s="21" t="s">
        <v>389</v>
      </c>
      <c r="F87" s="12"/>
      <c r="G87" s="12"/>
      <c r="H87" s="21" t="s">
        <v>389</v>
      </c>
      <c r="I87" s="12">
        <f t="shared" si="28"/>
        <v>0</v>
      </c>
    </row>
    <row r="88" spans="2:16" x14ac:dyDescent="0.2">
      <c r="B88" s="188"/>
      <c r="C88" s="11" t="s">
        <v>25</v>
      </c>
      <c r="D88" s="12"/>
      <c r="E88" s="21" t="s">
        <v>389</v>
      </c>
      <c r="F88" s="12"/>
      <c r="G88" s="12"/>
      <c r="H88" s="21" t="s">
        <v>389</v>
      </c>
      <c r="I88" s="12">
        <f t="shared" si="28"/>
        <v>0</v>
      </c>
    </row>
    <row r="89" spans="2:16" x14ac:dyDescent="0.2">
      <c r="B89" s="188"/>
      <c r="C89" s="11" t="s">
        <v>26</v>
      </c>
      <c r="D89" s="12"/>
      <c r="E89" s="21" t="s">
        <v>389</v>
      </c>
      <c r="F89" s="12"/>
      <c r="G89" s="12"/>
      <c r="H89" s="21" t="s">
        <v>389</v>
      </c>
      <c r="I89" s="12">
        <f t="shared" si="28"/>
        <v>0</v>
      </c>
    </row>
    <row r="90" spans="2:16" x14ac:dyDescent="0.2">
      <c r="B90" s="188"/>
      <c r="C90" s="11" t="s">
        <v>27</v>
      </c>
      <c r="D90" s="12"/>
      <c r="E90" s="21" t="s">
        <v>389</v>
      </c>
      <c r="F90" s="12"/>
      <c r="G90" s="12"/>
      <c r="H90" s="21" t="s">
        <v>389</v>
      </c>
      <c r="I90" s="12">
        <f t="shared" si="28"/>
        <v>0</v>
      </c>
    </row>
    <row r="91" spans="2:16" x14ac:dyDescent="0.2">
      <c r="B91" s="188"/>
      <c r="C91" s="102" t="s">
        <v>318</v>
      </c>
      <c r="D91" s="12"/>
      <c r="E91" s="21" t="s">
        <v>389</v>
      </c>
      <c r="F91" s="12"/>
      <c r="G91" s="12"/>
      <c r="H91" s="21" t="s">
        <v>389</v>
      </c>
      <c r="I91" s="12">
        <f t="shared" si="11"/>
        <v>0</v>
      </c>
    </row>
    <row r="92" spans="2:16" x14ac:dyDescent="0.2">
      <c r="B92" s="188"/>
      <c r="C92" s="11" t="s">
        <v>322</v>
      </c>
      <c r="D92" s="12"/>
      <c r="E92" s="21" t="s">
        <v>389</v>
      </c>
      <c r="F92" s="12"/>
      <c r="G92" s="12"/>
      <c r="H92" s="21" t="s">
        <v>389</v>
      </c>
      <c r="I92" s="12">
        <f t="shared" si="11"/>
        <v>0</v>
      </c>
    </row>
    <row r="93" spans="2:16" x14ac:dyDescent="0.2">
      <c r="B93" s="192"/>
      <c r="C93" s="11" t="s">
        <v>28</v>
      </c>
      <c r="D93" s="12"/>
      <c r="E93" s="21" t="s">
        <v>389</v>
      </c>
      <c r="F93" s="15"/>
      <c r="G93" s="12"/>
      <c r="H93" s="21" t="s">
        <v>389</v>
      </c>
      <c r="I93" s="12">
        <f t="shared" si="11"/>
        <v>0</v>
      </c>
    </row>
    <row r="94" spans="2:16" x14ac:dyDescent="0.2">
      <c r="B94" s="192"/>
      <c r="C94" s="66" t="s">
        <v>139</v>
      </c>
      <c r="D94" s="68">
        <f>SUM(D85:D93)</f>
        <v>0</v>
      </c>
      <c r="E94" s="65" t="s">
        <v>389</v>
      </c>
      <c r="F94" s="64"/>
      <c r="G94" s="68">
        <f>SUM(G85:G93)</f>
        <v>0</v>
      </c>
      <c r="H94" s="65" t="s">
        <v>389</v>
      </c>
      <c r="I94" s="64">
        <f t="shared" si="11"/>
        <v>0</v>
      </c>
    </row>
    <row r="95" spans="2:16" x14ac:dyDescent="0.2">
      <c r="B95" s="189"/>
      <c r="C95" s="126" t="s">
        <v>36</v>
      </c>
      <c r="D95" s="14">
        <f>SUM(D65,D76,D83,D94)</f>
        <v>24704</v>
      </c>
      <c r="E95" s="16">
        <f>D95/$I95</f>
        <v>0.19059375385754845</v>
      </c>
      <c r="F95" s="14"/>
      <c r="G95" s="14">
        <f>SUM(G65,G76,G83,G94)</f>
        <v>104912</v>
      </c>
      <c r="H95" s="16">
        <f>G95/$I95</f>
        <v>0.8094062461424516</v>
      </c>
      <c r="I95" s="14">
        <f t="shared" si="11"/>
        <v>129616</v>
      </c>
      <c r="N95" s="17"/>
      <c r="O95" s="17"/>
      <c r="P95" s="17"/>
    </row>
    <row r="96" spans="2:16" ht="12.75" customHeight="1" x14ac:dyDescent="0.2">
      <c r="B96" s="190" t="s">
        <v>293</v>
      </c>
      <c r="C96" s="152" t="s">
        <v>156</v>
      </c>
      <c r="D96" s="100"/>
      <c r="E96" s="101"/>
      <c r="F96" s="100"/>
      <c r="G96" s="100"/>
      <c r="H96" s="101"/>
      <c r="I96" s="100"/>
    </row>
    <row r="97" spans="2:16" x14ac:dyDescent="0.2">
      <c r="B97" s="188"/>
      <c r="C97" s="102" t="s">
        <v>157</v>
      </c>
      <c r="D97" s="20"/>
      <c r="E97" s="21" t="s">
        <v>389</v>
      </c>
      <c r="F97" s="20"/>
      <c r="G97" s="20"/>
      <c r="H97" s="21" t="s">
        <v>389</v>
      </c>
      <c r="I97" s="20">
        <f t="shared" ref="I97" si="29">+D97+G97</f>
        <v>0</v>
      </c>
    </row>
    <row r="98" spans="2:16" x14ac:dyDescent="0.2">
      <c r="B98" s="188"/>
      <c r="C98" s="11" t="s">
        <v>158</v>
      </c>
      <c r="D98" s="12"/>
      <c r="E98" s="21" t="s">
        <v>389</v>
      </c>
      <c r="F98" s="12"/>
      <c r="G98" s="12"/>
      <c r="H98" s="21" t="s">
        <v>389</v>
      </c>
      <c r="I98" s="12">
        <f>+D98+G98</f>
        <v>0</v>
      </c>
    </row>
    <row r="99" spans="2:16" x14ac:dyDescent="0.2">
      <c r="B99" s="188"/>
      <c r="C99" s="11" t="s">
        <v>159</v>
      </c>
      <c r="D99" s="18"/>
      <c r="E99" s="21" t="s">
        <v>389</v>
      </c>
      <c r="F99" s="12"/>
      <c r="G99" s="18"/>
      <c r="H99" s="21" t="s">
        <v>389</v>
      </c>
      <c r="I99" s="12">
        <f>+D99+G99</f>
        <v>0</v>
      </c>
    </row>
    <row r="100" spans="2:16" x14ac:dyDescent="0.2">
      <c r="B100" s="188"/>
      <c r="C100" s="102" t="s">
        <v>160</v>
      </c>
      <c r="D100" s="17"/>
      <c r="E100" s="21" t="s">
        <v>389</v>
      </c>
      <c r="F100" s="20"/>
      <c r="G100" s="12"/>
      <c r="H100" s="21" t="s">
        <v>389</v>
      </c>
      <c r="I100" s="20">
        <f t="shared" ref="I100:I105" si="30">+D100+G100</f>
        <v>0</v>
      </c>
    </row>
    <row r="101" spans="2:16" x14ac:dyDescent="0.2">
      <c r="B101" s="188"/>
      <c r="C101" s="11" t="s">
        <v>161</v>
      </c>
      <c r="D101" s="12"/>
      <c r="E101" s="21" t="s">
        <v>389</v>
      </c>
      <c r="F101" s="12"/>
      <c r="G101" s="12"/>
      <c r="H101" s="21" t="s">
        <v>389</v>
      </c>
      <c r="I101" s="12">
        <f t="shared" si="30"/>
        <v>0</v>
      </c>
    </row>
    <row r="102" spans="2:16" x14ac:dyDescent="0.2">
      <c r="B102" s="188"/>
      <c r="C102" s="11" t="s">
        <v>276</v>
      </c>
      <c r="D102" s="12">
        <v>3168</v>
      </c>
      <c r="E102" s="13">
        <f t="shared" ref="E102:E105" si="31">+D102/$I102</f>
        <v>0.23459715639810427</v>
      </c>
      <c r="F102" s="12"/>
      <c r="G102" s="12">
        <v>10336</v>
      </c>
      <c r="H102" s="13">
        <f t="shared" ref="H102:H105" si="32">+G102/$I102</f>
        <v>0.7654028436018957</v>
      </c>
      <c r="I102" s="12">
        <f t="shared" si="30"/>
        <v>13504</v>
      </c>
      <c r="N102" s="17"/>
      <c r="O102" s="17"/>
      <c r="P102" s="17"/>
    </row>
    <row r="103" spans="2:16" x14ac:dyDescent="0.2">
      <c r="B103" s="188"/>
      <c r="C103" s="11" t="s">
        <v>162</v>
      </c>
      <c r="D103" s="12"/>
      <c r="E103" s="21" t="s">
        <v>389</v>
      </c>
      <c r="F103" s="12"/>
      <c r="G103" s="12"/>
      <c r="H103" s="21" t="s">
        <v>389</v>
      </c>
      <c r="I103" s="12">
        <f t="shared" si="30"/>
        <v>0</v>
      </c>
    </row>
    <row r="104" spans="2:16" x14ac:dyDescent="0.2">
      <c r="B104" s="188"/>
      <c r="C104" s="11" t="s">
        <v>163</v>
      </c>
      <c r="D104" s="12"/>
      <c r="E104" s="21" t="s">
        <v>389</v>
      </c>
      <c r="F104" s="12"/>
      <c r="G104" s="18"/>
      <c r="H104" s="21" t="s">
        <v>389</v>
      </c>
      <c r="I104" s="12">
        <f t="shared" si="30"/>
        <v>0</v>
      </c>
    </row>
    <row r="105" spans="2:16" x14ac:dyDescent="0.2">
      <c r="B105" s="188"/>
      <c r="C105" s="66" t="s">
        <v>139</v>
      </c>
      <c r="D105" s="64">
        <f>SUM(D97:D104)</f>
        <v>3168</v>
      </c>
      <c r="E105" s="65">
        <f t="shared" si="31"/>
        <v>0.23459715639810427</v>
      </c>
      <c r="F105" s="64"/>
      <c r="G105" s="64">
        <f>SUM(G97:G104)</f>
        <v>10336</v>
      </c>
      <c r="H105" s="65">
        <f t="shared" si="32"/>
        <v>0.7654028436018957</v>
      </c>
      <c r="I105" s="64">
        <f t="shared" si="30"/>
        <v>13504</v>
      </c>
      <c r="N105" s="17"/>
      <c r="O105" s="17"/>
      <c r="P105" s="17"/>
    </row>
    <row r="106" spans="2:16" x14ac:dyDescent="0.2">
      <c r="B106" s="188"/>
      <c r="C106" s="152" t="s">
        <v>364</v>
      </c>
      <c r="D106" s="100"/>
      <c r="E106" s="101"/>
      <c r="F106" s="100"/>
      <c r="G106" s="104"/>
      <c r="H106" s="101"/>
      <c r="I106" s="100"/>
    </row>
    <row r="107" spans="2:16" x14ac:dyDescent="0.2">
      <c r="B107" s="188"/>
      <c r="C107" s="102" t="s">
        <v>144</v>
      </c>
      <c r="D107" s="20"/>
      <c r="E107" s="21" t="s">
        <v>389</v>
      </c>
      <c r="F107" s="20"/>
      <c r="G107" s="20"/>
      <c r="H107" s="21" t="s">
        <v>389</v>
      </c>
      <c r="I107" s="20">
        <f t="shared" ref="I107:I116" si="33">+D107+G107</f>
        <v>0</v>
      </c>
    </row>
    <row r="108" spans="2:16" x14ac:dyDescent="0.2">
      <c r="B108" s="188"/>
      <c r="C108" s="102" t="s">
        <v>164</v>
      </c>
      <c r="D108" s="20"/>
      <c r="E108" s="21">
        <f t="shared" ref="E108:E115" si="34">+D108/$I108</f>
        <v>0</v>
      </c>
      <c r="F108" s="20"/>
      <c r="G108" s="20">
        <v>1120</v>
      </c>
      <c r="H108" s="21">
        <f t="shared" ref="H108:H115" si="35">+G108/$I108</f>
        <v>1</v>
      </c>
      <c r="I108" s="20">
        <f t="shared" si="33"/>
        <v>1120</v>
      </c>
      <c r="O108" s="17"/>
      <c r="P108" s="17"/>
    </row>
    <row r="109" spans="2:16" x14ac:dyDescent="0.2">
      <c r="B109" s="188"/>
      <c r="C109" s="11" t="s">
        <v>165</v>
      </c>
      <c r="D109" s="12"/>
      <c r="E109" s="21" t="s">
        <v>389</v>
      </c>
      <c r="F109" s="12"/>
      <c r="G109" s="12"/>
      <c r="H109" s="21" t="s">
        <v>389</v>
      </c>
      <c r="I109" s="12">
        <f t="shared" si="33"/>
        <v>0</v>
      </c>
    </row>
    <row r="110" spans="2:16" x14ac:dyDescent="0.2">
      <c r="B110" s="188"/>
      <c r="C110" s="11" t="s">
        <v>166</v>
      </c>
      <c r="D110" s="12"/>
      <c r="E110" s="21" t="s">
        <v>389</v>
      </c>
      <c r="F110" s="12"/>
      <c r="G110" s="12"/>
      <c r="H110" s="21" t="s">
        <v>389</v>
      </c>
      <c r="I110" s="12">
        <f t="shared" si="33"/>
        <v>0</v>
      </c>
    </row>
    <row r="111" spans="2:16" x14ac:dyDescent="0.2">
      <c r="B111" s="188"/>
      <c r="C111" s="11" t="s">
        <v>167</v>
      </c>
      <c r="D111" s="12"/>
      <c r="E111" s="21" t="s">
        <v>389</v>
      </c>
      <c r="F111" s="12"/>
      <c r="G111" s="12"/>
      <c r="H111" s="21" t="s">
        <v>389</v>
      </c>
      <c r="I111" s="12">
        <f t="shared" si="33"/>
        <v>0</v>
      </c>
    </row>
    <row r="112" spans="2:16" x14ac:dyDescent="0.2">
      <c r="B112" s="188"/>
      <c r="C112" s="11" t="s">
        <v>168</v>
      </c>
      <c r="D112" s="12"/>
      <c r="E112" s="21" t="s">
        <v>389</v>
      </c>
      <c r="F112" s="12"/>
      <c r="G112" s="12"/>
      <c r="H112" s="21" t="s">
        <v>389</v>
      </c>
      <c r="I112" s="12">
        <f t="shared" si="33"/>
        <v>0</v>
      </c>
    </row>
    <row r="113" spans="2:16" x14ac:dyDescent="0.2">
      <c r="B113" s="188"/>
      <c r="C113" s="11" t="s">
        <v>169</v>
      </c>
      <c r="D113" s="12"/>
      <c r="E113" s="13">
        <f t="shared" si="34"/>
        <v>0</v>
      </c>
      <c r="F113" s="12"/>
      <c r="G113" s="12">
        <v>960</v>
      </c>
      <c r="H113" s="13">
        <f t="shared" si="35"/>
        <v>1</v>
      </c>
      <c r="I113" s="12">
        <f t="shared" si="33"/>
        <v>960</v>
      </c>
    </row>
    <row r="114" spans="2:16" x14ac:dyDescent="0.2">
      <c r="B114" s="188"/>
      <c r="C114" s="11" t="s">
        <v>170</v>
      </c>
      <c r="D114" s="12"/>
      <c r="E114" s="21" t="s">
        <v>389</v>
      </c>
      <c r="F114" s="12"/>
      <c r="G114" s="12"/>
      <c r="H114" s="21" t="s">
        <v>389</v>
      </c>
      <c r="I114" s="12">
        <f t="shared" si="33"/>
        <v>0</v>
      </c>
    </row>
    <row r="115" spans="2:16" x14ac:dyDescent="0.2">
      <c r="B115" s="188"/>
      <c r="C115" s="66" t="s">
        <v>139</v>
      </c>
      <c r="D115" s="64">
        <f>SUM(D107:D114)</f>
        <v>0</v>
      </c>
      <c r="E115" s="65">
        <f t="shared" si="34"/>
        <v>0</v>
      </c>
      <c r="F115" s="64"/>
      <c r="G115" s="64">
        <f>SUM(G107:G114)</f>
        <v>2080</v>
      </c>
      <c r="H115" s="65">
        <f t="shared" si="35"/>
        <v>1</v>
      </c>
      <c r="I115" s="64">
        <f t="shared" si="33"/>
        <v>2080</v>
      </c>
      <c r="O115" s="17"/>
      <c r="P115" s="17"/>
    </row>
    <row r="116" spans="2:16" x14ac:dyDescent="0.2">
      <c r="B116" s="189"/>
      <c r="C116" s="126" t="s">
        <v>36</v>
      </c>
      <c r="D116" s="14">
        <f>SUM(D105,D115)</f>
        <v>3168</v>
      </c>
      <c r="E116" s="16">
        <f>D116/$I116</f>
        <v>0.20328542094455851</v>
      </c>
      <c r="F116" s="14"/>
      <c r="G116" s="14">
        <f>SUM(G105,G115)</f>
        <v>12416</v>
      </c>
      <c r="H116" s="16">
        <f>G116/$I116</f>
        <v>0.79671457905544152</v>
      </c>
      <c r="I116" s="14">
        <f t="shared" si="33"/>
        <v>15584</v>
      </c>
      <c r="N116" s="17"/>
      <c r="O116" s="17"/>
      <c r="P116" s="17"/>
    </row>
    <row r="117" spans="2:16" ht="12.75" customHeight="1" x14ac:dyDescent="0.2">
      <c r="B117" s="188" t="s">
        <v>294</v>
      </c>
      <c r="C117" s="152" t="s">
        <v>138</v>
      </c>
      <c r="D117" s="100"/>
      <c r="E117" s="101"/>
      <c r="F117" s="106"/>
      <c r="G117" s="100"/>
      <c r="H117" s="101"/>
      <c r="I117" s="100"/>
    </row>
    <row r="118" spans="2:16" x14ac:dyDescent="0.2">
      <c r="B118" s="188"/>
      <c r="C118" s="102" t="s">
        <v>13</v>
      </c>
      <c r="D118" s="20"/>
      <c r="E118" s="21" t="s">
        <v>389</v>
      </c>
      <c r="F118" s="105"/>
      <c r="G118" s="20"/>
      <c r="H118" s="21" t="s">
        <v>389</v>
      </c>
      <c r="I118" s="20">
        <f>+D118+G118</f>
        <v>0</v>
      </c>
    </row>
    <row r="119" spans="2:16" x14ac:dyDescent="0.2">
      <c r="B119" s="188"/>
      <c r="C119" s="11" t="s">
        <v>270</v>
      </c>
      <c r="D119" s="12"/>
      <c r="E119" s="13">
        <f t="shared" ref="E119" si="36">+D119/$I119</f>
        <v>0</v>
      </c>
      <c r="F119" s="15"/>
      <c r="G119" s="12">
        <v>480</v>
      </c>
      <c r="H119" s="13">
        <f t="shared" ref="H119" si="37">+G119/$I119</f>
        <v>1</v>
      </c>
      <c r="I119" s="12">
        <f>+D119+G119</f>
        <v>480</v>
      </c>
    </row>
    <row r="120" spans="2:16" x14ac:dyDescent="0.2">
      <c r="B120" s="188"/>
      <c r="C120" s="11" t="s">
        <v>147</v>
      </c>
      <c r="D120" s="12"/>
      <c r="E120" s="21" t="s">
        <v>389</v>
      </c>
      <c r="F120" s="15"/>
      <c r="G120" s="12"/>
      <c r="H120" s="21" t="s">
        <v>389</v>
      </c>
      <c r="I120" s="12">
        <f>+D120+G120</f>
        <v>0</v>
      </c>
    </row>
    <row r="121" spans="2:16" x14ac:dyDescent="0.2">
      <c r="B121" s="188"/>
      <c r="C121" s="11" t="s">
        <v>17</v>
      </c>
      <c r="D121" s="12"/>
      <c r="E121" s="21" t="s">
        <v>389</v>
      </c>
      <c r="F121" s="12"/>
      <c r="G121" s="12"/>
      <c r="H121" s="21" t="s">
        <v>389</v>
      </c>
      <c r="I121" s="12">
        <f>+D121+G121</f>
        <v>0</v>
      </c>
    </row>
    <row r="122" spans="2:16" x14ac:dyDescent="0.2">
      <c r="B122" s="188"/>
      <c r="C122" s="11" t="s">
        <v>275</v>
      </c>
      <c r="D122" s="12"/>
      <c r="E122" s="21" t="s">
        <v>389</v>
      </c>
      <c r="F122" s="12"/>
      <c r="G122" s="12"/>
      <c r="H122" s="21" t="s">
        <v>389</v>
      </c>
      <c r="I122" s="12">
        <f>+D122+G122</f>
        <v>0</v>
      </c>
    </row>
    <row r="123" spans="2:16" x14ac:dyDescent="0.2">
      <c r="B123" s="188"/>
      <c r="C123" s="66" t="s">
        <v>139</v>
      </c>
      <c r="D123" s="69">
        <f>SUM(D118:D122)</f>
        <v>0</v>
      </c>
      <c r="E123" s="65">
        <f t="shared" ref="E123" si="38">+D123/$I123</f>
        <v>0</v>
      </c>
      <c r="F123" s="64"/>
      <c r="G123" s="69">
        <f>SUM(G118:G122)</f>
        <v>480</v>
      </c>
      <c r="H123" s="65">
        <f t="shared" ref="H123" si="39">+G123/$I123</f>
        <v>1</v>
      </c>
      <c r="I123" s="64">
        <f t="shared" ref="I123" si="40">+D123+G123</f>
        <v>480</v>
      </c>
    </row>
    <row r="124" spans="2:16" x14ac:dyDescent="0.2">
      <c r="B124" s="188"/>
      <c r="C124" s="153" t="s">
        <v>368</v>
      </c>
      <c r="D124" s="104"/>
      <c r="E124" s="101"/>
      <c r="F124" s="100"/>
      <c r="G124" s="104"/>
      <c r="H124" s="101"/>
      <c r="I124" s="100"/>
    </row>
    <row r="125" spans="2:16" x14ac:dyDescent="0.2">
      <c r="B125" s="188"/>
      <c r="C125" s="102" t="s">
        <v>145</v>
      </c>
      <c r="D125" s="20"/>
      <c r="E125" s="21" t="s">
        <v>389</v>
      </c>
      <c r="F125" s="20"/>
      <c r="G125" s="20"/>
      <c r="H125" s="21" t="s">
        <v>389</v>
      </c>
      <c r="I125" s="20">
        <f>+D125+G125</f>
        <v>0</v>
      </c>
    </row>
    <row r="126" spans="2:16" x14ac:dyDescent="0.2">
      <c r="B126" s="188"/>
      <c r="C126" s="11" t="s">
        <v>146</v>
      </c>
      <c r="D126" s="12"/>
      <c r="E126" s="21" t="s">
        <v>389</v>
      </c>
      <c r="F126" s="12"/>
      <c r="G126" s="12"/>
      <c r="H126" s="21" t="s">
        <v>389</v>
      </c>
      <c r="I126" s="12">
        <f t="shared" ref="I126" si="41">+D126+G126</f>
        <v>0</v>
      </c>
    </row>
    <row r="127" spans="2:16" x14ac:dyDescent="0.2">
      <c r="B127" s="188"/>
      <c r="C127" s="11" t="s">
        <v>15</v>
      </c>
      <c r="D127" s="12"/>
      <c r="E127" s="21" t="s">
        <v>389</v>
      </c>
      <c r="F127" s="15"/>
      <c r="G127" s="12"/>
      <c r="H127" s="21" t="s">
        <v>389</v>
      </c>
      <c r="I127" s="12">
        <f>+D127+G127</f>
        <v>0</v>
      </c>
    </row>
    <row r="128" spans="2:16" x14ac:dyDescent="0.2">
      <c r="B128" s="188"/>
      <c r="C128" s="11" t="s">
        <v>16</v>
      </c>
      <c r="D128" s="12"/>
      <c r="E128" s="21" t="s">
        <v>389</v>
      </c>
      <c r="F128" s="15"/>
      <c r="G128" s="12"/>
      <c r="H128" s="21" t="s">
        <v>389</v>
      </c>
      <c r="I128" s="12">
        <f>+D128+G128</f>
        <v>0</v>
      </c>
    </row>
    <row r="129" spans="2:16" x14ac:dyDescent="0.2">
      <c r="B129" s="188"/>
      <c r="C129" s="11" t="s">
        <v>148</v>
      </c>
      <c r="D129" s="18"/>
      <c r="E129" s="21" t="s">
        <v>389</v>
      </c>
      <c r="F129" s="12"/>
      <c r="G129" s="18"/>
      <c r="H129" s="21" t="s">
        <v>389</v>
      </c>
      <c r="I129" s="12">
        <f>+D129+G129</f>
        <v>0</v>
      </c>
    </row>
    <row r="130" spans="2:16" x14ac:dyDescent="0.2">
      <c r="B130" s="188"/>
      <c r="C130" s="66" t="s">
        <v>139</v>
      </c>
      <c r="D130" s="68">
        <f>SUM(D125:D129)</f>
        <v>0</v>
      </c>
      <c r="E130" s="65" t="s">
        <v>389</v>
      </c>
      <c r="F130" s="64"/>
      <c r="G130" s="68">
        <f>SUM(G125:G129)</f>
        <v>0</v>
      </c>
      <c r="H130" s="65" t="s">
        <v>389</v>
      </c>
      <c r="I130" s="64">
        <f t="shared" ref="I130" si="42">+D130+G130</f>
        <v>0</v>
      </c>
    </row>
    <row r="131" spans="2:16" x14ac:dyDescent="0.2">
      <c r="B131" s="189"/>
      <c r="C131" s="126" t="s">
        <v>36</v>
      </c>
      <c r="D131" s="14">
        <f>SUM(D123,D130)</f>
        <v>0</v>
      </c>
      <c r="E131" s="16">
        <f>D131/$I131</f>
        <v>0</v>
      </c>
      <c r="F131" s="14"/>
      <c r="G131" s="14">
        <f>SUM(G123,G130)</f>
        <v>480</v>
      </c>
      <c r="H131" s="16">
        <f>G131/$I131</f>
        <v>1</v>
      </c>
      <c r="I131" s="14">
        <f>+D131+G131</f>
        <v>480</v>
      </c>
    </row>
    <row r="132" spans="2:16" ht="12.75" customHeight="1" x14ac:dyDescent="0.2">
      <c r="B132" s="188" t="s">
        <v>295</v>
      </c>
      <c r="C132" s="152" t="s">
        <v>271</v>
      </c>
      <c r="D132" s="100"/>
      <c r="E132" s="101"/>
      <c r="F132" s="100"/>
      <c r="G132" s="100"/>
      <c r="H132" s="101"/>
      <c r="I132" s="100"/>
    </row>
    <row r="133" spans="2:16" x14ac:dyDescent="0.2">
      <c r="B133" s="188"/>
      <c r="C133" s="102" t="s">
        <v>6</v>
      </c>
      <c r="D133" s="20">
        <v>19728</v>
      </c>
      <c r="E133" s="21">
        <f>+D133/$I133</f>
        <v>0.19835907335907335</v>
      </c>
      <c r="F133" s="20"/>
      <c r="G133" s="20">
        <v>79728</v>
      </c>
      <c r="H133" s="21">
        <f>+G133/$I133</f>
        <v>0.80164092664092668</v>
      </c>
      <c r="I133" s="20">
        <f>+D133+G133</f>
        <v>99456</v>
      </c>
      <c r="N133" s="17"/>
      <c r="O133" s="17"/>
      <c r="P133" s="17"/>
    </row>
    <row r="134" spans="2:16" x14ac:dyDescent="0.2">
      <c r="B134" s="188"/>
      <c r="C134" s="11" t="s">
        <v>9</v>
      </c>
      <c r="D134" s="12"/>
      <c r="E134" s="13" t="s">
        <v>389</v>
      </c>
      <c r="F134" s="15"/>
      <c r="G134" s="12"/>
      <c r="H134" s="13" t="s">
        <v>389</v>
      </c>
      <c r="I134" s="12">
        <f t="shared" ref="I134:I135" si="43">+D134+G134</f>
        <v>0</v>
      </c>
    </row>
    <row r="135" spans="2:16" x14ac:dyDescent="0.2">
      <c r="B135" s="188"/>
      <c r="C135" s="66" t="s">
        <v>139</v>
      </c>
      <c r="D135" s="68">
        <f>SUM(D133:D134)</f>
        <v>19728</v>
      </c>
      <c r="E135" s="101">
        <f>+D135/$I135</f>
        <v>0.19835907335907335</v>
      </c>
      <c r="F135" s="100"/>
      <c r="G135" s="68">
        <f>SUM(G133:G134)</f>
        <v>79728</v>
      </c>
      <c r="H135" s="101">
        <f>+G135/$I135</f>
        <v>0.80164092664092668</v>
      </c>
      <c r="I135" s="100">
        <f t="shared" si="43"/>
        <v>99456</v>
      </c>
      <c r="N135" s="17"/>
      <c r="O135" s="17"/>
      <c r="P135" s="17"/>
    </row>
    <row r="136" spans="2:16" x14ac:dyDescent="0.2">
      <c r="B136" s="188"/>
      <c r="C136" s="152" t="s">
        <v>133</v>
      </c>
      <c r="D136" s="172"/>
      <c r="E136" s="173"/>
      <c r="F136" s="172"/>
      <c r="G136" s="172"/>
      <c r="H136" s="173"/>
      <c r="I136" s="172"/>
    </row>
    <row r="137" spans="2:16" x14ac:dyDescent="0.2">
      <c r="B137" s="188"/>
      <c r="C137" s="102" t="s">
        <v>485</v>
      </c>
      <c r="D137" s="20"/>
      <c r="E137" s="21" t="s">
        <v>389</v>
      </c>
      <c r="F137" s="20"/>
      <c r="G137" s="20"/>
      <c r="H137" s="21" t="s">
        <v>389</v>
      </c>
      <c r="I137" s="20">
        <f t="shared" ref="I137" si="44">+D137+G137</f>
        <v>0</v>
      </c>
    </row>
    <row r="138" spans="2:16" x14ac:dyDescent="0.2">
      <c r="B138" s="188"/>
      <c r="C138" s="11" t="s">
        <v>49</v>
      </c>
      <c r="D138" s="12"/>
      <c r="E138" s="13" t="s">
        <v>389</v>
      </c>
      <c r="F138" s="12"/>
      <c r="G138" s="12"/>
      <c r="H138" s="13" t="s">
        <v>389</v>
      </c>
      <c r="I138" s="12">
        <f>+D138+G138</f>
        <v>0</v>
      </c>
    </row>
    <row r="139" spans="2:16" x14ac:dyDescent="0.2">
      <c r="B139" s="188"/>
      <c r="C139" s="19" t="s">
        <v>150</v>
      </c>
      <c r="D139" s="12"/>
      <c r="E139" s="13" t="s">
        <v>389</v>
      </c>
      <c r="F139" s="12"/>
      <c r="G139" s="12"/>
      <c r="H139" s="13" t="s">
        <v>389</v>
      </c>
      <c r="I139" s="12">
        <f>+D139+G139</f>
        <v>0</v>
      </c>
    </row>
    <row r="140" spans="2:16" x14ac:dyDescent="0.2">
      <c r="B140" s="188"/>
      <c r="C140" s="19" t="s">
        <v>78</v>
      </c>
      <c r="D140" s="12"/>
      <c r="E140" s="13" t="s">
        <v>389</v>
      </c>
      <c r="F140" s="12"/>
      <c r="G140" s="12"/>
      <c r="H140" s="13" t="s">
        <v>389</v>
      </c>
      <c r="I140" s="12">
        <f t="shared" ref="I140:I141" si="45">+D140+G140</f>
        <v>0</v>
      </c>
    </row>
    <row r="141" spans="2:16" x14ac:dyDescent="0.2">
      <c r="B141" s="188"/>
      <c r="C141" s="66" t="s">
        <v>139</v>
      </c>
      <c r="D141" s="69">
        <f>SUM(D137:D140)</f>
        <v>0</v>
      </c>
      <c r="E141" s="65" t="s">
        <v>389</v>
      </c>
      <c r="F141" s="64"/>
      <c r="G141" s="69">
        <f>SUM(G137:G140)</f>
        <v>0</v>
      </c>
      <c r="H141" s="65" t="s">
        <v>389</v>
      </c>
      <c r="I141" s="64">
        <f t="shared" si="45"/>
        <v>0</v>
      </c>
    </row>
    <row r="142" spans="2:16" x14ac:dyDescent="0.2">
      <c r="B142" s="188"/>
      <c r="C142" s="152" t="s">
        <v>365</v>
      </c>
      <c r="D142" s="100"/>
      <c r="E142" s="101"/>
      <c r="F142" s="100"/>
      <c r="G142" s="100"/>
      <c r="H142" s="101"/>
      <c r="I142" s="100"/>
    </row>
    <row r="143" spans="2:16" x14ac:dyDescent="0.2">
      <c r="B143" s="188"/>
      <c r="C143" s="102" t="s">
        <v>58</v>
      </c>
      <c r="D143" s="17"/>
      <c r="E143" s="21" t="s">
        <v>389</v>
      </c>
      <c r="F143" s="20"/>
      <c r="G143" s="17"/>
      <c r="H143" s="21" t="s">
        <v>389</v>
      </c>
      <c r="I143" s="20">
        <f t="shared" ref="I143" si="46">+D143+G143</f>
        <v>0</v>
      </c>
    </row>
    <row r="144" spans="2:16" x14ac:dyDescent="0.2">
      <c r="B144" s="188"/>
      <c r="C144" s="11" t="s">
        <v>0</v>
      </c>
      <c r="D144" s="12"/>
      <c r="E144" s="21" t="s">
        <v>389</v>
      </c>
      <c r="F144" s="12"/>
      <c r="G144" s="12"/>
      <c r="H144" s="21" t="s">
        <v>389</v>
      </c>
      <c r="I144" s="12">
        <f>+D144+G144</f>
        <v>0</v>
      </c>
    </row>
    <row r="145" spans="2:16" x14ac:dyDescent="0.2">
      <c r="B145" s="188"/>
      <c r="C145" s="11" t="s">
        <v>59</v>
      </c>
      <c r="D145" s="18">
        <v>9216</v>
      </c>
      <c r="E145" s="13">
        <f t="shared" ref="E145:E146" si="47">+D145/$I145</f>
        <v>0.29223744292237441</v>
      </c>
      <c r="F145" s="12"/>
      <c r="G145" s="17">
        <v>22320</v>
      </c>
      <c r="H145" s="13">
        <f t="shared" ref="H145:H146" si="48">+G145/$I145</f>
        <v>0.70776255707762559</v>
      </c>
      <c r="I145" s="12">
        <f t="shared" ref="I145:I146" si="49">+D145+G145</f>
        <v>31536</v>
      </c>
      <c r="N145" s="17"/>
      <c r="O145" s="17"/>
      <c r="P145" s="17"/>
    </row>
    <row r="146" spans="2:16" x14ac:dyDescent="0.2">
      <c r="B146" s="188"/>
      <c r="C146" s="11" t="s">
        <v>7</v>
      </c>
      <c r="D146" s="8"/>
      <c r="E146" s="13">
        <f t="shared" si="47"/>
        <v>0</v>
      </c>
      <c r="F146" s="15"/>
      <c r="G146" s="12">
        <v>640</v>
      </c>
      <c r="H146" s="13">
        <f t="shared" si="48"/>
        <v>1</v>
      </c>
      <c r="I146" s="12">
        <f t="shared" si="49"/>
        <v>640</v>
      </c>
    </row>
    <row r="147" spans="2:16" x14ac:dyDescent="0.2">
      <c r="B147" s="188"/>
      <c r="C147" s="11" t="s">
        <v>8</v>
      </c>
      <c r="D147" s="12"/>
      <c r="E147" s="13">
        <f>+D147/$I147</f>
        <v>0</v>
      </c>
      <c r="F147" s="12"/>
      <c r="G147" s="12">
        <v>864</v>
      </c>
      <c r="H147" s="13">
        <f>+G147/$I147</f>
        <v>1</v>
      </c>
      <c r="I147" s="12">
        <f>+D147+G147</f>
        <v>864</v>
      </c>
    </row>
    <row r="148" spans="2:16" x14ac:dyDescent="0.2">
      <c r="B148" s="188"/>
      <c r="C148" s="7" t="s">
        <v>10</v>
      </c>
      <c r="D148" s="12">
        <v>1968</v>
      </c>
      <c r="E148" s="13">
        <f>+D148/$I148</f>
        <v>1</v>
      </c>
      <c r="F148" s="12"/>
      <c r="G148" s="12"/>
      <c r="H148" s="13">
        <f>+G148/$I148</f>
        <v>0</v>
      </c>
      <c r="I148" s="12">
        <f>+D148+G148</f>
        <v>1968</v>
      </c>
      <c r="N148" s="17"/>
      <c r="P148" s="17"/>
    </row>
    <row r="149" spans="2:16" x14ac:dyDescent="0.2">
      <c r="B149" s="188"/>
      <c r="C149" s="66" t="s">
        <v>139</v>
      </c>
      <c r="D149" s="69">
        <f>SUM(D143:D148)</f>
        <v>11184</v>
      </c>
      <c r="E149" s="65">
        <f>+D149/$I149</f>
        <v>0.31946983546617919</v>
      </c>
      <c r="F149" s="64"/>
      <c r="G149" s="69">
        <f>SUM(G143:G148)</f>
        <v>23824</v>
      </c>
      <c r="H149" s="65">
        <f>+G149/$I149</f>
        <v>0.68053016453382087</v>
      </c>
      <c r="I149" s="64">
        <f t="shared" ref="I149:I170" si="50">+D149+G149</f>
        <v>35008</v>
      </c>
      <c r="N149" s="17"/>
      <c r="O149" s="17"/>
      <c r="P149" s="17"/>
    </row>
    <row r="150" spans="2:16" x14ac:dyDescent="0.2">
      <c r="B150" s="189"/>
      <c r="C150" s="126" t="s">
        <v>36</v>
      </c>
      <c r="D150" s="14">
        <f>SUM(D135,D141,D149)</f>
        <v>30912</v>
      </c>
      <c r="E150" s="16">
        <f>D150/$I150</f>
        <v>0.22989052831984769</v>
      </c>
      <c r="F150" s="14"/>
      <c r="G150" s="14">
        <f>SUM(G135,G141,G149)</f>
        <v>103552</v>
      </c>
      <c r="H150" s="16">
        <f>G150/$I150</f>
        <v>0.77010947168015231</v>
      </c>
      <c r="I150" s="14">
        <f t="shared" si="50"/>
        <v>134464</v>
      </c>
      <c r="N150" s="17"/>
      <c r="O150" s="17"/>
      <c r="P150" s="17"/>
    </row>
    <row r="151" spans="2:16" ht="12.75" customHeight="1" x14ac:dyDescent="0.2">
      <c r="B151" s="188" t="s">
        <v>296</v>
      </c>
      <c r="C151" s="152" t="s">
        <v>366</v>
      </c>
      <c r="D151" s="100"/>
      <c r="E151" s="101"/>
      <c r="F151" s="100"/>
      <c r="G151" s="100"/>
      <c r="H151" s="101"/>
      <c r="I151" s="100"/>
    </row>
    <row r="152" spans="2:16" x14ac:dyDescent="0.2">
      <c r="B152" s="188"/>
      <c r="C152" s="102" t="s">
        <v>29</v>
      </c>
      <c r="D152" s="20"/>
      <c r="E152" s="21" t="s">
        <v>389</v>
      </c>
      <c r="F152" s="105"/>
      <c r="G152" s="20"/>
      <c r="H152" s="21" t="s">
        <v>389</v>
      </c>
      <c r="I152" s="20">
        <f>+D152+G152</f>
        <v>0</v>
      </c>
    </row>
    <row r="153" spans="2:16" x14ac:dyDescent="0.2">
      <c r="B153" s="188"/>
      <c r="C153" s="11" t="s">
        <v>24</v>
      </c>
      <c r="D153" s="12"/>
      <c r="E153" s="13">
        <f t="shared" ref="E153:E156" si="51">+D153/$I153</f>
        <v>0</v>
      </c>
      <c r="F153" s="12"/>
      <c r="G153" s="12">
        <v>1152</v>
      </c>
      <c r="H153" s="13">
        <f t="shared" ref="H153:H156" si="52">+G153/$I153</f>
        <v>1</v>
      </c>
      <c r="I153" s="12">
        <f t="shared" ref="I153:I154" si="53">+D153+G153</f>
        <v>1152</v>
      </c>
      <c r="O153" s="17"/>
      <c r="P153" s="17"/>
    </row>
    <row r="154" spans="2:16" x14ac:dyDescent="0.2">
      <c r="B154" s="188"/>
      <c r="C154" s="102" t="s">
        <v>25</v>
      </c>
      <c r="D154" s="20"/>
      <c r="E154" s="21" t="s">
        <v>389</v>
      </c>
      <c r="F154" s="20"/>
      <c r="G154" s="20"/>
      <c r="H154" s="21" t="s">
        <v>389</v>
      </c>
      <c r="I154" s="20">
        <f t="shared" si="53"/>
        <v>0</v>
      </c>
    </row>
    <row r="155" spans="2:16" x14ac:dyDescent="0.2">
      <c r="B155" s="188"/>
      <c r="C155" s="11" t="s">
        <v>31</v>
      </c>
      <c r="D155" s="12"/>
      <c r="E155" s="21" t="s">
        <v>389</v>
      </c>
      <c r="F155" s="12"/>
      <c r="G155" s="12"/>
      <c r="H155" s="21" t="s">
        <v>389</v>
      </c>
      <c r="I155" s="12">
        <f>+D155+G155</f>
        <v>0</v>
      </c>
    </row>
    <row r="156" spans="2:16" x14ac:dyDescent="0.2">
      <c r="B156" s="188"/>
      <c r="C156" s="11" t="s">
        <v>318</v>
      </c>
      <c r="D156" s="18"/>
      <c r="E156" s="13">
        <f t="shared" si="51"/>
        <v>0</v>
      </c>
      <c r="F156" s="12"/>
      <c r="G156" s="18">
        <v>528</v>
      </c>
      <c r="H156" s="13">
        <f t="shared" si="52"/>
        <v>1</v>
      </c>
      <c r="I156" s="12">
        <f t="shared" ref="I156" si="54">+D156+G156</f>
        <v>528</v>
      </c>
    </row>
    <row r="157" spans="2:16" x14ac:dyDescent="0.2">
      <c r="B157" s="188"/>
      <c r="C157" s="11" t="s">
        <v>35</v>
      </c>
      <c r="D157" s="12"/>
      <c r="E157" s="21" t="s">
        <v>389</v>
      </c>
      <c r="F157" s="12"/>
      <c r="G157" s="12"/>
      <c r="H157" s="21" t="s">
        <v>389</v>
      </c>
      <c r="I157" s="12">
        <f>+D157+G157</f>
        <v>0</v>
      </c>
    </row>
    <row r="158" spans="2:16" x14ac:dyDescent="0.2">
      <c r="B158" s="188"/>
      <c r="C158" s="66" t="s">
        <v>139</v>
      </c>
      <c r="D158" s="69">
        <f>SUM(D152:D157)</f>
        <v>0</v>
      </c>
      <c r="E158" s="65">
        <f>+D158/$I158</f>
        <v>0</v>
      </c>
      <c r="F158" s="64"/>
      <c r="G158" s="69">
        <f>SUM(G152:G157)</f>
        <v>1680</v>
      </c>
      <c r="H158" s="65">
        <f>+G158/$I158</f>
        <v>1</v>
      </c>
      <c r="I158" s="64">
        <f t="shared" ref="I158" si="55">+D158+G158</f>
        <v>1680</v>
      </c>
      <c r="O158" s="17"/>
      <c r="P158" s="17"/>
    </row>
    <row r="159" spans="2:16" x14ac:dyDescent="0.2">
      <c r="B159" s="188"/>
      <c r="C159" s="152" t="s">
        <v>135</v>
      </c>
      <c r="D159" s="100"/>
      <c r="E159" s="101"/>
      <c r="F159" s="100"/>
      <c r="G159" s="100"/>
      <c r="H159" s="101"/>
      <c r="I159" s="100"/>
    </row>
    <row r="160" spans="2:16" x14ac:dyDescent="0.2">
      <c r="B160" s="188"/>
      <c r="C160" s="102" t="s">
        <v>26</v>
      </c>
      <c r="D160" s="20"/>
      <c r="E160" s="21" t="s">
        <v>389</v>
      </c>
      <c r="F160" s="20"/>
      <c r="G160" s="20"/>
      <c r="H160" s="21" t="s">
        <v>389</v>
      </c>
      <c r="I160" s="20">
        <f t="shared" ref="I160:I164" si="56">+D160+G160</f>
        <v>0</v>
      </c>
    </row>
    <row r="161" spans="2:16" x14ac:dyDescent="0.2">
      <c r="B161" s="188"/>
      <c r="C161" s="11" t="s">
        <v>27</v>
      </c>
      <c r="D161" s="12"/>
      <c r="E161" s="21" t="s">
        <v>389</v>
      </c>
      <c r="F161" s="12"/>
      <c r="G161" s="12"/>
      <c r="H161" s="21" t="s">
        <v>389</v>
      </c>
      <c r="I161" s="12">
        <f t="shared" si="56"/>
        <v>0</v>
      </c>
    </row>
    <row r="162" spans="2:16" x14ac:dyDescent="0.2">
      <c r="B162" s="188"/>
      <c r="C162" s="11" t="s">
        <v>11</v>
      </c>
      <c r="D162" s="12">
        <v>10976</v>
      </c>
      <c r="E162" s="13">
        <f t="shared" ref="E162" si="57">+D162/$I162</f>
        <v>0.35544041450777203</v>
      </c>
      <c r="F162" s="12"/>
      <c r="G162" s="12">
        <v>19904</v>
      </c>
      <c r="H162" s="13">
        <f t="shared" ref="H162" si="58">+G162/$I162</f>
        <v>0.64455958549222803</v>
      </c>
      <c r="I162" s="12">
        <f t="shared" si="56"/>
        <v>30880</v>
      </c>
      <c r="N162" s="17"/>
      <c r="O162" s="17"/>
      <c r="P162" s="17"/>
    </row>
    <row r="163" spans="2:16" x14ac:dyDescent="0.2">
      <c r="B163" s="188"/>
      <c r="C163" s="11" t="s">
        <v>28</v>
      </c>
      <c r="D163" s="12"/>
      <c r="E163" s="21" t="s">
        <v>389</v>
      </c>
      <c r="F163" s="12"/>
      <c r="G163" s="12"/>
      <c r="H163" s="21" t="s">
        <v>389</v>
      </c>
      <c r="I163" s="12">
        <f t="shared" si="56"/>
        <v>0</v>
      </c>
    </row>
    <row r="164" spans="2:16" x14ac:dyDescent="0.2">
      <c r="B164" s="188"/>
      <c r="C164" s="66" t="s">
        <v>139</v>
      </c>
      <c r="D164" s="69">
        <f>SUM(D160:D163)</f>
        <v>10976</v>
      </c>
      <c r="E164" s="65">
        <f>+D164/$I164</f>
        <v>0.35544041450777203</v>
      </c>
      <c r="F164" s="64"/>
      <c r="G164" s="69">
        <f>SUM(G160:G163)</f>
        <v>19904</v>
      </c>
      <c r="H164" s="65">
        <f>+G164/$I164</f>
        <v>0.64455958549222803</v>
      </c>
      <c r="I164" s="64">
        <f t="shared" si="56"/>
        <v>30880</v>
      </c>
      <c r="N164" s="17"/>
      <c r="O164" s="17"/>
      <c r="P164" s="17"/>
    </row>
    <row r="165" spans="2:16" x14ac:dyDescent="0.2">
      <c r="B165" s="188"/>
      <c r="C165" s="152" t="s">
        <v>367</v>
      </c>
      <c r="D165" s="100"/>
      <c r="E165" s="101"/>
      <c r="F165" s="100"/>
      <c r="G165" s="100"/>
      <c r="H165" s="101"/>
      <c r="I165" s="100"/>
    </row>
    <row r="166" spans="2:16" x14ac:dyDescent="0.2">
      <c r="B166" s="188"/>
      <c r="C166" s="102" t="s">
        <v>32</v>
      </c>
      <c r="D166" s="20">
        <v>4032</v>
      </c>
      <c r="E166" s="21">
        <f>+D166/$I166</f>
        <v>0.11366711772665765</v>
      </c>
      <c r="F166" s="20"/>
      <c r="G166" s="20">
        <v>31440</v>
      </c>
      <c r="H166" s="21">
        <f>+G166/$I166</f>
        <v>0.88633288227334239</v>
      </c>
      <c r="I166" s="20">
        <f>+D166+G166</f>
        <v>35472</v>
      </c>
      <c r="N166" s="17"/>
      <c r="O166" s="17"/>
      <c r="P166" s="17"/>
    </row>
    <row r="167" spans="2:16" x14ac:dyDescent="0.2">
      <c r="B167" s="188"/>
      <c r="C167" s="11" t="s">
        <v>33</v>
      </c>
      <c r="D167" s="12">
        <v>1200</v>
      </c>
      <c r="E167" s="13">
        <f>+D167/$I167</f>
        <v>6.4267352185089971E-2</v>
      </c>
      <c r="F167" s="12"/>
      <c r="G167" s="12">
        <v>17472</v>
      </c>
      <c r="H167" s="13">
        <f>+G167/$I167</f>
        <v>0.93573264781491006</v>
      </c>
      <c r="I167" s="12">
        <f>+D167+G167</f>
        <v>18672</v>
      </c>
      <c r="N167" s="17"/>
      <c r="O167" s="17"/>
      <c r="P167" s="17"/>
    </row>
    <row r="168" spans="2:16" x14ac:dyDescent="0.2">
      <c r="B168" s="188"/>
      <c r="C168" s="11" t="s">
        <v>34</v>
      </c>
      <c r="D168" s="12"/>
      <c r="E168" s="13">
        <f>+D168/$I168</f>
        <v>0</v>
      </c>
      <c r="F168" s="12"/>
      <c r="G168" s="12">
        <v>1824</v>
      </c>
      <c r="H168" s="13">
        <f>+G168/$I168</f>
        <v>1</v>
      </c>
      <c r="I168" s="12">
        <f>+D168+G168</f>
        <v>1824</v>
      </c>
      <c r="O168" s="17"/>
      <c r="P168" s="17"/>
    </row>
    <row r="169" spans="2:16" x14ac:dyDescent="0.2">
      <c r="B169" s="188"/>
      <c r="C169" s="66" t="s">
        <v>139</v>
      </c>
      <c r="D169" s="69">
        <f>SUM(D166:D168)</f>
        <v>5232</v>
      </c>
      <c r="E169" s="65">
        <f>+D169/$I169</f>
        <v>9.3481989708404808E-2</v>
      </c>
      <c r="F169" s="64"/>
      <c r="G169" s="69">
        <f>SUM(G166:G168)</f>
        <v>50736</v>
      </c>
      <c r="H169" s="65">
        <f>+G169/$I169</f>
        <v>0.90651801029159518</v>
      </c>
      <c r="I169" s="64">
        <f t="shared" ref="I169" si="59">+D169+G169</f>
        <v>55968</v>
      </c>
      <c r="N169" s="17"/>
      <c r="O169" s="17"/>
      <c r="P169" s="17"/>
    </row>
    <row r="170" spans="2:16" x14ac:dyDescent="0.2">
      <c r="B170" s="189"/>
      <c r="C170" s="126" t="s">
        <v>36</v>
      </c>
      <c r="D170" s="14">
        <f>SUM(D158,D164,D169)</f>
        <v>16208</v>
      </c>
      <c r="E170" s="16">
        <f>D170/$I170</f>
        <v>0.18308331827218507</v>
      </c>
      <c r="F170" s="14"/>
      <c r="G170" s="14">
        <f>SUM(G158,G164,G169)</f>
        <v>72320</v>
      </c>
      <c r="H170" s="16">
        <f>G170/$I170</f>
        <v>0.81691668172781495</v>
      </c>
      <c r="I170" s="14">
        <f t="shared" si="50"/>
        <v>88528</v>
      </c>
      <c r="N170" s="17"/>
      <c r="O170" s="17"/>
      <c r="P170" s="17"/>
    </row>
  </sheetData>
  <mergeCells count="11">
    <mergeCell ref="D6:E6"/>
    <mergeCell ref="G6:H6"/>
    <mergeCell ref="B96:B116"/>
    <mergeCell ref="B117:B131"/>
    <mergeCell ref="B132:B150"/>
    <mergeCell ref="B151:B170"/>
    <mergeCell ref="B8:C8"/>
    <mergeCell ref="B9:B19"/>
    <mergeCell ref="B20:B21"/>
    <mergeCell ref="B22:B56"/>
    <mergeCell ref="B57:B95"/>
  </mergeCells>
  <phoneticPr fontId="1" type="noConversion"/>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4" manualBreakCount="4">
    <brk id="21" min="1" max="8" man="1"/>
    <brk id="56" min="1" max="8" man="1"/>
    <brk id="95" min="1" max="8" man="1"/>
    <brk id="131" min="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0"/>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4.44140625" style="10" bestFit="1" customWidth="1"/>
    <col min="14" max="16" width="8.88671875" style="17"/>
    <col min="17" max="16384" width="8.88671875" style="10"/>
  </cols>
  <sheetData>
    <row r="1" spans="2:9" ht="12.75" customHeight="1" x14ac:dyDescent="0.2">
      <c r="B1" s="43" t="s">
        <v>79</v>
      </c>
      <c r="C1" s="36"/>
      <c r="D1" s="36"/>
      <c r="E1" s="36"/>
      <c r="F1" s="36"/>
      <c r="G1" s="36"/>
      <c r="H1" s="36"/>
      <c r="I1" s="36"/>
    </row>
    <row r="2" spans="2:9" ht="12.75" customHeight="1" x14ac:dyDescent="0.2">
      <c r="B2" s="43" t="s">
        <v>120</v>
      </c>
      <c r="C2" s="36"/>
      <c r="D2" s="36"/>
      <c r="E2" s="36"/>
      <c r="F2" s="36"/>
      <c r="G2" s="36"/>
      <c r="H2" s="36"/>
      <c r="I2" s="36"/>
    </row>
    <row r="3" spans="2:9" ht="12.75" customHeight="1" x14ac:dyDescent="0.2">
      <c r="B3" s="43" t="s">
        <v>66</v>
      </c>
      <c r="C3" s="36"/>
      <c r="D3" s="36"/>
      <c r="E3" s="36"/>
      <c r="F3" s="36"/>
      <c r="G3" s="36"/>
      <c r="H3" s="36"/>
      <c r="I3" s="36"/>
    </row>
    <row r="4" spans="2:9" ht="12.75" customHeight="1" x14ac:dyDescent="0.2">
      <c r="B4" s="43" t="s">
        <v>279</v>
      </c>
      <c r="C4" s="36"/>
      <c r="D4" s="36"/>
      <c r="E4" s="36"/>
      <c r="F4" s="36"/>
      <c r="G4" s="36"/>
      <c r="H4" s="36"/>
      <c r="I4" s="36"/>
    </row>
    <row r="5" spans="2:9" ht="12.75" customHeight="1" x14ac:dyDescent="0.2">
      <c r="B5" s="182"/>
    </row>
    <row r="6" spans="2:9" ht="12.75" customHeight="1" x14ac:dyDescent="0.2">
      <c r="D6" s="185" t="s">
        <v>76</v>
      </c>
      <c r="E6" s="185"/>
      <c r="F6" s="3"/>
      <c r="G6" s="185" t="s">
        <v>37</v>
      </c>
      <c r="H6" s="185"/>
      <c r="I6" s="3"/>
    </row>
    <row r="7" spans="2:9" ht="12.75" customHeight="1" x14ac:dyDescent="0.2">
      <c r="B7" s="4" t="s">
        <v>38</v>
      </c>
      <c r="C7" s="4" t="s">
        <v>39</v>
      </c>
      <c r="D7" s="5" t="s">
        <v>40</v>
      </c>
      <c r="E7" s="125" t="s">
        <v>41</v>
      </c>
      <c r="F7" s="5"/>
      <c r="G7" s="5" t="s">
        <v>40</v>
      </c>
      <c r="H7" s="125" t="s">
        <v>41</v>
      </c>
      <c r="I7" s="5" t="s">
        <v>42</v>
      </c>
    </row>
    <row r="8" spans="2:9" ht="12.75" customHeight="1" x14ac:dyDescent="0.2">
      <c r="B8" s="191" t="s">
        <v>181</v>
      </c>
      <c r="C8" s="191"/>
      <c r="D8" s="14">
        <f>SUM(D19,D21,D56,D95,D116,D131,D150,D170)</f>
        <v>196496</v>
      </c>
      <c r="E8" s="16">
        <f>D8/$I8</f>
        <v>0.29936134945397813</v>
      </c>
      <c r="F8" s="6"/>
      <c r="G8" s="14">
        <f>SUM(G19,G21,G56,G95,G116,G131,G150,G170)</f>
        <v>459888</v>
      </c>
      <c r="H8" s="16">
        <f>G8/$I8</f>
        <v>0.70063865054602181</v>
      </c>
      <c r="I8" s="14">
        <f t="shared" ref="I8:I10" si="0">+D8+G8</f>
        <v>656384</v>
      </c>
    </row>
    <row r="9" spans="2:9" ht="12.75" customHeight="1" x14ac:dyDescent="0.2">
      <c r="B9" s="188" t="s">
        <v>177</v>
      </c>
      <c r="C9" s="11" t="s">
        <v>171</v>
      </c>
      <c r="D9" s="12"/>
      <c r="E9" s="13" t="s">
        <v>389</v>
      </c>
      <c r="F9" s="15"/>
      <c r="G9" s="12"/>
      <c r="H9" s="13" t="s">
        <v>389</v>
      </c>
      <c r="I9" s="12">
        <f t="shared" si="0"/>
        <v>0</v>
      </c>
    </row>
    <row r="10" spans="2:9" ht="12.75" customHeight="1" x14ac:dyDescent="0.2">
      <c r="B10" s="188"/>
      <c r="C10" s="11" t="s">
        <v>487</v>
      </c>
      <c r="D10" s="12"/>
      <c r="E10" s="13" t="s">
        <v>389</v>
      </c>
      <c r="F10" s="15"/>
      <c r="G10" s="12"/>
      <c r="H10" s="13" t="s">
        <v>389</v>
      </c>
      <c r="I10" s="12">
        <f t="shared" si="0"/>
        <v>0</v>
      </c>
    </row>
    <row r="11" spans="2:9" ht="12.75" customHeight="1" x14ac:dyDescent="0.2">
      <c r="B11" s="188"/>
      <c r="C11" s="11" t="s">
        <v>172</v>
      </c>
      <c r="D11" s="12">
        <v>3552</v>
      </c>
      <c r="E11" s="13">
        <f t="shared" ref="E11:E15" si="1">+D11/$I11</f>
        <v>0.62184873949579833</v>
      </c>
      <c r="F11" s="12"/>
      <c r="G11" s="12">
        <v>2160</v>
      </c>
      <c r="H11" s="13">
        <f t="shared" ref="H11:H15" si="2">+G11/$I11</f>
        <v>0.37815126050420167</v>
      </c>
      <c r="I11" s="12">
        <f>+D11+G11</f>
        <v>5712</v>
      </c>
    </row>
    <row r="12" spans="2:9" ht="12.75" customHeight="1" x14ac:dyDescent="0.2">
      <c r="B12" s="188"/>
      <c r="C12" s="11" t="s">
        <v>173</v>
      </c>
      <c r="D12" s="12"/>
      <c r="E12" s="13" t="s">
        <v>389</v>
      </c>
      <c r="F12" s="15"/>
      <c r="G12" s="12"/>
      <c r="H12" s="13" t="s">
        <v>389</v>
      </c>
      <c r="I12" s="12">
        <f>+D12+G12</f>
        <v>0</v>
      </c>
    </row>
    <row r="13" spans="2:9" ht="12.75" customHeight="1" x14ac:dyDescent="0.2">
      <c r="B13" s="188"/>
      <c r="C13" s="11" t="s">
        <v>178</v>
      </c>
      <c r="D13" s="12">
        <v>1056</v>
      </c>
      <c r="E13" s="13">
        <f t="shared" si="1"/>
        <v>1</v>
      </c>
      <c r="F13" s="15"/>
      <c r="G13" s="12"/>
      <c r="H13" s="13">
        <f t="shared" si="2"/>
        <v>0</v>
      </c>
      <c r="I13" s="12">
        <f>+D13+G13</f>
        <v>1056</v>
      </c>
    </row>
    <row r="14" spans="2:9" ht="12.75" customHeight="1" x14ac:dyDescent="0.2">
      <c r="B14" s="188"/>
      <c r="C14" s="11" t="s">
        <v>258</v>
      </c>
      <c r="D14" s="12">
        <v>2400</v>
      </c>
      <c r="E14" s="13">
        <f t="shared" si="1"/>
        <v>0.32967032967032966</v>
      </c>
      <c r="F14" s="15"/>
      <c r="G14" s="12">
        <v>4880</v>
      </c>
      <c r="H14" s="13">
        <f t="shared" si="2"/>
        <v>0.67032967032967028</v>
      </c>
      <c r="I14" s="12">
        <f>+D14+G14</f>
        <v>7280</v>
      </c>
    </row>
    <row r="15" spans="2:9" ht="12.75" customHeight="1" x14ac:dyDescent="0.2">
      <c r="B15" s="188"/>
      <c r="C15" s="11" t="s">
        <v>174</v>
      </c>
      <c r="D15" s="12">
        <v>5840</v>
      </c>
      <c r="E15" s="13">
        <f t="shared" si="1"/>
        <v>0.21726190476190477</v>
      </c>
      <c r="F15" s="15"/>
      <c r="G15" s="12">
        <v>21040</v>
      </c>
      <c r="H15" s="13">
        <f t="shared" si="2"/>
        <v>0.78273809523809523</v>
      </c>
      <c r="I15" s="12">
        <f t="shared" ref="I15" si="3">+D15+G15</f>
        <v>26880</v>
      </c>
    </row>
    <row r="16" spans="2:9" ht="12.75" customHeight="1" x14ac:dyDescent="0.2">
      <c r="B16" s="188"/>
      <c r="C16" s="11" t="s">
        <v>179</v>
      </c>
      <c r="D16" s="17"/>
      <c r="E16" s="21" t="s">
        <v>389</v>
      </c>
      <c r="F16" s="20"/>
      <c r="G16" s="17"/>
      <c r="H16" s="13" t="s">
        <v>389</v>
      </c>
      <c r="I16" s="20">
        <f>+D16+G16</f>
        <v>0</v>
      </c>
    </row>
    <row r="17" spans="2:9" ht="12.75" customHeight="1" x14ac:dyDescent="0.2">
      <c r="B17" s="188"/>
      <c r="C17" s="11" t="s">
        <v>175</v>
      </c>
      <c r="D17" s="12"/>
      <c r="E17" s="13" t="s">
        <v>389</v>
      </c>
      <c r="F17" s="12"/>
      <c r="G17" s="12"/>
      <c r="H17" s="13" t="s">
        <v>389</v>
      </c>
      <c r="I17" s="12">
        <f>+D17+G17</f>
        <v>0</v>
      </c>
    </row>
    <row r="18" spans="2:9" ht="12.75" customHeight="1" x14ac:dyDescent="0.2">
      <c r="B18" s="188"/>
      <c r="C18" s="11" t="s">
        <v>176</v>
      </c>
      <c r="D18" s="12"/>
      <c r="E18" s="13" t="s">
        <v>389</v>
      </c>
      <c r="F18" s="12"/>
      <c r="G18" s="12"/>
      <c r="H18" s="13" t="s">
        <v>389</v>
      </c>
      <c r="I18" s="12">
        <f>+D18+G18</f>
        <v>0</v>
      </c>
    </row>
    <row r="19" spans="2:9" ht="12.75" customHeight="1" x14ac:dyDescent="0.2">
      <c r="B19" s="189"/>
      <c r="C19" s="126" t="s">
        <v>36</v>
      </c>
      <c r="D19" s="14">
        <f>SUM(D9:D18)</f>
        <v>12848</v>
      </c>
      <c r="E19" s="16">
        <f>D19/$I19</f>
        <v>0.31391712275215011</v>
      </c>
      <c r="F19" s="14"/>
      <c r="G19" s="14">
        <f>SUM(G9:G18)</f>
        <v>28080</v>
      </c>
      <c r="H19" s="16">
        <f>G19/$I19</f>
        <v>0.68608287724784989</v>
      </c>
      <c r="I19" s="14">
        <f>+D19+G19</f>
        <v>40928</v>
      </c>
    </row>
    <row r="20" spans="2:9" ht="12.75" customHeight="1" x14ac:dyDescent="0.2">
      <c r="B20" s="190" t="s">
        <v>22</v>
      </c>
      <c r="C20" s="11" t="s">
        <v>143</v>
      </c>
      <c r="D20" s="12"/>
      <c r="E20" s="13" t="s">
        <v>389</v>
      </c>
      <c r="F20" s="12"/>
      <c r="G20" s="12"/>
      <c r="H20" s="13" t="s">
        <v>389</v>
      </c>
      <c r="I20" s="12">
        <f t="shared" ref="I20" si="4">+D20+G20</f>
        <v>0</v>
      </c>
    </row>
    <row r="21" spans="2:9" ht="12.75" customHeight="1" x14ac:dyDescent="0.2">
      <c r="B21" s="189"/>
      <c r="C21" s="126" t="s">
        <v>36</v>
      </c>
      <c r="D21" s="14">
        <f>+D20</f>
        <v>0</v>
      </c>
      <c r="E21" s="16" t="s">
        <v>389</v>
      </c>
      <c r="F21" s="14"/>
      <c r="G21" s="14">
        <f>+G20</f>
        <v>0</v>
      </c>
      <c r="H21" s="16" t="s">
        <v>389</v>
      </c>
      <c r="I21" s="14">
        <f>+D21+G21</f>
        <v>0</v>
      </c>
    </row>
    <row r="22" spans="2:9" ht="12.75" customHeight="1" x14ac:dyDescent="0.2">
      <c r="B22" s="190" t="s">
        <v>291</v>
      </c>
      <c r="C22" s="150" t="s">
        <v>141</v>
      </c>
      <c r="D22" s="100"/>
      <c r="E22" s="101"/>
      <c r="F22" s="100"/>
      <c r="G22" s="100"/>
      <c r="H22" s="101"/>
      <c r="I22" s="100"/>
    </row>
    <row r="23" spans="2:9" ht="12.75" customHeight="1" x14ac:dyDescent="0.2">
      <c r="B23" s="184"/>
      <c r="C23" s="102" t="s">
        <v>24</v>
      </c>
      <c r="D23" s="20"/>
      <c r="E23" s="21" t="s">
        <v>389</v>
      </c>
      <c r="F23" s="20"/>
      <c r="G23" s="20"/>
      <c r="H23" s="21" t="s">
        <v>389</v>
      </c>
      <c r="I23" s="20">
        <f>+D23+G23</f>
        <v>0</v>
      </c>
    </row>
    <row r="24" spans="2:9" ht="12.75" customHeight="1" x14ac:dyDescent="0.2">
      <c r="B24" s="184"/>
      <c r="C24" s="11" t="s">
        <v>25</v>
      </c>
      <c r="D24" s="12"/>
      <c r="E24" s="13" t="s">
        <v>389</v>
      </c>
      <c r="F24" s="12"/>
      <c r="G24" s="12"/>
      <c r="H24" s="13" t="s">
        <v>389</v>
      </c>
      <c r="I24" s="12">
        <f>+D24+G24</f>
        <v>0</v>
      </c>
    </row>
    <row r="25" spans="2:9" ht="12.75" customHeight="1" x14ac:dyDescent="0.2">
      <c r="B25" s="184"/>
      <c r="C25" s="11" t="s">
        <v>26</v>
      </c>
      <c r="D25" s="12">
        <v>2880</v>
      </c>
      <c r="E25" s="13">
        <f t="shared" ref="E25" si="5">+D25/$I25</f>
        <v>0.5</v>
      </c>
      <c r="F25" s="12"/>
      <c r="G25" s="12">
        <v>2880</v>
      </c>
      <c r="H25" s="13">
        <f t="shared" ref="H25" si="6">+G25/$I25</f>
        <v>0.5</v>
      </c>
      <c r="I25" s="12">
        <f t="shared" ref="I25" si="7">+D25+G25</f>
        <v>5760</v>
      </c>
    </row>
    <row r="26" spans="2:9" ht="12.75" customHeight="1" x14ac:dyDescent="0.2">
      <c r="B26" s="184"/>
      <c r="C26" s="11" t="s">
        <v>31</v>
      </c>
      <c r="D26" s="12"/>
      <c r="E26" s="13" t="s">
        <v>389</v>
      </c>
      <c r="F26" s="12"/>
      <c r="G26" s="12"/>
      <c r="H26" s="13" t="s">
        <v>389</v>
      </c>
      <c r="I26" s="12">
        <f>+D26+G26</f>
        <v>0</v>
      </c>
    </row>
    <row r="27" spans="2:9" ht="12.75" customHeight="1" x14ac:dyDescent="0.2">
      <c r="B27" s="184"/>
      <c r="C27" s="11" t="s">
        <v>27</v>
      </c>
      <c r="D27" s="12"/>
      <c r="E27" s="13" t="s">
        <v>389</v>
      </c>
      <c r="F27" s="15"/>
      <c r="G27" s="12"/>
      <c r="H27" s="13" t="s">
        <v>389</v>
      </c>
      <c r="I27" s="12">
        <f t="shared" ref="I27:I31" si="8">+D27+G27</f>
        <v>0</v>
      </c>
    </row>
    <row r="28" spans="2:9" ht="12.75" customHeight="1" x14ac:dyDescent="0.2">
      <c r="B28" s="184"/>
      <c r="C28" s="11" t="s">
        <v>318</v>
      </c>
      <c r="D28" s="18"/>
      <c r="E28" s="13" t="s">
        <v>389</v>
      </c>
      <c r="F28" s="12"/>
      <c r="G28" s="18"/>
      <c r="H28" s="13" t="s">
        <v>389</v>
      </c>
      <c r="I28" s="12">
        <f t="shared" si="8"/>
        <v>0</v>
      </c>
    </row>
    <row r="29" spans="2:9" ht="12.75" customHeight="1" x14ac:dyDescent="0.2">
      <c r="B29" s="184"/>
      <c r="C29" s="11" t="s">
        <v>28</v>
      </c>
      <c r="D29" s="18">
        <v>2112</v>
      </c>
      <c r="E29" s="13">
        <f>+D29/$I29</f>
        <v>1</v>
      </c>
      <c r="F29" s="12"/>
      <c r="G29" s="18"/>
      <c r="H29" s="13">
        <f>+G29/$I29</f>
        <v>0</v>
      </c>
      <c r="I29" s="12">
        <f t="shared" si="8"/>
        <v>2112</v>
      </c>
    </row>
    <row r="30" spans="2:9" ht="12.75" customHeight="1" x14ac:dyDescent="0.2">
      <c r="B30" s="184"/>
      <c r="C30" s="11" t="s">
        <v>33</v>
      </c>
      <c r="D30" s="12">
        <v>4080</v>
      </c>
      <c r="E30" s="13">
        <f t="shared" ref="E30:E31" si="9">+D30/$I30</f>
        <v>0.27868852459016391</v>
      </c>
      <c r="F30" s="12"/>
      <c r="G30" s="12">
        <v>10560</v>
      </c>
      <c r="H30" s="13">
        <f t="shared" ref="H30:H31" si="10">+G30/$I30</f>
        <v>0.72131147540983609</v>
      </c>
      <c r="I30" s="12">
        <f t="shared" si="8"/>
        <v>14640</v>
      </c>
    </row>
    <row r="31" spans="2:9" ht="12.75" customHeight="1" x14ac:dyDescent="0.2">
      <c r="B31" s="184"/>
      <c r="C31" s="70" t="s">
        <v>139</v>
      </c>
      <c r="D31" s="69">
        <f>SUM(D23:D30)</f>
        <v>9072</v>
      </c>
      <c r="E31" s="65">
        <f t="shared" si="9"/>
        <v>0.40298507462686567</v>
      </c>
      <c r="F31" s="71"/>
      <c r="G31" s="69">
        <f>SUM(G23:G30)</f>
        <v>13440</v>
      </c>
      <c r="H31" s="65">
        <f t="shared" si="10"/>
        <v>0.59701492537313428</v>
      </c>
      <c r="I31" s="64">
        <f t="shared" si="8"/>
        <v>22512</v>
      </c>
    </row>
    <row r="32" spans="2:9" ht="12.75" customHeight="1" x14ac:dyDescent="0.2">
      <c r="B32" s="184"/>
      <c r="C32" s="151" t="s">
        <v>140</v>
      </c>
      <c r="D32" s="99"/>
      <c r="E32" s="99"/>
      <c r="F32" s="99"/>
      <c r="G32" s="99"/>
      <c r="H32" s="99"/>
      <c r="I32" s="99"/>
    </row>
    <row r="33" spans="2:9" ht="12.75" customHeight="1" x14ac:dyDescent="0.2">
      <c r="B33" s="184"/>
      <c r="C33" s="102" t="s">
        <v>29</v>
      </c>
      <c r="D33" s="20"/>
      <c r="E33" s="21" t="s">
        <v>389</v>
      </c>
      <c r="F33" s="105"/>
      <c r="G33" s="20"/>
      <c r="H33" s="21" t="s">
        <v>389</v>
      </c>
      <c r="I33" s="20">
        <f t="shared" ref="I33:I95" si="11">+D33+G33</f>
        <v>0</v>
      </c>
    </row>
    <row r="34" spans="2:9" ht="12.75" customHeight="1" x14ac:dyDescent="0.2">
      <c r="B34" s="184"/>
      <c r="C34" s="11" t="s">
        <v>325</v>
      </c>
      <c r="D34" s="12"/>
      <c r="E34" s="13" t="s">
        <v>389</v>
      </c>
      <c r="F34" s="12"/>
      <c r="G34" s="12"/>
      <c r="H34" s="21" t="s">
        <v>389</v>
      </c>
      <c r="I34" s="12">
        <f t="shared" si="11"/>
        <v>0</v>
      </c>
    </row>
    <row r="35" spans="2:9" ht="12.75" customHeight="1" x14ac:dyDescent="0.2">
      <c r="B35" s="184"/>
      <c r="C35" s="11" t="s">
        <v>6</v>
      </c>
      <c r="D35" s="12">
        <v>14656</v>
      </c>
      <c r="E35" s="13">
        <f t="shared" ref="E35:E53" si="12">+D35/$I35</f>
        <v>0.45731402895656514</v>
      </c>
      <c r="F35" s="15"/>
      <c r="G35" s="12">
        <v>17392</v>
      </c>
      <c r="H35" s="13">
        <f t="shared" ref="H35:H53" si="13">+G35/$I35</f>
        <v>0.54268597104343486</v>
      </c>
      <c r="I35" s="12">
        <f t="shared" si="11"/>
        <v>32048</v>
      </c>
    </row>
    <row r="36" spans="2:9" ht="12.75" customHeight="1" x14ac:dyDescent="0.2">
      <c r="B36" s="184"/>
      <c r="C36" s="11" t="s">
        <v>7</v>
      </c>
      <c r="D36" s="15"/>
      <c r="E36" s="13" t="s">
        <v>389</v>
      </c>
      <c r="F36" s="15"/>
      <c r="G36" s="12"/>
      <c r="H36" s="21" t="s">
        <v>389</v>
      </c>
      <c r="I36" s="12">
        <f t="shared" si="11"/>
        <v>0</v>
      </c>
    </row>
    <row r="37" spans="2:9" ht="12.75" customHeight="1" x14ac:dyDescent="0.2">
      <c r="B37" s="184"/>
      <c r="C37" s="11" t="s">
        <v>32</v>
      </c>
      <c r="D37" s="12">
        <v>4080</v>
      </c>
      <c r="E37" s="13">
        <f t="shared" si="12"/>
        <v>0.20190023752969122</v>
      </c>
      <c r="F37" s="12"/>
      <c r="G37" s="12">
        <v>16128</v>
      </c>
      <c r="H37" s="13">
        <f t="shared" si="13"/>
        <v>0.79809976247030878</v>
      </c>
      <c r="I37" s="12">
        <f t="shared" si="11"/>
        <v>20208</v>
      </c>
    </row>
    <row r="38" spans="2:9" ht="12.75" customHeight="1" x14ac:dyDescent="0.2">
      <c r="B38" s="184"/>
      <c r="C38" s="11" t="s">
        <v>8</v>
      </c>
      <c r="D38" s="12">
        <v>432</v>
      </c>
      <c r="E38" s="13">
        <f t="shared" si="12"/>
        <v>1</v>
      </c>
      <c r="F38" s="12"/>
      <c r="G38" s="12"/>
      <c r="H38" s="13">
        <f t="shared" si="13"/>
        <v>0</v>
      </c>
      <c r="I38" s="12">
        <f t="shared" si="11"/>
        <v>432</v>
      </c>
    </row>
    <row r="39" spans="2:9" ht="12.75" customHeight="1" x14ac:dyDescent="0.2">
      <c r="B39" s="184"/>
      <c r="C39" s="11" t="s">
        <v>9</v>
      </c>
      <c r="D39" s="12"/>
      <c r="E39" s="13" t="s">
        <v>389</v>
      </c>
      <c r="F39" s="12"/>
      <c r="G39" s="12"/>
      <c r="H39" s="21" t="s">
        <v>389</v>
      </c>
      <c r="I39" s="12">
        <f t="shared" si="11"/>
        <v>0</v>
      </c>
    </row>
    <row r="40" spans="2:9" ht="12.75" customHeight="1" x14ac:dyDescent="0.2">
      <c r="B40" s="184"/>
      <c r="C40" s="19" t="s">
        <v>78</v>
      </c>
      <c r="D40" s="12"/>
      <c r="E40" s="13" t="s">
        <v>389</v>
      </c>
      <c r="F40" s="12"/>
      <c r="G40" s="12"/>
      <c r="H40" s="21" t="s">
        <v>389</v>
      </c>
      <c r="I40" s="12">
        <f t="shared" si="11"/>
        <v>0</v>
      </c>
    </row>
    <row r="41" spans="2:9" ht="12.75" customHeight="1" x14ac:dyDescent="0.2">
      <c r="B41" s="184"/>
      <c r="C41" s="11" t="s">
        <v>10</v>
      </c>
      <c r="D41" s="12"/>
      <c r="E41" s="13" t="s">
        <v>389</v>
      </c>
      <c r="F41" s="12"/>
      <c r="G41" s="12"/>
      <c r="H41" s="21" t="s">
        <v>389</v>
      </c>
      <c r="I41" s="12">
        <f t="shared" si="11"/>
        <v>0</v>
      </c>
    </row>
    <row r="42" spans="2:9" ht="12.75" customHeight="1" x14ac:dyDescent="0.2">
      <c r="B42" s="184"/>
      <c r="C42" s="70" t="s">
        <v>139</v>
      </c>
      <c r="D42" s="69">
        <f>SUM(D33:D41)</f>
        <v>19168</v>
      </c>
      <c r="E42" s="65">
        <f t="shared" si="12"/>
        <v>0.36380200425144243</v>
      </c>
      <c r="F42" s="71"/>
      <c r="G42" s="69">
        <f>SUM(G33:G41)</f>
        <v>33520</v>
      </c>
      <c r="H42" s="65">
        <f t="shared" si="13"/>
        <v>0.63619799574855751</v>
      </c>
      <c r="I42" s="64">
        <f t="shared" si="11"/>
        <v>52688</v>
      </c>
    </row>
    <row r="43" spans="2:9" ht="12.75" customHeight="1" x14ac:dyDescent="0.2">
      <c r="B43" s="184"/>
      <c r="C43" s="151" t="s">
        <v>355</v>
      </c>
      <c r="D43" s="99"/>
      <c r="E43" s="99"/>
      <c r="F43" s="99"/>
      <c r="G43" s="99"/>
      <c r="H43" s="99"/>
      <c r="I43" s="99"/>
    </row>
    <row r="44" spans="2:9" ht="12.75" customHeight="1" x14ac:dyDescent="0.2">
      <c r="B44" s="184"/>
      <c r="C44" s="102" t="s">
        <v>58</v>
      </c>
      <c r="D44" s="103"/>
      <c r="E44" s="21" t="s">
        <v>389</v>
      </c>
      <c r="F44" s="20"/>
      <c r="G44" s="103"/>
      <c r="H44" s="21" t="s">
        <v>389</v>
      </c>
      <c r="I44" s="20">
        <f t="shared" ref="I44:I47" si="14">+D44+G44</f>
        <v>0</v>
      </c>
    </row>
    <row r="45" spans="2:9" ht="12.75" customHeight="1" x14ac:dyDescent="0.2">
      <c r="B45" s="184"/>
      <c r="C45" s="11" t="s">
        <v>13</v>
      </c>
      <c r="D45" s="12"/>
      <c r="E45" s="13" t="s">
        <v>389</v>
      </c>
      <c r="F45" s="15"/>
      <c r="G45" s="12"/>
      <c r="H45" s="13" t="s">
        <v>389</v>
      </c>
      <c r="I45" s="12">
        <f t="shared" si="14"/>
        <v>0</v>
      </c>
    </row>
    <row r="46" spans="2:9" ht="12.75" customHeight="1" x14ac:dyDescent="0.2">
      <c r="B46" s="184"/>
      <c r="C46" s="11" t="s">
        <v>0</v>
      </c>
      <c r="D46" s="12"/>
      <c r="E46" s="13" t="s">
        <v>389</v>
      </c>
      <c r="F46" s="12"/>
      <c r="G46" s="12"/>
      <c r="H46" s="13" t="s">
        <v>389</v>
      </c>
      <c r="I46" s="12">
        <f t="shared" si="14"/>
        <v>0</v>
      </c>
    </row>
    <row r="47" spans="2:9" ht="12.75" customHeight="1" x14ac:dyDescent="0.2">
      <c r="B47" s="184"/>
      <c r="C47" s="11" t="s">
        <v>15</v>
      </c>
      <c r="D47" s="12"/>
      <c r="E47" s="13" t="s">
        <v>389</v>
      </c>
      <c r="F47" s="15"/>
      <c r="G47" s="12"/>
      <c r="H47" s="13" t="s">
        <v>389</v>
      </c>
      <c r="I47" s="12">
        <f t="shared" si="14"/>
        <v>0</v>
      </c>
    </row>
    <row r="48" spans="2:9" ht="12.75" customHeight="1" x14ac:dyDescent="0.2">
      <c r="B48" s="184"/>
      <c r="C48" s="11" t="s">
        <v>49</v>
      </c>
      <c r="D48" s="12"/>
      <c r="E48" s="13" t="s">
        <v>389</v>
      </c>
      <c r="F48" s="12"/>
      <c r="G48" s="12"/>
      <c r="H48" s="13" t="s">
        <v>389</v>
      </c>
      <c r="I48" s="12">
        <f>+D48+G48</f>
        <v>0</v>
      </c>
    </row>
    <row r="49" spans="2:9" ht="12.75" customHeight="1" x14ac:dyDescent="0.2">
      <c r="B49" s="184"/>
      <c r="C49" s="11" t="s">
        <v>59</v>
      </c>
      <c r="D49" s="18"/>
      <c r="E49" s="13">
        <f t="shared" ref="E49:E50" si="15">+D49/$I49</f>
        <v>0</v>
      </c>
      <c r="F49" s="12"/>
      <c r="G49" s="17">
        <v>3648</v>
      </c>
      <c r="H49" s="13">
        <f t="shared" ref="H49:H50" si="16">+G49/$I49</f>
        <v>1</v>
      </c>
      <c r="I49" s="12">
        <f t="shared" ref="I49:I52" si="17">+D49+G49</f>
        <v>3648</v>
      </c>
    </row>
    <row r="50" spans="2:9" ht="12.75" customHeight="1" x14ac:dyDescent="0.2">
      <c r="B50" s="184"/>
      <c r="C50" s="11" t="s">
        <v>11</v>
      </c>
      <c r="D50" s="12">
        <v>10048</v>
      </c>
      <c r="E50" s="13">
        <f t="shared" si="15"/>
        <v>0.54703832752613235</v>
      </c>
      <c r="F50" s="12"/>
      <c r="G50" s="12">
        <v>8320</v>
      </c>
      <c r="H50" s="13">
        <f t="shared" si="16"/>
        <v>0.45296167247386759</v>
      </c>
      <c r="I50" s="12">
        <f t="shared" si="17"/>
        <v>18368</v>
      </c>
    </row>
    <row r="51" spans="2:9" ht="12.75" customHeight="1" x14ac:dyDescent="0.2">
      <c r="B51" s="184"/>
      <c r="C51" s="11" t="s">
        <v>16</v>
      </c>
      <c r="D51" s="12"/>
      <c r="E51" s="13" t="s">
        <v>389</v>
      </c>
      <c r="F51" s="15"/>
      <c r="G51" s="12"/>
      <c r="H51" s="13" t="s">
        <v>389</v>
      </c>
      <c r="I51" s="12">
        <f t="shared" si="17"/>
        <v>0</v>
      </c>
    </row>
    <row r="52" spans="2:9" ht="12.75" customHeight="1" x14ac:dyDescent="0.2">
      <c r="B52" s="184"/>
      <c r="C52" s="11" t="s">
        <v>17</v>
      </c>
      <c r="D52" s="12"/>
      <c r="E52" s="13" t="s">
        <v>389</v>
      </c>
      <c r="F52" s="12"/>
      <c r="G52" s="12"/>
      <c r="H52" s="13" t="s">
        <v>389</v>
      </c>
      <c r="I52" s="12">
        <f t="shared" si="17"/>
        <v>0</v>
      </c>
    </row>
    <row r="53" spans="2:9" ht="12.75" customHeight="1" x14ac:dyDescent="0.2">
      <c r="B53" s="184"/>
      <c r="C53" s="11" t="s">
        <v>34</v>
      </c>
      <c r="D53" s="12">
        <v>2976</v>
      </c>
      <c r="E53" s="13">
        <f t="shared" si="12"/>
        <v>1</v>
      </c>
      <c r="F53" s="12"/>
      <c r="G53" s="12"/>
      <c r="H53" s="13">
        <f t="shared" si="13"/>
        <v>0</v>
      </c>
      <c r="I53" s="12">
        <f t="shared" si="11"/>
        <v>2976</v>
      </c>
    </row>
    <row r="54" spans="2:9" ht="12.75" customHeight="1" x14ac:dyDescent="0.2">
      <c r="B54" s="184"/>
      <c r="C54" s="11" t="s">
        <v>35</v>
      </c>
      <c r="D54" s="12"/>
      <c r="E54" s="13" t="s">
        <v>389</v>
      </c>
      <c r="F54" s="12"/>
      <c r="G54" s="12"/>
      <c r="H54" s="13" t="s">
        <v>389</v>
      </c>
      <c r="I54" s="12">
        <f t="shared" si="11"/>
        <v>0</v>
      </c>
    </row>
    <row r="55" spans="2:9" ht="12.75" customHeight="1" x14ac:dyDescent="0.2">
      <c r="B55" s="184"/>
      <c r="C55" s="72" t="s">
        <v>139</v>
      </c>
      <c r="D55" s="68">
        <f>SUM(D44:D54)</f>
        <v>13024</v>
      </c>
      <c r="E55" s="98">
        <f>D55/$I55</f>
        <v>0.52112676056338025</v>
      </c>
      <c r="F55" s="67"/>
      <c r="G55" s="68">
        <f>SUM(G44:G54)</f>
        <v>11968</v>
      </c>
      <c r="H55" s="98">
        <f>G55/$I55</f>
        <v>0.47887323943661969</v>
      </c>
      <c r="I55" s="68">
        <f t="shared" si="11"/>
        <v>24992</v>
      </c>
    </row>
    <row r="56" spans="2:9" ht="12.75" customHeight="1" x14ac:dyDescent="0.2">
      <c r="B56" s="193"/>
      <c r="C56" s="126" t="s">
        <v>36</v>
      </c>
      <c r="D56" s="14">
        <f>SUM(D31,D42,D55)</f>
        <v>41264</v>
      </c>
      <c r="E56" s="16">
        <f>D56/$I56</f>
        <v>0.41184924944107315</v>
      </c>
      <c r="F56" s="14"/>
      <c r="G56" s="14">
        <f>SUM(G31,G42,G55)</f>
        <v>58928</v>
      </c>
      <c r="H56" s="16">
        <f>G56/$I56</f>
        <v>0.58815075055892685</v>
      </c>
      <c r="I56" s="14">
        <f t="shared" si="11"/>
        <v>100192</v>
      </c>
    </row>
    <row r="57" spans="2:9" ht="12.75" customHeight="1" x14ac:dyDescent="0.2">
      <c r="B57" s="190" t="s">
        <v>292</v>
      </c>
      <c r="C57" s="152" t="s">
        <v>131</v>
      </c>
      <c r="D57" s="100"/>
      <c r="E57" s="101"/>
      <c r="F57" s="100"/>
      <c r="G57" s="100"/>
      <c r="H57" s="101"/>
      <c r="I57" s="100"/>
    </row>
    <row r="58" spans="2:9" x14ac:dyDescent="0.2">
      <c r="B58" s="188"/>
      <c r="C58" s="102" t="s">
        <v>29</v>
      </c>
      <c r="D58" s="20"/>
      <c r="E58" s="21" t="s">
        <v>389</v>
      </c>
      <c r="F58" s="20"/>
      <c r="G58" s="20"/>
      <c r="H58" s="21" t="s">
        <v>389</v>
      </c>
      <c r="I58" s="20">
        <f t="shared" ref="I58:I64" si="18">+D58+G58</f>
        <v>0</v>
      </c>
    </row>
    <row r="59" spans="2:9" x14ac:dyDescent="0.2">
      <c r="B59" s="188"/>
      <c r="C59" s="102" t="s">
        <v>13</v>
      </c>
      <c r="D59" s="20">
        <v>1440</v>
      </c>
      <c r="E59" s="21">
        <f t="shared" ref="E59:E65" si="19">+D59/$I59</f>
        <v>0.54545454545454541</v>
      </c>
      <c r="F59" s="20"/>
      <c r="G59" s="20">
        <v>1200</v>
      </c>
      <c r="H59" s="21">
        <f t="shared" ref="H59:H65" si="20">+G59/$I59</f>
        <v>0.45454545454545453</v>
      </c>
      <c r="I59" s="20">
        <f t="shared" si="18"/>
        <v>2640</v>
      </c>
    </row>
    <row r="60" spans="2:9" x14ac:dyDescent="0.2">
      <c r="B60" s="188"/>
      <c r="C60" s="11" t="s">
        <v>31</v>
      </c>
      <c r="D60" s="12"/>
      <c r="E60" s="13" t="s">
        <v>389</v>
      </c>
      <c r="F60" s="12"/>
      <c r="G60" s="12"/>
      <c r="H60" s="13" t="s">
        <v>389</v>
      </c>
      <c r="I60" s="12">
        <f t="shared" si="18"/>
        <v>0</v>
      </c>
    </row>
    <row r="61" spans="2:9" x14ac:dyDescent="0.2">
      <c r="B61" s="188"/>
      <c r="C61" s="11" t="s">
        <v>32</v>
      </c>
      <c r="D61" s="12">
        <v>4704</v>
      </c>
      <c r="E61" s="13">
        <f t="shared" si="19"/>
        <v>0.18773946360153257</v>
      </c>
      <c r="F61" s="12"/>
      <c r="G61" s="12">
        <v>20352</v>
      </c>
      <c r="H61" s="13">
        <f t="shared" si="20"/>
        <v>0.8122605363984674</v>
      </c>
      <c r="I61" s="12">
        <f t="shared" si="18"/>
        <v>25056</v>
      </c>
    </row>
    <row r="62" spans="2:9" x14ac:dyDescent="0.2">
      <c r="B62" s="188"/>
      <c r="C62" s="11" t="s">
        <v>33</v>
      </c>
      <c r="D62" s="17">
        <v>8400</v>
      </c>
      <c r="E62" s="13">
        <f t="shared" si="19"/>
        <v>0.27472527472527475</v>
      </c>
      <c r="F62" s="12"/>
      <c r="G62" s="12">
        <v>22176</v>
      </c>
      <c r="H62" s="13">
        <f t="shared" si="20"/>
        <v>0.72527472527472525</v>
      </c>
      <c r="I62" s="12">
        <f t="shared" si="18"/>
        <v>30576</v>
      </c>
    </row>
    <row r="63" spans="2:9" x14ac:dyDescent="0.2">
      <c r="B63" s="188"/>
      <c r="C63" s="11" t="s">
        <v>34</v>
      </c>
      <c r="D63" s="12">
        <v>528</v>
      </c>
      <c r="E63" s="13">
        <f t="shared" si="19"/>
        <v>5.7291666666666664E-2</v>
      </c>
      <c r="F63" s="12"/>
      <c r="G63" s="12">
        <v>8688</v>
      </c>
      <c r="H63" s="13">
        <f t="shared" si="20"/>
        <v>0.94270833333333337</v>
      </c>
      <c r="I63" s="12">
        <f t="shared" si="18"/>
        <v>9216</v>
      </c>
    </row>
    <row r="64" spans="2:9" x14ac:dyDescent="0.2">
      <c r="B64" s="188"/>
      <c r="C64" s="11" t="s">
        <v>35</v>
      </c>
      <c r="D64" s="12"/>
      <c r="E64" s="13">
        <f t="shared" si="19"/>
        <v>0</v>
      </c>
      <c r="F64" s="12"/>
      <c r="G64" s="12">
        <v>3264</v>
      </c>
      <c r="H64" s="13">
        <f t="shared" si="20"/>
        <v>1</v>
      </c>
      <c r="I64" s="12">
        <f t="shared" si="18"/>
        <v>3264</v>
      </c>
    </row>
    <row r="65" spans="2:9" x14ac:dyDescent="0.2">
      <c r="B65" s="188"/>
      <c r="C65" s="66" t="s">
        <v>139</v>
      </c>
      <c r="D65" s="64">
        <f>SUM(D58:D64)</f>
        <v>15072</v>
      </c>
      <c r="E65" s="65">
        <f t="shared" si="19"/>
        <v>0.2130257801899593</v>
      </c>
      <c r="F65" s="64"/>
      <c r="G65" s="64">
        <f>SUM(G58:G64)</f>
        <v>55680</v>
      </c>
      <c r="H65" s="65">
        <f t="shared" si="20"/>
        <v>0.78697421981004068</v>
      </c>
      <c r="I65" s="64">
        <f t="shared" si="11"/>
        <v>70752</v>
      </c>
    </row>
    <row r="66" spans="2:9" ht="12.75" customHeight="1" x14ac:dyDescent="0.2">
      <c r="B66" s="188"/>
      <c r="C66" s="152" t="s">
        <v>272</v>
      </c>
      <c r="D66" s="100"/>
      <c r="E66" s="101"/>
      <c r="F66" s="100"/>
      <c r="G66" s="100"/>
      <c r="H66" s="101"/>
      <c r="I66" s="100"/>
    </row>
    <row r="67" spans="2:9" x14ac:dyDescent="0.2">
      <c r="B67" s="188"/>
      <c r="C67" s="102" t="s">
        <v>15</v>
      </c>
      <c r="D67" s="20"/>
      <c r="E67" s="21" t="s">
        <v>389</v>
      </c>
      <c r="F67" s="20"/>
      <c r="G67" s="20"/>
      <c r="H67" s="21" t="s">
        <v>389</v>
      </c>
      <c r="I67" s="20">
        <f t="shared" ref="I67:I75" si="21">+D67+G67</f>
        <v>0</v>
      </c>
    </row>
    <row r="68" spans="2:9" x14ac:dyDescent="0.2">
      <c r="B68" s="188"/>
      <c r="C68" s="11" t="s">
        <v>6</v>
      </c>
      <c r="D68" s="12">
        <v>31776</v>
      </c>
      <c r="E68" s="13">
        <f t="shared" ref="E68:E76" si="22">+D68/$I68</f>
        <v>0.42912705272255836</v>
      </c>
      <c r="F68" s="12"/>
      <c r="G68" s="12">
        <v>42272</v>
      </c>
      <c r="H68" s="13">
        <f t="shared" ref="H68:H76" si="23">+G68/$I68</f>
        <v>0.57087294727744164</v>
      </c>
      <c r="I68" s="12">
        <f t="shared" si="21"/>
        <v>74048</v>
      </c>
    </row>
    <row r="69" spans="2:9" x14ac:dyDescent="0.2">
      <c r="B69" s="188"/>
      <c r="C69" s="11" t="s">
        <v>7</v>
      </c>
      <c r="D69" s="12"/>
      <c r="E69" s="13" t="s">
        <v>389</v>
      </c>
      <c r="F69" s="12"/>
      <c r="G69" s="12"/>
      <c r="H69" s="13" t="s">
        <v>389</v>
      </c>
      <c r="I69" s="12">
        <f t="shared" si="21"/>
        <v>0</v>
      </c>
    </row>
    <row r="70" spans="2:9" x14ac:dyDescent="0.2">
      <c r="B70" s="188"/>
      <c r="C70" s="11" t="s">
        <v>8</v>
      </c>
      <c r="D70" s="12"/>
      <c r="E70" s="13">
        <f t="shared" si="22"/>
        <v>0</v>
      </c>
      <c r="F70" s="12"/>
      <c r="G70" s="12">
        <v>2640</v>
      </c>
      <c r="H70" s="13">
        <f t="shared" si="23"/>
        <v>1</v>
      </c>
      <c r="I70" s="12">
        <f t="shared" si="21"/>
        <v>2640</v>
      </c>
    </row>
    <row r="71" spans="2:9" x14ac:dyDescent="0.2">
      <c r="B71" s="188"/>
      <c r="C71" s="11" t="s">
        <v>16</v>
      </c>
      <c r="D71" s="12"/>
      <c r="E71" s="13" t="s">
        <v>389</v>
      </c>
      <c r="F71" s="12"/>
      <c r="G71" s="12"/>
      <c r="H71" s="13" t="s">
        <v>389</v>
      </c>
      <c r="I71" s="12">
        <f t="shared" si="21"/>
        <v>0</v>
      </c>
    </row>
    <row r="72" spans="2:9" x14ac:dyDescent="0.2">
      <c r="B72" s="188"/>
      <c r="C72" s="11" t="s">
        <v>9</v>
      </c>
      <c r="D72" s="12"/>
      <c r="E72" s="13" t="s">
        <v>389</v>
      </c>
      <c r="F72" s="12"/>
      <c r="G72" s="12"/>
      <c r="H72" s="13" t="s">
        <v>389</v>
      </c>
      <c r="I72" s="12">
        <f t="shared" si="21"/>
        <v>0</v>
      </c>
    </row>
    <row r="73" spans="2:9" x14ac:dyDescent="0.2">
      <c r="B73" s="188"/>
      <c r="C73" s="11" t="s">
        <v>17</v>
      </c>
      <c r="D73" s="12"/>
      <c r="E73" s="13" t="s">
        <v>389</v>
      </c>
      <c r="F73" s="12"/>
      <c r="G73" s="12"/>
      <c r="H73" s="13" t="s">
        <v>389</v>
      </c>
      <c r="I73" s="12">
        <f t="shared" si="21"/>
        <v>0</v>
      </c>
    </row>
    <row r="74" spans="2:9" x14ac:dyDescent="0.2">
      <c r="B74" s="188"/>
      <c r="C74" s="19" t="s">
        <v>78</v>
      </c>
      <c r="D74" s="12"/>
      <c r="E74" s="13" t="s">
        <v>389</v>
      </c>
      <c r="F74" s="12"/>
      <c r="G74" s="12"/>
      <c r="H74" s="13" t="s">
        <v>389</v>
      </c>
      <c r="I74" s="12">
        <f t="shared" si="21"/>
        <v>0</v>
      </c>
    </row>
    <row r="75" spans="2:9" x14ac:dyDescent="0.2">
      <c r="B75" s="188"/>
      <c r="C75" s="11" t="s">
        <v>10</v>
      </c>
      <c r="D75" s="12"/>
      <c r="E75" s="13">
        <f t="shared" si="22"/>
        <v>0</v>
      </c>
      <c r="F75" s="12"/>
      <c r="G75" s="12">
        <v>528</v>
      </c>
      <c r="H75" s="13">
        <f t="shared" si="23"/>
        <v>1</v>
      </c>
      <c r="I75" s="12">
        <f t="shared" si="21"/>
        <v>528</v>
      </c>
    </row>
    <row r="76" spans="2:9" x14ac:dyDescent="0.2">
      <c r="B76" s="188"/>
      <c r="C76" s="66" t="s">
        <v>139</v>
      </c>
      <c r="D76" s="68">
        <f>SUM(D67:D75)</f>
        <v>31776</v>
      </c>
      <c r="E76" s="65">
        <f t="shared" si="22"/>
        <v>0.41152092830501452</v>
      </c>
      <c r="F76" s="64"/>
      <c r="G76" s="68">
        <f>SUM(G67:G75)</f>
        <v>45440</v>
      </c>
      <c r="H76" s="65">
        <f t="shared" si="23"/>
        <v>0.58847907169498548</v>
      </c>
      <c r="I76" s="64">
        <f t="shared" si="11"/>
        <v>77216</v>
      </c>
    </row>
    <row r="77" spans="2:9" x14ac:dyDescent="0.2">
      <c r="B77" s="188"/>
      <c r="C77" s="153" t="s">
        <v>132</v>
      </c>
      <c r="D77" s="100"/>
      <c r="E77" s="101"/>
      <c r="F77" s="100"/>
      <c r="G77" s="100"/>
      <c r="H77" s="101"/>
      <c r="I77" s="100"/>
    </row>
    <row r="78" spans="2:9" x14ac:dyDescent="0.2">
      <c r="B78" s="188"/>
      <c r="C78" s="102" t="s">
        <v>58</v>
      </c>
      <c r="D78" s="20"/>
      <c r="E78" s="21" t="s">
        <v>389</v>
      </c>
      <c r="F78" s="20"/>
      <c r="G78" s="20"/>
      <c r="H78" s="21" t="s">
        <v>389</v>
      </c>
      <c r="I78" s="20">
        <f t="shared" ref="I78:I79" si="24">+D78+G78</f>
        <v>0</v>
      </c>
    </row>
    <row r="79" spans="2:9" x14ac:dyDescent="0.2">
      <c r="B79" s="188"/>
      <c r="C79" s="11" t="s">
        <v>0</v>
      </c>
      <c r="D79" s="12"/>
      <c r="E79" s="13" t="s">
        <v>389</v>
      </c>
      <c r="F79" s="12"/>
      <c r="G79" s="12"/>
      <c r="H79" s="13" t="s">
        <v>389</v>
      </c>
      <c r="I79" s="12">
        <f t="shared" si="24"/>
        <v>0</v>
      </c>
    </row>
    <row r="80" spans="2:9" x14ac:dyDescent="0.2">
      <c r="B80" s="188"/>
      <c r="C80" s="11" t="s">
        <v>49</v>
      </c>
      <c r="D80" s="12"/>
      <c r="E80" s="13" t="s">
        <v>389</v>
      </c>
      <c r="F80" s="12"/>
      <c r="G80" s="12"/>
      <c r="H80" s="13" t="s">
        <v>389</v>
      </c>
      <c r="I80" s="12">
        <f>+D80+G80</f>
        <v>0</v>
      </c>
    </row>
    <row r="81" spans="2:9" x14ac:dyDescent="0.2">
      <c r="B81" s="188"/>
      <c r="C81" s="11" t="s">
        <v>59</v>
      </c>
      <c r="D81" s="12">
        <v>11088</v>
      </c>
      <c r="E81" s="13">
        <f t="shared" ref="E81:E83" si="25">+D81/$I81</f>
        <v>0.66956521739130437</v>
      </c>
      <c r="F81" s="12"/>
      <c r="G81" s="12">
        <v>5472</v>
      </c>
      <c r="H81" s="13">
        <f t="shared" ref="H81:H83" si="26">+G81/$I81</f>
        <v>0.33043478260869563</v>
      </c>
      <c r="I81" s="12">
        <f t="shared" ref="I81:I83" si="27">+D81+G81</f>
        <v>16560</v>
      </c>
    </row>
    <row r="82" spans="2:9" x14ac:dyDescent="0.2">
      <c r="B82" s="188"/>
      <c r="C82" s="11" t="s">
        <v>11</v>
      </c>
      <c r="D82" s="12">
        <v>1728</v>
      </c>
      <c r="E82" s="13">
        <f t="shared" si="25"/>
        <v>0.1875</v>
      </c>
      <c r="F82" s="12"/>
      <c r="G82" s="12">
        <v>7488</v>
      </c>
      <c r="H82" s="13">
        <f t="shared" si="26"/>
        <v>0.8125</v>
      </c>
      <c r="I82" s="12">
        <f t="shared" si="27"/>
        <v>9216</v>
      </c>
    </row>
    <row r="83" spans="2:9" x14ac:dyDescent="0.2">
      <c r="B83" s="188"/>
      <c r="C83" s="66" t="s">
        <v>139</v>
      </c>
      <c r="D83" s="68">
        <f>SUM(D78:D82)</f>
        <v>12816</v>
      </c>
      <c r="E83" s="65">
        <f t="shared" si="25"/>
        <v>0.4972067039106145</v>
      </c>
      <c r="F83" s="64"/>
      <c r="G83" s="68">
        <f>SUM(G78:G82)</f>
        <v>12960</v>
      </c>
      <c r="H83" s="65">
        <f t="shared" si="26"/>
        <v>0.5027932960893855</v>
      </c>
      <c r="I83" s="64">
        <f t="shared" si="27"/>
        <v>25776</v>
      </c>
    </row>
    <row r="84" spans="2:9" x14ac:dyDescent="0.2">
      <c r="B84" s="188"/>
      <c r="C84" s="153" t="s">
        <v>363</v>
      </c>
      <c r="D84" s="100"/>
      <c r="E84" s="101"/>
      <c r="F84" s="100"/>
      <c r="G84" s="100"/>
      <c r="H84" s="101"/>
      <c r="I84" s="100"/>
    </row>
    <row r="85" spans="2:9" x14ac:dyDescent="0.2">
      <c r="B85" s="188"/>
      <c r="C85" s="102" t="s">
        <v>324</v>
      </c>
      <c r="D85" s="20"/>
      <c r="E85" s="21" t="s">
        <v>389</v>
      </c>
      <c r="F85" s="20"/>
      <c r="G85" s="20"/>
      <c r="H85" s="21" t="s">
        <v>389</v>
      </c>
      <c r="I85" s="20">
        <f t="shared" ref="I85:I90" si="28">+D85+G85</f>
        <v>0</v>
      </c>
    </row>
    <row r="86" spans="2:9" x14ac:dyDescent="0.2">
      <c r="B86" s="188"/>
      <c r="C86" s="11" t="s">
        <v>323</v>
      </c>
      <c r="D86" s="20"/>
      <c r="E86" s="13" t="s">
        <v>389</v>
      </c>
      <c r="F86" s="20"/>
      <c r="G86" s="20"/>
      <c r="H86" s="13" t="s">
        <v>389</v>
      </c>
      <c r="I86" s="20">
        <f t="shared" si="28"/>
        <v>0</v>
      </c>
    </row>
    <row r="87" spans="2:9" x14ac:dyDescent="0.2">
      <c r="B87" s="188"/>
      <c r="C87" s="11" t="s">
        <v>24</v>
      </c>
      <c r="D87" s="12"/>
      <c r="E87" s="13" t="s">
        <v>389</v>
      </c>
      <c r="F87" s="12"/>
      <c r="G87" s="12"/>
      <c r="H87" s="13" t="s">
        <v>389</v>
      </c>
      <c r="I87" s="12">
        <f t="shared" si="28"/>
        <v>0</v>
      </c>
    </row>
    <row r="88" spans="2:9" x14ac:dyDescent="0.2">
      <c r="B88" s="188"/>
      <c r="C88" s="11" t="s">
        <v>25</v>
      </c>
      <c r="D88" s="12"/>
      <c r="E88" s="13">
        <f t="shared" ref="E88:E94" si="29">+D88/$I88</f>
        <v>0</v>
      </c>
      <c r="F88" s="12"/>
      <c r="G88" s="12">
        <v>2016</v>
      </c>
      <c r="H88" s="13">
        <f t="shared" ref="H88:H94" si="30">+G88/$I88</f>
        <v>1</v>
      </c>
      <c r="I88" s="12">
        <f t="shared" si="28"/>
        <v>2016</v>
      </c>
    </row>
    <row r="89" spans="2:9" x14ac:dyDescent="0.2">
      <c r="B89" s="188"/>
      <c r="C89" s="11" t="s">
        <v>26</v>
      </c>
      <c r="D89" s="12"/>
      <c r="E89" s="13" t="s">
        <v>389</v>
      </c>
      <c r="F89" s="12"/>
      <c r="G89" s="12"/>
      <c r="H89" s="13" t="s">
        <v>389</v>
      </c>
      <c r="I89" s="12">
        <f t="shared" si="28"/>
        <v>0</v>
      </c>
    </row>
    <row r="90" spans="2:9" x14ac:dyDescent="0.2">
      <c r="B90" s="188"/>
      <c r="C90" s="11" t="s">
        <v>27</v>
      </c>
      <c r="D90" s="12"/>
      <c r="E90" s="13" t="s">
        <v>389</v>
      </c>
      <c r="F90" s="12"/>
      <c r="G90" s="12"/>
      <c r="H90" s="13" t="s">
        <v>389</v>
      </c>
      <c r="I90" s="12">
        <f t="shared" si="28"/>
        <v>0</v>
      </c>
    </row>
    <row r="91" spans="2:9" x14ac:dyDescent="0.2">
      <c r="B91" s="188"/>
      <c r="C91" s="102" t="s">
        <v>318</v>
      </c>
      <c r="D91" s="12"/>
      <c r="E91" s="13" t="s">
        <v>389</v>
      </c>
      <c r="F91" s="12"/>
      <c r="G91" s="12"/>
      <c r="H91" s="13" t="s">
        <v>389</v>
      </c>
      <c r="I91" s="12">
        <f t="shared" si="11"/>
        <v>0</v>
      </c>
    </row>
    <row r="92" spans="2:9" x14ac:dyDescent="0.2">
      <c r="B92" s="188"/>
      <c r="C92" s="11" t="s">
        <v>322</v>
      </c>
      <c r="D92" s="12"/>
      <c r="E92" s="13" t="s">
        <v>389</v>
      </c>
      <c r="F92" s="12"/>
      <c r="G92" s="12"/>
      <c r="H92" s="13" t="s">
        <v>389</v>
      </c>
      <c r="I92" s="12">
        <f t="shared" si="11"/>
        <v>0</v>
      </c>
    </row>
    <row r="93" spans="2:9" x14ac:dyDescent="0.2">
      <c r="B93" s="192"/>
      <c r="C93" s="11" t="s">
        <v>28</v>
      </c>
      <c r="D93" s="12"/>
      <c r="E93" s="13" t="s">
        <v>389</v>
      </c>
      <c r="F93" s="15"/>
      <c r="G93" s="12"/>
      <c r="H93" s="13" t="s">
        <v>389</v>
      </c>
      <c r="I93" s="12">
        <f t="shared" si="11"/>
        <v>0</v>
      </c>
    </row>
    <row r="94" spans="2:9" x14ac:dyDescent="0.2">
      <c r="B94" s="192"/>
      <c r="C94" s="66" t="s">
        <v>139</v>
      </c>
      <c r="D94" s="68">
        <f>SUM(D85:D93)</f>
        <v>0</v>
      </c>
      <c r="E94" s="65">
        <f t="shared" si="29"/>
        <v>0</v>
      </c>
      <c r="F94" s="64"/>
      <c r="G94" s="68">
        <f>SUM(G85:G93)</f>
        <v>2016</v>
      </c>
      <c r="H94" s="65">
        <f t="shared" si="30"/>
        <v>1</v>
      </c>
      <c r="I94" s="64">
        <f t="shared" si="11"/>
        <v>2016</v>
      </c>
    </row>
    <row r="95" spans="2:9" x14ac:dyDescent="0.2">
      <c r="B95" s="189"/>
      <c r="C95" s="126" t="s">
        <v>36</v>
      </c>
      <c r="D95" s="14">
        <f>SUM(D65,D76,D83,D94)</f>
        <v>59664</v>
      </c>
      <c r="E95" s="16">
        <f>D95/$I95</f>
        <v>0.33946290395994538</v>
      </c>
      <c r="F95" s="14"/>
      <c r="G95" s="14">
        <f>SUM(G65,G76,G83,G94)</f>
        <v>116096</v>
      </c>
      <c r="H95" s="16">
        <f>G95/$I95</f>
        <v>0.66053709604005462</v>
      </c>
      <c r="I95" s="14">
        <f t="shared" si="11"/>
        <v>175760</v>
      </c>
    </row>
    <row r="96" spans="2:9" ht="12.75" customHeight="1" x14ac:dyDescent="0.2">
      <c r="B96" s="190" t="s">
        <v>293</v>
      </c>
      <c r="C96" s="152" t="s">
        <v>156</v>
      </c>
      <c r="D96" s="100"/>
      <c r="E96" s="101"/>
      <c r="F96" s="100"/>
      <c r="G96" s="100"/>
      <c r="H96" s="101"/>
      <c r="I96" s="100"/>
    </row>
    <row r="97" spans="2:9" x14ac:dyDescent="0.2">
      <c r="B97" s="188"/>
      <c r="C97" s="102" t="s">
        <v>157</v>
      </c>
      <c r="D97" s="20"/>
      <c r="E97" s="21" t="s">
        <v>389</v>
      </c>
      <c r="F97" s="20"/>
      <c r="G97" s="20"/>
      <c r="H97" s="21" t="s">
        <v>389</v>
      </c>
      <c r="I97" s="20">
        <f t="shared" ref="I97" si="31">+D97+G97</f>
        <v>0</v>
      </c>
    </row>
    <row r="98" spans="2:9" x14ac:dyDescent="0.2">
      <c r="B98" s="188"/>
      <c r="C98" s="11" t="s">
        <v>158</v>
      </c>
      <c r="D98" s="12"/>
      <c r="E98" s="13" t="s">
        <v>389</v>
      </c>
      <c r="F98" s="12"/>
      <c r="G98" s="12"/>
      <c r="H98" s="13" t="s">
        <v>389</v>
      </c>
      <c r="I98" s="12">
        <f>+D98+G98</f>
        <v>0</v>
      </c>
    </row>
    <row r="99" spans="2:9" x14ac:dyDescent="0.2">
      <c r="B99" s="188"/>
      <c r="C99" s="11" t="s">
        <v>159</v>
      </c>
      <c r="D99" s="18"/>
      <c r="E99" s="13" t="s">
        <v>389</v>
      </c>
      <c r="F99" s="12"/>
      <c r="G99" s="18"/>
      <c r="H99" s="13" t="s">
        <v>389</v>
      </c>
      <c r="I99" s="12">
        <f>+D99+G99</f>
        <v>0</v>
      </c>
    </row>
    <row r="100" spans="2:9" x14ac:dyDescent="0.2">
      <c r="B100" s="188"/>
      <c r="C100" s="102" t="s">
        <v>160</v>
      </c>
      <c r="D100" s="17"/>
      <c r="E100" s="13" t="s">
        <v>389</v>
      </c>
      <c r="F100" s="20"/>
      <c r="G100" s="12"/>
      <c r="H100" s="13" t="s">
        <v>389</v>
      </c>
      <c r="I100" s="20">
        <f t="shared" ref="I100:I105" si="32">+D100+G100</f>
        <v>0</v>
      </c>
    </row>
    <row r="101" spans="2:9" x14ac:dyDescent="0.2">
      <c r="B101" s="188"/>
      <c r="C101" s="11" t="s">
        <v>161</v>
      </c>
      <c r="D101" s="12"/>
      <c r="E101" s="13">
        <f t="shared" ref="E101:E105" si="33">+D101/$I101</f>
        <v>0</v>
      </c>
      <c r="F101" s="12"/>
      <c r="G101" s="12">
        <v>896</v>
      </c>
      <c r="H101" s="13">
        <f t="shared" ref="H101:H105" si="34">+G101/$I101</f>
        <v>1</v>
      </c>
      <c r="I101" s="12">
        <f t="shared" si="32"/>
        <v>896</v>
      </c>
    </row>
    <row r="102" spans="2:9" x14ac:dyDescent="0.2">
      <c r="B102" s="188"/>
      <c r="C102" s="11" t="s">
        <v>276</v>
      </c>
      <c r="D102" s="12"/>
      <c r="E102" s="13">
        <f t="shared" si="33"/>
        <v>0</v>
      </c>
      <c r="F102" s="12"/>
      <c r="G102" s="12">
        <v>8240</v>
      </c>
      <c r="H102" s="13">
        <f t="shared" si="34"/>
        <v>1</v>
      </c>
      <c r="I102" s="12">
        <f t="shared" si="32"/>
        <v>8240</v>
      </c>
    </row>
    <row r="103" spans="2:9" x14ac:dyDescent="0.2">
      <c r="B103" s="188"/>
      <c r="C103" s="11" t="s">
        <v>162</v>
      </c>
      <c r="D103" s="12"/>
      <c r="E103" s="13" t="s">
        <v>389</v>
      </c>
      <c r="F103" s="12"/>
      <c r="G103" s="12"/>
      <c r="H103" s="13" t="s">
        <v>389</v>
      </c>
      <c r="I103" s="12">
        <f t="shared" si="32"/>
        <v>0</v>
      </c>
    </row>
    <row r="104" spans="2:9" x14ac:dyDescent="0.2">
      <c r="B104" s="188"/>
      <c r="C104" s="11" t="s">
        <v>163</v>
      </c>
      <c r="D104" s="12"/>
      <c r="E104" s="13">
        <f t="shared" si="33"/>
        <v>0</v>
      </c>
      <c r="F104" s="12"/>
      <c r="G104" s="18">
        <v>2880</v>
      </c>
      <c r="H104" s="13">
        <f t="shared" si="34"/>
        <v>1</v>
      </c>
      <c r="I104" s="12">
        <f t="shared" si="32"/>
        <v>2880</v>
      </c>
    </row>
    <row r="105" spans="2:9" x14ac:dyDescent="0.2">
      <c r="B105" s="188"/>
      <c r="C105" s="66" t="s">
        <v>139</v>
      </c>
      <c r="D105" s="64">
        <f>SUM(D97:D104)</f>
        <v>0</v>
      </c>
      <c r="E105" s="65">
        <f t="shared" si="33"/>
        <v>0</v>
      </c>
      <c r="F105" s="64"/>
      <c r="G105" s="64">
        <f>SUM(G97:G104)</f>
        <v>12016</v>
      </c>
      <c r="H105" s="65">
        <f t="shared" si="34"/>
        <v>1</v>
      </c>
      <c r="I105" s="64">
        <f t="shared" si="32"/>
        <v>12016</v>
      </c>
    </row>
    <row r="106" spans="2:9" x14ac:dyDescent="0.2">
      <c r="B106" s="188"/>
      <c r="C106" s="152" t="s">
        <v>364</v>
      </c>
      <c r="D106" s="100"/>
      <c r="E106" s="101"/>
      <c r="F106" s="100"/>
      <c r="G106" s="104"/>
      <c r="H106" s="101"/>
      <c r="I106" s="100"/>
    </row>
    <row r="107" spans="2:9" x14ac:dyDescent="0.2">
      <c r="B107" s="188"/>
      <c r="C107" s="102" t="s">
        <v>144</v>
      </c>
      <c r="D107" s="20"/>
      <c r="E107" s="21" t="s">
        <v>389</v>
      </c>
      <c r="F107" s="20"/>
      <c r="G107" s="20"/>
      <c r="H107" s="21" t="s">
        <v>389</v>
      </c>
      <c r="I107" s="20">
        <f t="shared" ref="I107:I116" si="35">+D107+G107</f>
        <v>0</v>
      </c>
    </row>
    <row r="108" spans="2:9" x14ac:dyDescent="0.2">
      <c r="B108" s="188"/>
      <c r="C108" s="102" t="s">
        <v>164</v>
      </c>
      <c r="D108" s="20"/>
      <c r="E108" s="21">
        <f t="shared" ref="E108:E115" si="36">+D108/$I108</f>
        <v>0</v>
      </c>
      <c r="F108" s="20"/>
      <c r="G108" s="20">
        <v>1120</v>
      </c>
      <c r="H108" s="21">
        <f t="shared" ref="H108:H115" si="37">+G108/$I108</f>
        <v>1</v>
      </c>
      <c r="I108" s="20">
        <f t="shared" si="35"/>
        <v>1120</v>
      </c>
    </row>
    <row r="109" spans="2:9" x14ac:dyDescent="0.2">
      <c r="B109" s="188"/>
      <c r="C109" s="11" t="s">
        <v>165</v>
      </c>
      <c r="D109" s="12"/>
      <c r="E109" s="13" t="s">
        <v>389</v>
      </c>
      <c r="F109" s="12"/>
      <c r="G109" s="12"/>
      <c r="H109" s="13" t="s">
        <v>389</v>
      </c>
      <c r="I109" s="12">
        <f t="shared" si="35"/>
        <v>0</v>
      </c>
    </row>
    <row r="110" spans="2:9" x14ac:dyDescent="0.2">
      <c r="B110" s="188"/>
      <c r="C110" s="11" t="s">
        <v>166</v>
      </c>
      <c r="D110" s="12"/>
      <c r="E110" s="13" t="s">
        <v>389</v>
      </c>
      <c r="F110" s="12"/>
      <c r="G110" s="12"/>
      <c r="H110" s="13" t="s">
        <v>389</v>
      </c>
      <c r="I110" s="12">
        <f t="shared" si="35"/>
        <v>0</v>
      </c>
    </row>
    <row r="111" spans="2:9" x14ac:dyDescent="0.2">
      <c r="B111" s="188"/>
      <c r="C111" s="11" t="s">
        <v>167</v>
      </c>
      <c r="D111" s="12"/>
      <c r="E111" s="13">
        <f t="shared" si="36"/>
        <v>0</v>
      </c>
      <c r="F111" s="12"/>
      <c r="G111" s="12">
        <v>1056</v>
      </c>
      <c r="H111" s="13">
        <f t="shared" si="37"/>
        <v>1</v>
      </c>
      <c r="I111" s="12">
        <f t="shared" si="35"/>
        <v>1056</v>
      </c>
    </row>
    <row r="112" spans="2:9" x14ac:dyDescent="0.2">
      <c r="B112" s="188"/>
      <c r="C112" s="11" t="s">
        <v>168</v>
      </c>
      <c r="D112" s="12"/>
      <c r="E112" s="13" t="s">
        <v>389</v>
      </c>
      <c r="F112" s="12"/>
      <c r="G112" s="12"/>
      <c r="H112" s="13" t="s">
        <v>389</v>
      </c>
      <c r="I112" s="12">
        <f t="shared" si="35"/>
        <v>0</v>
      </c>
    </row>
    <row r="113" spans="2:9" x14ac:dyDescent="0.2">
      <c r="B113" s="188"/>
      <c r="C113" s="11" t="s">
        <v>169</v>
      </c>
      <c r="D113" s="12"/>
      <c r="E113" s="13">
        <f t="shared" si="36"/>
        <v>0</v>
      </c>
      <c r="F113" s="12"/>
      <c r="G113" s="12">
        <v>960</v>
      </c>
      <c r="H113" s="13">
        <f t="shared" si="37"/>
        <v>1</v>
      </c>
      <c r="I113" s="12">
        <f t="shared" si="35"/>
        <v>960</v>
      </c>
    </row>
    <row r="114" spans="2:9" x14ac:dyDescent="0.2">
      <c r="B114" s="188"/>
      <c r="C114" s="11" t="s">
        <v>170</v>
      </c>
      <c r="D114" s="12"/>
      <c r="E114" s="13" t="s">
        <v>389</v>
      </c>
      <c r="F114" s="12"/>
      <c r="G114" s="12"/>
      <c r="H114" s="13" t="s">
        <v>389</v>
      </c>
      <c r="I114" s="12">
        <f t="shared" si="35"/>
        <v>0</v>
      </c>
    </row>
    <row r="115" spans="2:9" x14ac:dyDescent="0.2">
      <c r="B115" s="188"/>
      <c r="C115" s="66" t="s">
        <v>139</v>
      </c>
      <c r="D115" s="64">
        <f>SUM(D107:D114)</f>
        <v>0</v>
      </c>
      <c r="E115" s="65">
        <f t="shared" si="36"/>
        <v>0</v>
      </c>
      <c r="F115" s="64"/>
      <c r="G115" s="64">
        <f>SUM(G107:G114)</f>
        <v>3136</v>
      </c>
      <c r="H115" s="65">
        <f t="shared" si="37"/>
        <v>1</v>
      </c>
      <c r="I115" s="64">
        <f t="shared" si="35"/>
        <v>3136</v>
      </c>
    </row>
    <row r="116" spans="2:9" x14ac:dyDescent="0.2">
      <c r="B116" s="189"/>
      <c r="C116" s="126" t="s">
        <v>36</v>
      </c>
      <c r="D116" s="14">
        <f>SUM(D105,D115)</f>
        <v>0</v>
      </c>
      <c r="E116" s="16">
        <f>D116/$I116</f>
        <v>0</v>
      </c>
      <c r="F116" s="14"/>
      <c r="G116" s="14">
        <f>SUM(G105,G115)</f>
        <v>15152</v>
      </c>
      <c r="H116" s="16">
        <f>G116/$I116</f>
        <v>1</v>
      </c>
      <c r="I116" s="14">
        <f t="shared" si="35"/>
        <v>15152</v>
      </c>
    </row>
    <row r="117" spans="2:9" ht="12.75" customHeight="1" x14ac:dyDescent="0.2">
      <c r="B117" s="188" t="s">
        <v>294</v>
      </c>
      <c r="C117" s="152" t="s">
        <v>138</v>
      </c>
      <c r="D117" s="100"/>
      <c r="E117" s="101"/>
      <c r="F117" s="106"/>
      <c r="G117" s="100"/>
      <c r="H117" s="101"/>
      <c r="I117" s="100"/>
    </row>
    <row r="118" spans="2:9" x14ac:dyDescent="0.2">
      <c r="B118" s="188"/>
      <c r="C118" s="102" t="s">
        <v>13</v>
      </c>
      <c r="D118" s="20"/>
      <c r="E118" s="21" t="s">
        <v>389</v>
      </c>
      <c r="F118" s="105"/>
      <c r="G118" s="20"/>
      <c r="H118" s="21" t="s">
        <v>389</v>
      </c>
      <c r="I118" s="20">
        <f>+D118+G118</f>
        <v>0</v>
      </c>
    </row>
    <row r="119" spans="2:9" x14ac:dyDescent="0.2">
      <c r="B119" s="188"/>
      <c r="C119" s="11" t="s">
        <v>270</v>
      </c>
      <c r="D119" s="12"/>
      <c r="E119" s="13" t="s">
        <v>389</v>
      </c>
      <c r="F119" s="15"/>
      <c r="G119" s="12"/>
      <c r="H119" s="13" t="s">
        <v>389</v>
      </c>
      <c r="I119" s="12">
        <f>+D119+G119</f>
        <v>0</v>
      </c>
    </row>
    <row r="120" spans="2:9" x14ac:dyDescent="0.2">
      <c r="B120" s="188"/>
      <c r="C120" s="11" t="s">
        <v>147</v>
      </c>
      <c r="D120" s="12"/>
      <c r="E120" s="13" t="s">
        <v>389</v>
      </c>
      <c r="F120" s="15"/>
      <c r="G120" s="12"/>
      <c r="H120" s="13" t="s">
        <v>389</v>
      </c>
      <c r="I120" s="12">
        <f>+D120+G120</f>
        <v>0</v>
      </c>
    </row>
    <row r="121" spans="2:9" x14ac:dyDescent="0.2">
      <c r="B121" s="188"/>
      <c r="C121" s="11" t="s">
        <v>17</v>
      </c>
      <c r="D121" s="12"/>
      <c r="E121" s="13" t="s">
        <v>389</v>
      </c>
      <c r="F121" s="12"/>
      <c r="G121" s="12"/>
      <c r="H121" s="13" t="s">
        <v>389</v>
      </c>
      <c r="I121" s="12">
        <f>+D121+G121</f>
        <v>0</v>
      </c>
    </row>
    <row r="122" spans="2:9" x14ac:dyDescent="0.2">
      <c r="B122" s="188"/>
      <c r="C122" s="19" t="s">
        <v>275</v>
      </c>
      <c r="D122" s="8"/>
      <c r="E122" s="181" t="s">
        <v>389</v>
      </c>
      <c r="F122" s="8"/>
      <c r="G122" s="8"/>
      <c r="H122" s="181" t="s">
        <v>389</v>
      </c>
      <c r="I122" s="8">
        <f>+D122+G122</f>
        <v>0</v>
      </c>
    </row>
    <row r="123" spans="2:9" x14ac:dyDescent="0.2">
      <c r="B123" s="188"/>
      <c r="C123" s="66" t="s">
        <v>139</v>
      </c>
      <c r="D123" s="69">
        <f>SUM(D118:D122)</f>
        <v>0</v>
      </c>
      <c r="E123" s="65" t="e">
        <f t="shared" ref="E123" si="38">+D123/$I123</f>
        <v>#DIV/0!</v>
      </c>
      <c r="F123" s="64"/>
      <c r="G123" s="69">
        <f>SUM(G118:G122)</f>
        <v>0</v>
      </c>
      <c r="H123" s="65" t="e">
        <f t="shared" ref="H123" si="39">+G123/$I123</f>
        <v>#DIV/0!</v>
      </c>
      <c r="I123" s="64">
        <f t="shared" ref="I123" si="40">+D123+G123</f>
        <v>0</v>
      </c>
    </row>
    <row r="124" spans="2:9" x14ac:dyDescent="0.2">
      <c r="B124" s="188"/>
      <c r="C124" s="153" t="s">
        <v>368</v>
      </c>
      <c r="D124" s="104"/>
      <c r="E124" s="101"/>
      <c r="F124" s="100"/>
      <c r="G124" s="104"/>
      <c r="H124" s="101"/>
      <c r="I124" s="100"/>
    </row>
    <row r="125" spans="2:9" x14ac:dyDescent="0.2">
      <c r="B125" s="188"/>
      <c r="C125" s="102" t="s">
        <v>145</v>
      </c>
      <c r="D125" s="20"/>
      <c r="E125" s="21" t="s">
        <v>389</v>
      </c>
      <c r="F125" s="20"/>
      <c r="G125" s="20"/>
      <c r="H125" s="21" t="s">
        <v>389</v>
      </c>
      <c r="I125" s="20">
        <f>+D125+G125</f>
        <v>0</v>
      </c>
    </row>
    <row r="126" spans="2:9" x14ac:dyDescent="0.2">
      <c r="B126" s="188"/>
      <c r="C126" s="11" t="s">
        <v>146</v>
      </c>
      <c r="D126" s="12"/>
      <c r="E126" s="13" t="s">
        <v>389</v>
      </c>
      <c r="F126" s="12"/>
      <c r="G126" s="12"/>
      <c r="H126" s="13" t="s">
        <v>389</v>
      </c>
      <c r="I126" s="12">
        <f t="shared" ref="I126" si="41">+D126+G126</f>
        <v>0</v>
      </c>
    </row>
    <row r="127" spans="2:9" x14ac:dyDescent="0.2">
      <c r="B127" s="188"/>
      <c r="C127" s="11" t="s">
        <v>15</v>
      </c>
      <c r="D127" s="12"/>
      <c r="E127" s="13" t="s">
        <v>389</v>
      </c>
      <c r="F127" s="15"/>
      <c r="G127" s="12"/>
      <c r="H127" s="13" t="s">
        <v>389</v>
      </c>
      <c r="I127" s="12">
        <f>+D127+G127</f>
        <v>0</v>
      </c>
    </row>
    <row r="128" spans="2:9" x14ac:dyDescent="0.2">
      <c r="B128" s="188"/>
      <c r="C128" s="11" t="s">
        <v>16</v>
      </c>
      <c r="D128" s="12"/>
      <c r="E128" s="13" t="s">
        <v>389</v>
      </c>
      <c r="F128" s="15"/>
      <c r="G128" s="12"/>
      <c r="H128" s="13" t="s">
        <v>389</v>
      </c>
      <c r="I128" s="12">
        <f>+D128+G128</f>
        <v>0</v>
      </c>
    </row>
    <row r="129" spans="2:9" x14ac:dyDescent="0.2">
      <c r="B129" s="188"/>
      <c r="C129" s="11" t="s">
        <v>148</v>
      </c>
      <c r="D129" s="18"/>
      <c r="E129" s="13" t="s">
        <v>389</v>
      </c>
      <c r="F129" s="12"/>
      <c r="G129" s="18"/>
      <c r="H129" s="13" t="s">
        <v>389</v>
      </c>
      <c r="I129" s="12">
        <f>+D129+G129</f>
        <v>0</v>
      </c>
    </row>
    <row r="130" spans="2:9" x14ac:dyDescent="0.2">
      <c r="B130" s="188"/>
      <c r="C130" s="66" t="s">
        <v>139</v>
      </c>
      <c r="D130" s="68">
        <f>SUM(D125:D129)</f>
        <v>0</v>
      </c>
      <c r="E130" s="65" t="s">
        <v>389</v>
      </c>
      <c r="F130" s="64"/>
      <c r="G130" s="68">
        <f>SUM(G125:G129)</f>
        <v>0</v>
      </c>
      <c r="H130" s="65" t="s">
        <v>389</v>
      </c>
      <c r="I130" s="64">
        <f t="shared" ref="I130" si="42">+D130+G130</f>
        <v>0</v>
      </c>
    </row>
    <row r="131" spans="2:9" x14ac:dyDescent="0.2">
      <c r="B131" s="189"/>
      <c r="C131" s="126" t="s">
        <v>36</v>
      </c>
      <c r="D131" s="14">
        <f>SUM(D123,D130)</f>
        <v>0</v>
      </c>
      <c r="E131" s="16" t="s">
        <v>389</v>
      </c>
      <c r="F131" s="14"/>
      <c r="G131" s="14">
        <f>SUM(G123,G130)</f>
        <v>0</v>
      </c>
      <c r="H131" s="16" t="s">
        <v>389</v>
      </c>
      <c r="I131" s="14">
        <f>+D131+G131</f>
        <v>0</v>
      </c>
    </row>
    <row r="132" spans="2:9" ht="12.75" customHeight="1" x14ac:dyDescent="0.2">
      <c r="B132" s="188" t="s">
        <v>295</v>
      </c>
      <c r="C132" s="152" t="s">
        <v>271</v>
      </c>
      <c r="D132" s="100"/>
      <c r="E132" s="101"/>
      <c r="F132" s="100"/>
      <c r="G132" s="100"/>
      <c r="H132" s="101"/>
      <c r="I132" s="100"/>
    </row>
    <row r="133" spans="2:9" x14ac:dyDescent="0.2">
      <c r="B133" s="188"/>
      <c r="C133" s="102" t="s">
        <v>6</v>
      </c>
      <c r="D133" s="20">
        <v>46064</v>
      </c>
      <c r="E133" s="21">
        <f>+D133/$I133</f>
        <v>0.30168710049250758</v>
      </c>
      <c r="F133" s="20"/>
      <c r="G133" s="20">
        <v>106624</v>
      </c>
      <c r="H133" s="21">
        <f>+G133/$I133</f>
        <v>0.69831289950749242</v>
      </c>
      <c r="I133" s="20">
        <f>+D133+G133</f>
        <v>152688</v>
      </c>
    </row>
    <row r="134" spans="2:9" x14ac:dyDescent="0.2">
      <c r="B134" s="188"/>
      <c r="C134" s="11" t="s">
        <v>9</v>
      </c>
      <c r="D134" s="12"/>
      <c r="E134" s="13" t="s">
        <v>389</v>
      </c>
      <c r="F134" s="15"/>
      <c r="G134" s="12"/>
      <c r="H134" s="13" t="s">
        <v>389</v>
      </c>
      <c r="I134" s="12">
        <f t="shared" ref="I134:I135" si="43">+D134+G134</f>
        <v>0</v>
      </c>
    </row>
    <row r="135" spans="2:9" x14ac:dyDescent="0.2">
      <c r="B135" s="188"/>
      <c r="C135" s="66" t="s">
        <v>139</v>
      </c>
      <c r="D135" s="68">
        <f>SUM(D133:D134)</f>
        <v>46064</v>
      </c>
      <c r="E135" s="65">
        <f>+D135/$I135</f>
        <v>0.30168710049250758</v>
      </c>
      <c r="F135" s="64"/>
      <c r="G135" s="68">
        <f>SUM(G133:G134)</f>
        <v>106624</v>
      </c>
      <c r="H135" s="65">
        <f>+G135/$I135</f>
        <v>0.69831289950749242</v>
      </c>
      <c r="I135" s="64">
        <f t="shared" si="43"/>
        <v>152688</v>
      </c>
    </row>
    <row r="136" spans="2:9" x14ac:dyDescent="0.2">
      <c r="B136" s="188"/>
      <c r="C136" s="152" t="s">
        <v>133</v>
      </c>
      <c r="D136" s="100"/>
      <c r="E136" s="101"/>
      <c r="F136" s="100"/>
      <c r="G136" s="100"/>
      <c r="H136" s="101"/>
      <c r="I136" s="100"/>
    </row>
    <row r="137" spans="2:9" x14ac:dyDescent="0.2">
      <c r="B137" s="188"/>
      <c r="C137" s="102" t="s">
        <v>485</v>
      </c>
      <c r="D137" s="20"/>
      <c r="E137" s="21" t="s">
        <v>389</v>
      </c>
      <c r="F137" s="20"/>
      <c r="G137" s="20"/>
      <c r="H137" s="21" t="s">
        <v>389</v>
      </c>
      <c r="I137" s="20">
        <f t="shared" ref="I137" si="44">+D137+G137</f>
        <v>0</v>
      </c>
    </row>
    <row r="138" spans="2:9" x14ac:dyDescent="0.2">
      <c r="B138" s="188"/>
      <c r="C138" s="11" t="s">
        <v>49</v>
      </c>
      <c r="D138" s="12"/>
      <c r="E138" s="13" t="s">
        <v>389</v>
      </c>
      <c r="F138" s="12"/>
      <c r="G138" s="12"/>
      <c r="H138" s="13" t="s">
        <v>389</v>
      </c>
      <c r="I138" s="12">
        <f>+D138+G138</f>
        <v>0</v>
      </c>
    </row>
    <row r="139" spans="2:9" x14ac:dyDescent="0.2">
      <c r="B139" s="188"/>
      <c r="C139" s="19" t="s">
        <v>150</v>
      </c>
      <c r="D139" s="12"/>
      <c r="E139" s="13" t="s">
        <v>389</v>
      </c>
      <c r="F139" s="12"/>
      <c r="G139" s="12"/>
      <c r="H139" s="13" t="s">
        <v>389</v>
      </c>
      <c r="I139" s="12">
        <f>+D139+G139</f>
        <v>0</v>
      </c>
    </row>
    <row r="140" spans="2:9" x14ac:dyDescent="0.2">
      <c r="B140" s="188"/>
      <c r="C140" s="19" t="s">
        <v>78</v>
      </c>
      <c r="D140" s="12"/>
      <c r="E140" s="13" t="s">
        <v>389</v>
      </c>
      <c r="F140" s="12"/>
      <c r="G140" s="12"/>
      <c r="H140" s="13" t="s">
        <v>389</v>
      </c>
      <c r="I140" s="12">
        <f t="shared" ref="I140:I141" si="45">+D140+G140</f>
        <v>0</v>
      </c>
    </row>
    <row r="141" spans="2:9" x14ac:dyDescent="0.2">
      <c r="B141" s="188"/>
      <c r="C141" s="66" t="s">
        <v>139</v>
      </c>
      <c r="D141" s="69">
        <f>SUM(D137:D140)</f>
        <v>0</v>
      </c>
      <c r="E141" s="65" t="s">
        <v>389</v>
      </c>
      <c r="F141" s="64"/>
      <c r="G141" s="69">
        <f>SUM(G137:G140)</f>
        <v>0</v>
      </c>
      <c r="H141" s="65" t="s">
        <v>389</v>
      </c>
      <c r="I141" s="64">
        <f t="shared" si="45"/>
        <v>0</v>
      </c>
    </row>
    <row r="142" spans="2:9" x14ac:dyDescent="0.2">
      <c r="B142" s="188"/>
      <c r="C142" s="152" t="s">
        <v>365</v>
      </c>
      <c r="D142" s="100"/>
      <c r="E142" s="101"/>
      <c r="F142" s="100"/>
      <c r="G142" s="100"/>
      <c r="H142" s="101"/>
      <c r="I142" s="100"/>
    </row>
    <row r="143" spans="2:9" x14ac:dyDescent="0.2">
      <c r="B143" s="188"/>
      <c r="C143" s="102" t="s">
        <v>58</v>
      </c>
      <c r="D143" s="17"/>
      <c r="E143" s="21" t="s">
        <v>389</v>
      </c>
      <c r="F143" s="20"/>
      <c r="G143" s="17"/>
      <c r="H143" s="21" t="s">
        <v>389</v>
      </c>
      <c r="I143" s="20">
        <f t="shared" ref="I143" si="46">+D143+G143</f>
        <v>0</v>
      </c>
    </row>
    <row r="144" spans="2:9" x14ac:dyDescent="0.2">
      <c r="B144" s="188"/>
      <c r="C144" s="11" t="s">
        <v>0</v>
      </c>
      <c r="D144" s="12"/>
      <c r="E144" s="13" t="s">
        <v>389</v>
      </c>
      <c r="F144" s="12"/>
      <c r="G144" s="12"/>
      <c r="H144" s="13" t="s">
        <v>389</v>
      </c>
      <c r="I144" s="12">
        <f>+D144+G144</f>
        <v>0</v>
      </c>
    </row>
    <row r="145" spans="2:9" x14ac:dyDescent="0.2">
      <c r="B145" s="188"/>
      <c r="C145" s="11" t="s">
        <v>59</v>
      </c>
      <c r="D145" s="18">
        <v>9216</v>
      </c>
      <c r="E145" s="13">
        <f t="shared" ref="E145:E146" si="47">+D145/$I145</f>
        <v>0.23880597014925373</v>
      </c>
      <c r="F145" s="12"/>
      <c r="G145" s="17">
        <v>29376</v>
      </c>
      <c r="H145" s="13">
        <f t="shared" ref="H145:H146" si="48">+G145/$I145</f>
        <v>0.76119402985074625</v>
      </c>
      <c r="I145" s="12">
        <f t="shared" ref="I145:I146" si="49">+D145+G145</f>
        <v>38592</v>
      </c>
    </row>
    <row r="146" spans="2:9" x14ac:dyDescent="0.2">
      <c r="B146" s="188"/>
      <c r="C146" s="11" t="s">
        <v>7</v>
      </c>
      <c r="D146" s="8"/>
      <c r="E146" s="13">
        <f t="shared" si="47"/>
        <v>0</v>
      </c>
      <c r="F146" s="15"/>
      <c r="G146" s="12">
        <v>640</v>
      </c>
      <c r="H146" s="13">
        <f t="shared" si="48"/>
        <v>1</v>
      </c>
      <c r="I146" s="12">
        <f t="shared" si="49"/>
        <v>640</v>
      </c>
    </row>
    <row r="147" spans="2:9" x14ac:dyDescent="0.2">
      <c r="B147" s="188"/>
      <c r="C147" s="11" t="s">
        <v>8</v>
      </c>
      <c r="D147" s="12"/>
      <c r="E147" s="13">
        <f>+D147/$I147</f>
        <v>0</v>
      </c>
      <c r="F147" s="12"/>
      <c r="G147" s="12">
        <v>864</v>
      </c>
      <c r="H147" s="13">
        <f>+G147/$I147</f>
        <v>1</v>
      </c>
      <c r="I147" s="12">
        <f>+D147+G147</f>
        <v>864</v>
      </c>
    </row>
    <row r="148" spans="2:9" x14ac:dyDescent="0.2">
      <c r="B148" s="188"/>
      <c r="C148" s="7" t="s">
        <v>10</v>
      </c>
      <c r="D148" s="12">
        <v>1968</v>
      </c>
      <c r="E148" s="13">
        <f>+D148/$I148</f>
        <v>1</v>
      </c>
      <c r="F148" s="12"/>
      <c r="G148" s="12"/>
      <c r="H148" s="13">
        <f>+G148/$I148</f>
        <v>0</v>
      </c>
      <c r="I148" s="12">
        <f>+D148+G148</f>
        <v>1968</v>
      </c>
    </row>
    <row r="149" spans="2:9" x14ac:dyDescent="0.2">
      <c r="B149" s="188"/>
      <c r="C149" s="66" t="s">
        <v>139</v>
      </c>
      <c r="D149" s="69">
        <f>SUM(D143:D148)</f>
        <v>11184</v>
      </c>
      <c r="E149" s="65">
        <f>+D149/$I149</f>
        <v>0.26588056295169266</v>
      </c>
      <c r="F149" s="64"/>
      <c r="G149" s="69">
        <f>SUM(G143:G148)</f>
        <v>30880</v>
      </c>
      <c r="H149" s="65">
        <f>+G149/$I149</f>
        <v>0.73411943704830729</v>
      </c>
      <c r="I149" s="64">
        <f t="shared" ref="I149:I170" si="50">+D149+G149</f>
        <v>42064</v>
      </c>
    </row>
    <row r="150" spans="2:9" x14ac:dyDescent="0.2">
      <c r="B150" s="189"/>
      <c r="C150" s="126" t="s">
        <v>36</v>
      </c>
      <c r="D150" s="14">
        <f>SUM(D135,D141,D149)</f>
        <v>57248</v>
      </c>
      <c r="E150" s="16">
        <f>D150/$I150</f>
        <v>0.29395333552415381</v>
      </c>
      <c r="F150" s="14"/>
      <c r="G150" s="14">
        <f>SUM(G135,G141,G149)</f>
        <v>137504</v>
      </c>
      <c r="H150" s="16">
        <f>G150/$I150</f>
        <v>0.70604666447584619</v>
      </c>
      <c r="I150" s="14">
        <f t="shared" si="50"/>
        <v>194752</v>
      </c>
    </row>
    <row r="151" spans="2:9" ht="12.75" customHeight="1" x14ac:dyDescent="0.2">
      <c r="B151" s="188" t="s">
        <v>296</v>
      </c>
      <c r="C151" s="152" t="s">
        <v>366</v>
      </c>
      <c r="D151" s="100"/>
      <c r="E151" s="101"/>
      <c r="F151" s="100"/>
      <c r="G151" s="100"/>
      <c r="H151" s="101"/>
      <c r="I151" s="100"/>
    </row>
    <row r="152" spans="2:9" x14ac:dyDescent="0.2">
      <c r="B152" s="188"/>
      <c r="C152" s="102" t="s">
        <v>29</v>
      </c>
      <c r="D152" s="20"/>
      <c r="E152" s="21" t="s">
        <v>389</v>
      </c>
      <c r="F152" s="105"/>
      <c r="G152" s="20"/>
      <c r="H152" s="21" t="s">
        <v>389</v>
      </c>
      <c r="I152" s="20">
        <f>+D152+G152</f>
        <v>0</v>
      </c>
    </row>
    <row r="153" spans="2:9" x14ac:dyDescent="0.2">
      <c r="B153" s="188"/>
      <c r="C153" s="11" t="s">
        <v>24</v>
      </c>
      <c r="D153" s="12"/>
      <c r="E153" s="13">
        <f t="shared" ref="E153" si="51">+D153/$I153</f>
        <v>0</v>
      </c>
      <c r="F153" s="12"/>
      <c r="G153" s="12">
        <v>1152</v>
      </c>
      <c r="H153" s="13">
        <f t="shared" ref="H153" si="52">+G153/$I153</f>
        <v>1</v>
      </c>
      <c r="I153" s="12">
        <f t="shared" ref="I153:I154" si="53">+D153+G153</f>
        <v>1152</v>
      </c>
    </row>
    <row r="154" spans="2:9" x14ac:dyDescent="0.2">
      <c r="B154" s="188"/>
      <c r="C154" s="102" t="s">
        <v>25</v>
      </c>
      <c r="D154" s="20"/>
      <c r="E154" s="13" t="s">
        <v>389</v>
      </c>
      <c r="F154" s="20"/>
      <c r="G154" s="20"/>
      <c r="H154" s="13" t="s">
        <v>389</v>
      </c>
      <c r="I154" s="20">
        <f t="shared" si="53"/>
        <v>0</v>
      </c>
    </row>
    <row r="155" spans="2:9" x14ac:dyDescent="0.2">
      <c r="B155" s="188"/>
      <c r="C155" s="11" t="s">
        <v>31</v>
      </c>
      <c r="D155" s="12"/>
      <c r="E155" s="13" t="s">
        <v>389</v>
      </c>
      <c r="F155" s="12"/>
      <c r="G155" s="12"/>
      <c r="H155" s="13" t="s">
        <v>389</v>
      </c>
      <c r="I155" s="12">
        <f>+D155+G155</f>
        <v>0</v>
      </c>
    </row>
    <row r="156" spans="2:9" x14ac:dyDescent="0.2">
      <c r="B156" s="188"/>
      <c r="C156" s="11" t="s">
        <v>318</v>
      </c>
      <c r="D156" s="18"/>
      <c r="E156" s="13" t="s">
        <v>389</v>
      </c>
      <c r="F156" s="12"/>
      <c r="G156" s="18"/>
      <c r="H156" s="13" t="s">
        <v>389</v>
      </c>
      <c r="I156" s="12">
        <f t="shared" ref="I156" si="54">+D156+G156</f>
        <v>0</v>
      </c>
    </row>
    <row r="157" spans="2:9" x14ac:dyDescent="0.2">
      <c r="B157" s="188"/>
      <c r="C157" s="11" t="s">
        <v>35</v>
      </c>
      <c r="D157" s="12"/>
      <c r="E157" s="13" t="s">
        <v>389</v>
      </c>
      <c r="F157" s="12"/>
      <c r="G157" s="12"/>
      <c r="H157" s="13" t="s">
        <v>389</v>
      </c>
      <c r="I157" s="12">
        <f>+D157+G157</f>
        <v>0</v>
      </c>
    </row>
    <row r="158" spans="2:9" x14ac:dyDescent="0.2">
      <c r="B158" s="188"/>
      <c r="C158" s="66" t="s">
        <v>139</v>
      </c>
      <c r="D158" s="69">
        <f>SUM(D152:D157)</f>
        <v>0</v>
      </c>
      <c r="E158" s="65">
        <f>+D158/$I158</f>
        <v>0</v>
      </c>
      <c r="F158" s="64"/>
      <c r="G158" s="69">
        <f>SUM(G152:G157)</f>
        <v>1152</v>
      </c>
      <c r="H158" s="65">
        <f>+G158/$I158</f>
        <v>1</v>
      </c>
      <c r="I158" s="64">
        <f t="shared" ref="I158" si="55">+D158+G158</f>
        <v>1152</v>
      </c>
    </row>
    <row r="159" spans="2:9" x14ac:dyDescent="0.2">
      <c r="B159" s="188"/>
      <c r="C159" s="152" t="s">
        <v>135</v>
      </c>
      <c r="D159" s="100"/>
      <c r="E159" s="101"/>
      <c r="F159" s="100"/>
      <c r="G159" s="100"/>
      <c r="H159" s="101"/>
      <c r="I159" s="100"/>
    </row>
    <row r="160" spans="2:9" x14ac:dyDescent="0.2">
      <c r="B160" s="188"/>
      <c r="C160" s="102" t="s">
        <v>26</v>
      </c>
      <c r="D160" s="20"/>
      <c r="E160" s="21" t="s">
        <v>389</v>
      </c>
      <c r="F160" s="20"/>
      <c r="G160" s="20"/>
      <c r="H160" s="21" t="s">
        <v>389</v>
      </c>
      <c r="I160" s="20">
        <f t="shared" ref="I160:I164" si="56">+D160+G160</f>
        <v>0</v>
      </c>
    </row>
    <row r="161" spans="2:9" x14ac:dyDescent="0.2">
      <c r="B161" s="188"/>
      <c r="C161" s="11" t="s">
        <v>27</v>
      </c>
      <c r="D161" s="12"/>
      <c r="E161" s="13" t="s">
        <v>389</v>
      </c>
      <c r="F161" s="12"/>
      <c r="G161" s="12"/>
      <c r="H161" s="13" t="s">
        <v>389</v>
      </c>
      <c r="I161" s="12">
        <f t="shared" si="56"/>
        <v>0</v>
      </c>
    </row>
    <row r="162" spans="2:9" x14ac:dyDescent="0.2">
      <c r="B162" s="188"/>
      <c r="C162" s="11" t="s">
        <v>11</v>
      </c>
      <c r="D162" s="12">
        <v>14816</v>
      </c>
      <c r="E162" s="13">
        <f t="shared" ref="E162" si="57">+D162/$I162</f>
        <v>0.33623819898329704</v>
      </c>
      <c r="F162" s="12"/>
      <c r="G162" s="12">
        <v>29248</v>
      </c>
      <c r="H162" s="13">
        <f t="shared" ref="H162" si="58">+G162/$I162</f>
        <v>0.66376180101670301</v>
      </c>
      <c r="I162" s="12">
        <f t="shared" si="56"/>
        <v>44064</v>
      </c>
    </row>
    <row r="163" spans="2:9" x14ac:dyDescent="0.2">
      <c r="B163" s="188"/>
      <c r="C163" s="11" t="s">
        <v>28</v>
      </c>
      <c r="D163" s="12"/>
      <c r="E163" s="13" t="s">
        <v>389</v>
      </c>
      <c r="F163" s="12"/>
      <c r="G163" s="12"/>
      <c r="H163" s="13" t="s">
        <v>389</v>
      </c>
      <c r="I163" s="12">
        <f t="shared" si="56"/>
        <v>0</v>
      </c>
    </row>
    <row r="164" spans="2:9" x14ac:dyDescent="0.2">
      <c r="B164" s="188"/>
      <c r="C164" s="66" t="s">
        <v>139</v>
      </c>
      <c r="D164" s="69">
        <f>SUM(D160:D163)</f>
        <v>14816</v>
      </c>
      <c r="E164" s="65">
        <f>+D164/$I164</f>
        <v>0.33623819898329704</v>
      </c>
      <c r="F164" s="64"/>
      <c r="G164" s="69">
        <f>SUM(G160:G163)</f>
        <v>29248</v>
      </c>
      <c r="H164" s="65">
        <f>+G164/$I164</f>
        <v>0.66376180101670301</v>
      </c>
      <c r="I164" s="64">
        <f t="shared" si="56"/>
        <v>44064</v>
      </c>
    </row>
    <row r="165" spans="2:9" x14ac:dyDescent="0.2">
      <c r="B165" s="188"/>
      <c r="C165" s="152" t="s">
        <v>367</v>
      </c>
      <c r="D165" s="100"/>
      <c r="E165" s="101"/>
      <c r="F165" s="100"/>
      <c r="G165" s="100"/>
      <c r="H165" s="101"/>
      <c r="I165" s="100"/>
    </row>
    <row r="166" spans="2:9" x14ac:dyDescent="0.2">
      <c r="B166" s="188"/>
      <c r="C166" s="102" t="s">
        <v>32</v>
      </c>
      <c r="D166" s="20">
        <v>8160</v>
      </c>
      <c r="E166" s="21">
        <f>+D166/$I166</f>
        <v>0.16765285996055226</v>
      </c>
      <c r="F166" s="20"/>
      <c r="G166" s="20">
        <v>40512</v>
      </c>
      <c r="H166" s="21">
        <f>+G166/$I166</f>
        <v>0.83234714003944776</v>
      </c>
      <c r="I166" s="20">
        <f>+D166+G166</f>
        <v>48672</v>
      </c>
    </row>
    <row r="167" spans="2:9" x14ac:dyDescent="0.2">
      <c r="B167" s="188"/>
      <c r="C167" s="11" t="s">
        <v>33</v>
      </c>
      <c r="D167" s="12">
        <v>2496</v>
      </c>
      <c r="E167" s="13">
        <f>+D167/$I167</f>
        <v>7.3654390934844188E-2</v>
      </c>
      <c r="F167" s="12"/>
      <c r="G167" s="12">
        <v>31392</v>
      </c>
      <c r="H167" s="13">
        <f>+G167/$I167</f>
        <v>0.92634560906515584</v>
      </c>
      <c r="I167" s="12">
        <f>+D167+G167</f>
        <v>33888</v>
      </c>
    </row>
    <row r="168" spans="2:9" x14ac:dyDescent="0.2">
      <c r="B168" s="188"/>
      <c r="C168" s="11" t="s">
        <v>34</v>
      </c>
      <c r="D168" s="12"/>
      <c r="E168" s="13">
        <f>+D168/$I168</f>
        <v>0</v>
      </c>
      <c r="F168" s="12"/>
      <c r="G168" s="12">
        <v>1824</v>
      </c>
      <c r="H168" s="13">
        <f>+G168/$I168</f>
        <v>1</v>
      </c>
      <c r="I168" s="12">
        <f>+D168+G168</f>
        <v>1824</v>
      </c>
    </row>
    <row r="169" spans="2:9" x14ac:dyDescent="0.2">
      <c r="B169" s="188"/>
      <c r="C169" s="66" t="s">
        <v>139</v>
      </c>
      <c r="D169" s="69">
        <f>SUM(D166:D168)</f>
        <v>10656</v>
      </c>
      <c r="E169" s="65">
        <f>+D169/$I169</f>
        <v>0.12627986348122866</v>
      </c>
      <c r="F169" s="64"/>
      <c r="G169" s="69">
        <f>SUM(G166:G168)</f>
        <v>73728</v>
      </c>
      <c r="H169" s="65">
        <f>+G169/$I169</f>
        <v>0.87372013651877134</v>
      </c>
      <c r="I169" s="64">
        <f t="shared" ref="I169" si="59">+D169+G169</f>
        <v>84384</v>
      </c>
    </row>
    <row r="170" spans="2:9" x14ac:dyDescent="0.2">
      <c r="B170" s="189"/>
      <c r="C170" s="126" t="s">
        <v>36</v>
      </c>
      <c r="D170" s="14">
        <f>SUM(D158,D164,D169)</f>
        <v>25472</v>
      </c>
      <c r="E170" s="16">
        <f>D170/$I170</f>
        <v>0.19654320987654322</v>
      </c>
      <c r="F170" s="14"/>
      <c r="G170" s="14">
        <f>SUM(G158,G164,G169)</f>
        <v>104128</v>
      </c>
      <c r="H170" s="16">
        <f>G170/$I170</f>
        <v>0.80345679012345683</v>
      </c>
      <c r="I170" s="14">
        <f t="shared" si="50"/>
        <v>129600</v>
      </c>
    </row>
  </sheetData>
  <mergeCells count="11">
    <mergeCell ref="G6:H6"/>
    <mergeCell ref="B8:C8"/>
    <mergeCell ref="B9:B19"/>
    <mergeCell ref="B20:B21"/>
    <mergeCell ref="B22:B56"/>
    <mergeCell ref="B96:B116"/>
    <mergeCell ref="B117:B131"/>
    <mergeCell ref="B132:B150"/>
    <mergeCell ref="B151:B170"/>
    <mergeCell ref="D6:E6"/>
    <mergeCell ref="B57:B95"/>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4" manualBreakCount="4">
    <brk id="21" min="1" max="8" man="1"/>
    <brk id="56" min="1" max="8" man="1"/>
    <brk id="95" min="1" max="8" man="1"/>
    <brk id="131"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U170"/>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21" ht="12.75" customHeight="1" x14ac:dyDescent="0.2">
      <c r="B1" s="35" t="s">
        <v>79</v>
      </c>
      <c r="C1" s="35"/>
      <c r="D1" s="35"/>
      <c r="E1" s="35"/>
      <c r="F1" s="35"/>
      <c r="G1" s="35"/>
      <c r="H1" s="35"/>
      <c r="I1" s="35"/>
    </row>
    <row r="2" spans="2:21" ht="12.75" customHeight="1" x14ac:dyDescent="0.2">
      <c r="B2" s="35" t="s">
        <v>43</v>
      </c>
      <c r="C2" s="35"/>
      <c r="D2" s="35"/>
      <c r="E2" s="35"/>
      <c r="F2" s="35"/>
      <c r="G2" s="35"/>
      <c r="H2" s="35"/>
      <c r="I2" s="35"/>
    </row>
    <row r="3" spans="2:21" ht="12.75" customHeight="1" x14ac:dyDescent="0.2">
      <c r="B3" s="35" t="s">
        <v>66</v>
      </c>
      <c r="C3" s="35"/>
      <c r="D3" s="35"/>
      <c r="E3" s="35"/>
      <c r="F3" s="35"/>
      <c r="G3" s="35"/>
      <c r="H3" s="35"/>
      <c r="I3" s="35"/>
    </row>
    <row r="4" spans="2:21" ht="12.75" customHeight="1" x14ac:dyDescent="0.2">
      <c r="B4" s="35" t="s">
        <v>279</v>
      </c>
      <c r="C4" s="35"/>
      <c r="D4" s="35"/>
      <c r="E4" s="35"/>
      <c r="F4" s="35"/>
      <c r="G4" s="35"/>
      <c r="H4" s="35"/>
      <c r="I4" s="35"/>
    </row>
    <row r="5" spans="2:21" ht="12.75" customHeight="1" x14ac:dyDescent="0.2">
      <c r="B5" s="182"/>
    </row>
    <row r="6" spans="2:21" ht="12.75" customHeight="1" x14ac:dyDescent="0.2">
      <c r="D6" s="185" t="s">
        <v>76</v>
      </c>
      <c r="E6" s="185"/>
      <c r="F6" s="3"/>
      <c r="G6" s="185" t="s">
        <v>37</v>
      </c>
      <c r="H6" s="185"/>
      <c r="I6" s="3"/>
    </row>
    <row r="7" spans="2:21" ht="12.75" customHeight="1" x14ac:dyDescent="0.2">
      <c r="B7" s="4" t="s">
        <v>38</v>
      </c>
      <c r="C7" s="4" t="s">
        <v>39</v>
      </c>
      <c r="D7" s="5" t="s">
        <v>40</v>
      </c>
      <c r="E7" s="125" t="s">
        <v>41</v>
      </c>
      <c r="F7" s="5"/>
      <c r="G7" s="5" t="s">
        <v>40</v>
      </c>
      <c r="H7" s="125" t="s">
        <v>41</v>
      </c>
      <c r="I7" s="5" t="s">
        <v>42</v>
      </c>
    </row>
    <row r="8" spans="2:21" ht="12.75" customHeight="1" x14ac:dyDescent="0.2">
      <c r="B8" s="191" t="s">
        <v>70</v>
      </c>
      <c r="C8" s="191"/>
      <c r="D8" s="14">
        <f>SUM(D19,D21,D56,D95,D116,D131,D150,D170)</f>
        <v>585360</v>
      </c>
      <c r="E8" s="16">
        <f>D8/$I8</f>
        <v>0.7922260718925942</v>
      </c>
      <c r="F8" s="6"/>
      <c r="G8" s="14">
        <f>SUM(G19,G21,G56,G95,G116,G131,G150,G170)</f>
        <v>153520</v>
      </c>
      <c r="H8" s="16">
        <f>G8/$I8</f>
        <v>0.2077739281074058</v>
      </c>
      <c r="I8" s="14">
        <f t="shared" ref="I8:I10" si="0">+D8+G8</f>
        <v>738880</v>
      </c>
      <c r="N8" s="17"/>
      <c r="O8" s="17"/>
      <c r="P8" s="17"/>
    </row>
    <row r="9" spans="2:21" ht="12.75" customHeight="1" x14ac:dyDescent="0.2">
      <c r="B9" s="188" t="s">
        <v>177</v>
      </c>
      <c r="C9" s="11" t="s">
        <v>171</v>
      </c>
      <c r="D9" s="12"/>
      <c r="E9" s="13">
        <f t="shared" ref="E9:E18" si="1">+D9/$I9</f>
        <v>0</v>
      </c>
      <c r="F9" s="15"/>
      <c r="G9" s="12">
        <v>256</v>
      </c>
      <c r="H9" s="13">
        <f t="shared" ref="H9:H18" si="2">+G9/$I9</f>
        <v>1</v>
      </c>
      <c r="I9" s="12">
        <f t="shared" si="0"/>
        <v>256</v>
      </c>
      <c r="N9" s="17"/>
      <c r="O9" s="17"/>
    </row>
    <row r="10" spans="2:21" ht="12.75" customHeight="1" x14ac:dyDescent="0.2">
      <c r="B10" s="188"/>
      <c r="C10" s="11" t="s">
        <v>487</v>
      </c>
      <c r="D10" s="12"/>
      <c r="E10" s="13" t="s">
        <v>389</v>
      </c>
      <c r="F10" s="15"/>
      <c r="G10" s="12"/>
      <c r="H10" s="13" t="s">
        <v>389</v>
      </c>
      <c r="I10" s="12">
        <f t="shared" si="0"/>
        <v>0</v>
      </c>
      <c r="N10" s="17"/>
      <c r="O10" s="17"/>
    </row>
    <row r="11" spans="2:21" ht="12.75" customHeight="1" x14ac:dyDescent="0.2">
      <c r="B11" s="188"/>
      <c r="C11" s="11" t="s">
        <v>172</v>
      </c>
      <c r="D11" s="12"/>
      <c r="E11" s="13" t="s">
        <v>389</v>
      </c>
      <c r="F11" s="12"/>
      <c r="G11" s="12"/>
      <c r="H11" s="13" t="s">
        <v>389</v>
      </c>
      <c r="I11" s="12">
        <f>+D11+G11</f>
        <v>0</v>
      </c>
      <c r="N11" s="17"/>
      <c r="O11" s="17"/>
    </row>
    <row r="12" spans="2:21" ht="12.75" customHeight="1" x14ac:dyDescent="0.2">
      <c r="B12" s="188"/>
      <c r="C12" s="11" t="s">
        <v>173</v>
      </c>
      <c r="D12" s="12"/>
      <c r="E12" s="13">
        <f t="shared" si="1"/>
        <v>0</v>
      </c>
      <c r="F12" s="15"/>
      <c r="G12" s="12">
        <v>1008</v>
      </c>
      <c r="H12" s="13">
        <f t="shared" si="2"/>
        <v>1</v>
      </c>
      <c r="I12" s="12">
        <f>+D12+G12</f>
        <v>1008</v>
      </c>
      <c r="O12" s="17"/>
      <c r="P12" s="17"/>
    </row>
    <row r="13" spans="2:21" ht="12.75" customHeight="1" x14ac:dyDescent="0.2">
      <c r="B13" s="188"/>
      <c r="C13" s="11" t="s">
        <v>178</v>
      </c>
      <c r="D13" s="12">
        <v>16752</v>
      </c>
      <c r="E13" s="13">
        <f t="shared" si="1"/>
        <v>0.4397312053758925</v>
      </c>
      <c r="F13" s="15"/>
      <c r="G13" s="12">
        <v>21344</v>
      </c>
      <c r="H13" s="13">
        <f t="shared" si="2"/>
        <v>0.5602687946241075</v>
      </c>
      <c r="I13" s="12">
        <f>+D13+G13</f>
        <v>38096</v>
      </c>
      <c r="N13" s="17"/>
      <c r="O13" s="17"/>
      <c r="P13" s="17"/>
    </row>
    <row r="14" spans="2:21" ht="12.75" customHeight="1" x14ac:dyDescent="0.2">
      <c r="B14" s="188"/>
      <c r="C14" s="11" t="s">
        <v>258</v>
      </c>
      <c r="D14" s="12">
        <v>4608</v>
      </c>
      <c r="E14" s="13">
        <f t="shared" si="1"/>
        <v>1</v>
      </c>
      <c r="F14" s="15"/>
      <c r="G14" s="12"/>
      <c r="H14" s="13">
        <f t="shared" si="2"/>
        <v>0</v>
      </c>
      <c r="I14" s="12">
        <f>+D14+G14</f>
        <v>4608</v>
      </c>
      <c r="N14" s="17"/>
      <c r="P14" s="17"/>
    </row>
    <row r="15" spans="2:21" ht="12.75" customHeight="1" x14ac:dyDescent="0.2">
      <c r="B15" s="188"/>
      <c r="C15" s="11" t="s">
        <v>174</v>
      </c>
      <c r="D15" s="12">
        <v>1840</v>
      </c>
      <c r="E15" s="13">
        <f t="shared" si="1"/>
        <v>0.78231292517006801</v>
      </c>
      <c r="F15" s="15"/>
      <c r="G15" s="12">
        <v>512</v>
      </c>
      <c r="H15" s="13">
        <f t="shared" si="2"/>
        <v>0.21768707482993196</v>
      </c>
      <c r="I15" s="12">
        <f t="shared" ref="I15" si="3">+D15+G15</f>
        <v>2352</v>
      </c>
      <c r="N15" s="17"/>
      <c r="P15" s="17"/>
    </row>
    <row r="16" spans="2:21" ht="12.75" customHeight="1" x14ac:dyDescent="0.2">
      <c r="B16" s="188"/>
      <c r="C16" s="11" t="s">
        <v>179</v>
      </c>
      <c r="D16" s="17">
        <v>768</v>
      </c>
      <c r="E16" s="21">
        <f t="shared" si="1"/>
        <v>0.61538461538461542</v>
      </c>
      <c r="F16" s="20"/>
      <c r="G16" s="17">
        <v>480</v>
      </c>
      <c r="H16" s="21">
        <f t="shared" si="2"/>
        <v>0.38461538461538464</v>
      </c>
      <c r="I16" s="20">
        <f>+D16+G16</f>
        <v>1248</v>
      </c>
      <c r="N16" s="17"/>
      <c r="O16" s="17"/>
      <c r="S16" s="17"/>
      <c r="T16" s="17"/>
      <c r="U16" s="17"/>
    </row>
    <row r="17" spans="2:16" ht="12.75" customHeight="1" x14ac:dyDescent="0.2">
      <c r="B17" s="188"/>
      <c r="C17" s="11" t="s">
        <v>175</v>
      </c>
      <c r="D17" s="12">
        <v>368</v>
      </c>
      <c r="E17" s="13">
        <f t="shared" si="1"/>
        <v>1</v>
      </c>
      <c r="F17" s="12"/>
      <c r="G17" s="12"/>
      <c r="H17" s="13">
        <f t="shared" si="2"/>
        <v>0</v>
      </c>
      <c r="I17" s="12">
        <f>+D17+G17</f>
        <v>368</v>
      </c>
    </row>
    <row r="18" spans="2:16" ht="12.75" customHeight="1" x14ac:dyDescent="0.2">
      <c r="B18" s="188"/>
      <c r="C18" s="11" t="s">
        <v>176</v>
      </c>
      <c r="D18" s="12">
        <v>1648</v>
      </c>
      <c r="E18" s="13">
        <f t="shared" si="1"/>
        <v>0.34333333333333332</v>
      </c>
      <c r="F18" s="12"/>
      <c r="G18" s="12">
        <v>3152</v>
      </c>
      <c r="H18" s="13">
        <f t="shared" si="2"/>
        <v>0.65666666666666662</v>
      </c>
      <c r="I18" s="12">
        <f>+D18+G18</f>
        <v>4800</v>
      </c>
      <c r="N18" s="17"/>
      <c r="O18" s="17"/>
      <c r="P18" s="17"/>
    </row>
    <row r="19" spans="2:16" ht="12.75" customHeight="1" x14ac:dyDescent="0.2">
      <c r="B19" s="189"/>
      <c r="C19" s="126" t="s">
        <v>36</v>
      </c>
      <c r="D19" s="14">
        <f>SUM(D9:D18)</f>
        <v>25984</v>
      </c>
      <c r="E19" s="16">
        <f>D19/$I19</f>
        <v>0.49271844660194175</v>
      </c>
      <c r="F19" s="14"/>
      <c r="G19" s="14">
        <f>SUM(G9:G18)</f>
        <v>26752</v>
      </c>
      <c r="H19" s="16">
        <f>G19/$I19</f>
        <v>0.50728155339805825</v>
      </c>
      <c r="I19" s="14">
        <f>+D19+G19</f>
        <v>52736</v>
      </c>
      <c r="N19" s="17"/>
      <c r="O19" s="17"/>
      <c r="P19" s="17"/>
    </row>
    <row r="20" spans="2:16" ht="12.75" customHeight="1" x14ac:dyDescent="0.2">
      <c r="B20" s="190" t="s">
        <v>22</v>
      </c>
      <c r="C20" s="11" t="s">
        <v>143</v>
      </c>
      <c r="D20" s="12">
        <v>5344</v>
      </c>
      <c r="E20" s="13">
        <f>+D20/$I20</f>
        <v>0.84771573604060912</v>
      </c>
      <c r="F20" s="12"/>
      <c r="G20" s="12">
        <v>960</v>
      </c>
      <c r="H20" s="13">
        <f>+G20/$I20</f>
        <v>0.15228426395939088</v>
      </c>
      <c r="I20" s="12">
        <f t="shared" ref="I20" si="4">+D20+G20</f>
        <v>6304</v>
      </c>
      <c r="N20" s="17"/>
      <c r="P20" s="17"/>
    </row>
    <row r="21" spans="2:16" ht="12.75" customHeight="1" x14ac:dyDescent="0.2">
      <c r="B21" s="189"/>
      <c r="C21" s="126" t="s">
        <v>36</v>
      </c>
      <c r="D21" s="14">
        <f>+D20</f>
        <v>5344</v>
      </c>
      <c r="E21" s="16">
        <f>D21/$I21</f>
        <v>0.84771573604060912</v>
      </c>
      <c r="F21" s="14"/>
      <c r="G21" s="14">
        <f>+G20</f>
        <v>960</v>
      </c>
      <c r="H21" s="16">
        <f>G21/$I21</f>
        <v>0.15228426395939088</v>
      </c>
      <c r="I21" s="14">
        <f>+D21+G21</f>
        <v>6304</v>
      </c>
      <c r="N21" s="17"/>
      <c r="P21" s="17"/>
    </row>
    <row r="22" spans="2:16" ht="12.75" customHeight="1" x14ac:dyDescent="0.2">
      <c r="B22" s="190" t="s">
        <v>291</v>
      </c>
      <c r="C22" s="150" t="s">
        <v>141</v>
      </c>
      <c r="D22" s="100"/>
      <c r="E22" s="101"/>
      <c r="F22" s="100"/>
      <c r="G22" s="100"/>
      <c r="H22" s="101"/>
      <c r="I22" s="100"/>
      <c r="N22" s="17"/>
      <c r="O22" s="17"/>
    </row>
    <row r="23" spans="2:16" ht="12.75" customHeight="1" x14ac:dyDescent="0.2">
      <c r="B23" s="184"/>
      <c r="C23" s="102" t="s">
        <v>24</v>
      </c>
      <c r="D23" s="20">
        <v>9200</v>
      </c>
      <c r="E23" s="21">
        <f t="shared" ref="E23:E28" si="5">+D23/$I23</f>
        <v>0.57905337361530718</v>
      </c>
      <c r="F23" s="20"/>
      <c r="G23" s="20">
        <v>6688</v>
      </c>
      <c r="H23" s="21">
        <f t="shared" ref="H23:H28" si="6">+G23/$I23</f>
        <v>0.42094662638469282</v>
      </c>
      <c r="I23" s="20">
        <f>+D23+G23</f>
        <v>15888</v>
      </c>
      <c r="N23" s="17"/>
      <c r="O23" s="17"/>
      <c r="P23" s="17"/>
    </row>
    <row r="24" spans="2:16" ht="12.75" customHeight="1" x14ac:dyDescent="0.2">
      <c r="B24" s="184"/>
      <c r="C24" s="11" t="s">
        <v>25</v>
      </c>
      <c r="D24" s="12"/>
      <c r="E24" s="13" t="s">
        <v>389</v>
      </c>
      <c r="F24" s="12"/>
      <c r="G24" s="12"/>
      <c r="H24" s="13" t="s">
        <v>389</v>
      </c>
      <c r="I24" s="12">
        <f>+D24+G24</f>
        <v>0</v>
      </c>
    </row>
    <row r="25" spans="2:16" ht="12.75" customHeight="1" x14ac:dyDescent="0.2">
      <c r="B25" s="184"/>
      <c r="C25" s="11" t="s">
        <v>26</v>
      </c>
      <c r="D25" s="12">
        <v>2880</v>
      </c>
      <c r="E25" s="13">
        <f t="shared" si="5"/>
        <v>1</v>
      </c>
      <c r="F25" s="12"/>
      <c r="G25" s="12"/>
      <c r="H25" s="13">
        <f t="shared" si="6"/>
        <v>0</v>
      </c>
      <c r="I25" s="12">
        <f t="shared" ref="I25" si="7">+D25+G25</f>
        <v>2880</v>
      </c>
      <c r="N25" s="17"/>
      <c r="O25" s="17"/>
      <c r="P25" s="17"/>
    </row>
    <row r="26" spans="2:16" ht="12.75" customHeight="1" x14ac:dyDescent="0.2">
      <c r="B26" s="184"/>
      <c r="C26" s="11" t="s">
        <v>31</v>
      </c>
      <c r="D26" s="12"/>
      <c r="E26" s="13" t="s">
        <v>389</v>
      </c>
      <c r="F26" s="12"/>
      <c r="G26" s="12"/>
      <c r="H26" s="13" t="s">
        <v>389</v>
      </c>
      <c r="I26" s="12">
        <f>+D26+G26</f>
        <v>0</v>
      </c>
    </row>
    <row r="27" spans="2:16" ht="12.75" customHeight="1" x14ac:dyDescent="0.2">
      <c r="B27" s="184"/>
      <c r="C27" s="11" t="s">
        <v>27</v>
      </c>
      <c r="D27" s="12">
        <v>1200</v>
      </c>
      <c r="E27" s="13">
        <f t="shared" si="5"/>
        <v>1</v>
      </c>
      <c r="F27" s="15"/>
      <c r="G27" s="12"/>
      <c r="H27" s="13">
        <f t="shared" si="6"/>
        <v>0</v>
      </c>
      <c r="I27" s="12">
        <f t="shared" ref="I27:I31" si="8">+D27+G27</f>
        <v>1200</v>
      </c>
      <c r="N27" s="17"/>
      <c r="O27" s="17"/>
      <c r="P27" s="17"/>
    </row>
    <row r="28" spans="2:16" ht="12.75" customHeight="1" x14ac:dyDescent="0.2">
      <c r="B28" s="184"/>
      <c r="C28" s="11" t="s">
        <v>318</v>
      </c>
      <c r="D28" s="18">
        <v>3360</v>
      </c>
      <c r="E28" s="13">
        <f t="shared" si="5"/>
        <v>1</v>
      </c>
      <c r="F28" s="12"/>
      <c r="G28" s="18"/>
      <c r="H28" s="13">
        <f t="shared" si="6"/>
        <v>0</v>
      </c>
      <c r="I28" s="12">
        <f t="shared" si="8"/>
        <v>3360</v>
      </c>
      <c r="N28" s="17"/>
      <c r="O28" s="17"/>
      <c r="P28" s="17"/>
    </row>
    <row r="29" spans="2:16" ht="12.75" customHeight="1" x14ac:dyDescent="0.2">
      <c r="B29" s="184"/>
      <c r="C29" s="11" t="s">
        <v>28</v>
      </c>
      <c r="D29" s="18">
        <v>2112</v>
      </c>
      <c r="E29" s="13">
        <f>+D29/$I29</f>
        <v>0.47826086956521741</v>
      </c>
      <c r="F29" s="12"/>
      <c r="G29" s="18">
        <v>2304</v>
      </c>
      <c r="H29" s="13">
        <f>+G29/$I29</f>
        <v>0.52173913043478259</v>
      </c>
      <c r="I29" s="12">
        <f t="shared" si="8"/>
        <v>4416</v>
      </c>
      <c r="N29" s="17"/>
      <c r="O29" s="17"/>
      <c r="P29" s="17"/>
    </row>
    <row r="30" spans="2:16" ht="12.75" customHeight="1" x14ac:dyDescent="0.2">
      <c r="B30" s="184"/>
      <c r="C30" s="11" t="s">
        <v>33</v>
      </c>
      <c r="D30" s="12">
        <v>12624</v>
      </c>
      <c r="E30" s="13">
        <f t="shared" ref="E30:E31" si="9">+D30/$I30</f>
        <v>0.92280701754385963</v>
      </c>
      <c r="F30" s="12"/>
      <c r="G30" s="12">
        <v>1056</v>
      </c>
      <c r="H30" s="13">
        <f t="shared" ref="H30:H31" si="10">+G30/$I30</f>
        <v>7.7192982456140355E-2</v>
      </c>
      <c r="I30" s="12">
        <f t="shared" si="8"/>
        <v>13680</v>
      </c>
      <c r="N30" s="17"/>
      <c r="O30" s="17"/>
      <c r="P30" s="17"/>
    </row>
    <row r="31" spans="2:16" ht="12.75" customHeight="1" x14ac:dyDescent="0.2">
      <c r="B31" s="184"/>
      <c r="C31" s="70" t="s">
        <v>139</v>
      </c>
      <c r="D31" s="69">
        <f>SUM(D23:D30)</f>
        <v>31376</v>
      </c>
      <c r="E31" s="65">
        <f t="shared" si="9"/>
        <v>0.75743530320587105</v>
      </c>
      <c r="F31" s="71"/>
      <c r="G31" s="69">
        <f>SUM(G23:G30)</f>
        <v>10048</v>
      </c>
      <c r="H31" s="65">
        <f t="shared" si="10"/>
        <v>0.24256469679412901</v>
      </c>
      <c r="I31" s="64">
        <f t="shared" si="8"/>
        <v>41424</v>
      </c>
      <c r="N31" s="17"/>
      <c r="O31" s="17"/>
      <c r="P31" s="17"/>
    </row>
    <row r="32" spans="2:16" ht="12.75" customHeight="1" x14ac:dyDescent="0.2">
      <c r="B32" s="184"/>
      <c r="C32" s="151" t="s">
        <v>140</v>
      </c>
      <c r="D32" s="99"/>
      <c r="E32" s="99"/>
      <c r="F32" s="99"/>
      <c r="G32" s="99"/>
      <c r="H32" s="99"/>
      <c r="I32" s="99"/>
      <c r="N32" s="17"/>
      <c r="O32" s="17"/>
    </row>
    <row r="33" spans="2:16" ht="12.75" customHeight="1" x14ac:dyDescent="0.2">
      <c r="B33" s="184"/>
      <c r="C33" s="102" t="s">
        <v>29</v>
      </c>
      <c r="D33" s="20"/>
      <c r="E33" s="21" t="s">
        <v>389</v>
      </c>
      <c r="F33" s="105"/>
      <c r="G33" s="20"/>
      <c r="H33" s="21" t="s">
        <v>389</v>
      </c>
      <c r="I33" s="20">
        <f t="shared" ref="I33:I95" si="11">+D33+G33</f>
        <v>0</v>
      </c>
      <c r="N33" s="17"/>
      <c r="O33" s="17"/>
    </row>
    <row r="34" spans="2:16" ht="12.75" customHeight="1" x14ac:dyDescent="0.2">
      <c r="B34" s="184"/>
      <c r="C34" s="11" t="s">
        <v>325</v>
      </c>
      <c r="D34" s="12"/>
      <c r="E34" s="13" t="s">
        <v>389</v>
      </c>
      <c r="F34" s="12"/>
      <c r="G34" s="12"/>
      <c r="H34" s="13" t="s">
        <v>389</v>
      </c>
      <c r="I34" s="12">
        <f t="shared" si="11"/>
        <v>0</v>
      </c>
      <c r="N34" s="17"/>
      <c r="O34" s="17"/>
    </row>
    <row r="35" spans="2:16" ht="12.75" customHeight="1" x14ac:dyDescent="0.2">
      <c r="B35" s="184"/>
      <c r="C35" s="11" t="s">
        <v>6</v>
      </c>
      <c r="D35" s="12">
        <v>7216</v>
      </c>
      <c r="E35" s="13">
        <f t="shared" ref="E35:E54" si="12">+D35/$I35</f>
        <v>0.32516222062004324</v>
      </c>
      <c r="F35" s="15"/>
      <c r="G35" s="12">
        <v>14976</v>
      </c>
      <c r="H35" s="13">
        <f t="shared" ref="H35:H54" si="13">+G35/$I35</f>
        <v>0.6748377793799567</v>
      </c>
      <c r="I35" s="12">
        <f t="shared" si="11"/>
        <v>22192</v>
      </c>
      <c r="N35" s="17"/>
      <c r="O35" s="17"/>
      <c r="P35" s="17"/>
    </row>
    <row r="36" spans="2:16" ht="12.75" customHeight="1" x14ac:dyDescent="0.2">
      <c r="B36" s="184"/>
      <c r="C36" s="11" t="s">
        <v>7</v>
      </c>
      <c r="D36" s="15"/>
      <c r="E36" s="13">
        <f t="shared" si="12"/>
        <v>0</v>
      </c>
      <c r="F36" s="15"/>
      <c r="G36" s="12">
        <v>1760</v>
      </c>
      <c r="H36" s="13">
        <f t="shared" si="13"/>
        <v>1</v>
      </c>
      <c r="I36" s="12">
        <f t="shared" si="11"/>
        <v>1760</v>
      </c>
      <c r="N36" s="17"/>
      <c r="O36" s="17"/>
      <c r="P36" s="17"/>
    </row>
    <row r="37" spans="2:16" ht="12.75" customHeight="1" x14ac:dyDescent="0.2">
      <c r="B37" s="184"/>
      <c r="C37" s="11" t="s">
        <v>32</v>
      </c>
      <c r="D37" s="12">
        <v>5376</v>
      </c>
      <c r="E37" s="13">
        <f t="shared" si="12"/>
        <v>0.69135802469135799</v>
      </c>
      <c r="F37" s="12"/>
      <c r="G37" s="12">
        <v>2400</v>
      </c>
      <c r="H37" s="13">
        <f t="shared" si="13"/>
        <v>0.30864197530864196</v>
      </c>
      <c r="I37" s="12">
        <f t="shared" si="11"/>
        <v>7776</v>
      </c>
      <c r="N37" s="17"/>
      <c r="O37" s="17"/>
      <c r="P37" s="17"/>
    </row>
    <row r="38" spans="2:16" ht="12.75" customHeight="1" x14ac:dyDescent="0.2">
      <c r="B38" s="184"/>
      <c r="C38" s="11" t="s">
        <v>8</v>
      </c>
      <c r="D38" s="12">
        <v>3504</v>
      </c>
      <c r="E38" s="13">
        <f t="shared" si="12"/>
        <v>1</v>
      </c>
      <c r="F38" s="12"/>
      <c r="G38" s="12"/>
      <c r="H38" s="13">
        <f t="shared" si="13"/>
        <v>0</v>
      </c>
      <c r="I38" s="12">
        <f t="shared" si="11"/>
        <v>3504</v>
      </c>
      <c r="N38" s="17"/>
      <c r="O38" s="17"/>
      <c r="P38" s="17"/>
    </row>
    <row r="39" spans="2:16" ht="12.75" customHeight="1" x14ac:dyDescent="0.2">
      <c r="B39" s="184"/>
      <c r="C39" s="11" t="s">
        <v>9</v>
      </c>
      <c r="D39" s="12">
        <v>3504</v>
      </c>
      <c r="E39" s="13">
        <f t="shared" si="12"/>
        <v>1</v>
      </c>
      <c r="F39" s="12"/>
      <c r="G39" s="12"/>
      <c r="H39" s="13">
        <f t="shared" si="13"/>
        <v>0</v>
      </c>
      <c r="I39" s="12">
        <f t="shared" si="11"/>
        <v>3504</v>
      </c>
      <c r="N39" s="17"/>
      <c r="O39" s="17"/>
      <c r="P39" s="17"/>
    </row>
    <row r="40" spans="2:16" ht="12.75" customHeight="1" x14ac:dyDescent="0.2">
      <c r="B40" s="184"/>
      <c r="C40" s="19" t="s">
        <v>78</v>
      </c>
      <c r="D40" s="12"/>
      <c r="E40" s="13" t="s">
        <v>389</v>
      </c>
      <c r="F40" s="12"/>
      <c r="G40" s="12"/>
      <c r="H40" s="13" t="s">
        <v>389</v>
      </c>
      <c r="I40" s="12">
        <f t="shared" si="11"/>
        <v>0</v>
      </c>
    </row>
    <row r="41" spans="2:16" ht="12.75" customHeight="1" x14ac:dyDescent="0.2">
      <c r="B41" s="184"/>
      <c r="C41" s="11" t="s">
        <v>10</v>
      </c>
      <c r="D41" s="12">
        <v>3600</v>
      </c>
      <c r="E41" s="13">
        <f t="shared" ref="E41" si="14">+D41/$I41</f>
        <v>0.53956834532374098</v>
      </c>
      <c r="F41" s="12"/>
      <c r="G41" s="12">
        <v>3072</v>
      </c>
      <c r="H41" s="13">
        <f t="shared" ref="H41" si="15">+G41/$I41</f>
        <v>0.46043165467625902</v>
      </c>
      <c r="I41" s="12">
        <f t="shared" si="11"/>
        <v>6672</v>
      </c>
      <c r="N41" s="17"/>
      <c r="O41" s="17"/>
      <c r="P41" s="17"/>
    </row>
    <row r="42" spans="2:16" ht="12.75" customHeight="1" x14ac:dyDescent="0.2">
      <c r="B42" s="184"/>
      <c r="C42" s="70" t="s">
        <v>139</v>
      </c>
      <c r="D42" s="69">
        <f>SUM(D33:D41)</f>
        <v>23200</v>
      </c>
      <c r="E42" s="65">
        <f t="shared" si="12"/>
        <v>0.51092318534179004</v>
      </c>
      <c r="F42" s="71"/>
      <c r="G42" s="69">
        <f>SUM(G33:G41)</f>
        <v>22208</v>
      </c>
      <c r="H42" s="65">
        <f t="shared" si="13"/>
        <v>0.48907681465821001</v>
      </c>
      <c r="I42" s="64">
        <f t="shared" si="11"/>
        <v>45408</v>
      </c>
      <c r="N42" s="17"/>
      <c r="O42" s="17"/>
      <c r="P42" s="17"/>
    </row>
    <row r="43" spans="2:16" ht="12.75" customHeight="1" x14ac:dyDescent="0.2">
      <c r="B43" s="184"/>
      <c r="C43" s="151" t="s">
        <v>355</v>
      </c>
      <c r="D43" s="99"/>
      <c r="E43" s="99"/>
      <c r="F43" s="99"/>
      <c r="G43" s="99"/>
      <c r="H43" s="99"/>
      <c r="I43" s="99"/>
      <c r="N43" s="17"/>
      <c r="O43" s="17"/>
    </row>
    <row r="44" spans="2:16" ht="12.75" customHeight="1" x14ac:dyDescent="0.2">
      <c r="B44" s="184"/>
      <c r="C44" s="102" t="s">
        <v>58</v>
      </c>
      <c r="D44" s="103"/>
      <c r="E44" s="21" t="s">
        <v>389</v>
      </c>
      <c r="F44" s="20"/>
      <c r="G44" s="103"/>
      <c r="H44" s="21" t="s">
        <v>389</v>
      </c>
      <c r="I44" s="20">
        <f t="shared" ref="I44:I47" si="16">+D44+G44</f>
        <v>0</v>
      </c>
      <c r="N44" s="17"/>
      <c r="O44" s="17"/>
    </row>
    <row r="45" spans="2:16" ht="12.75" customHeight="1" x14ac:dyDescent="0.2">
      <c r="B45" s="184"/>
      <c r="C45" s="11" t="s">
        <v>13</v>
      </c>
      <c r="D45" s="12">
        <v>3360</v>
      </c>
      <c r="E45" s="13">
        <f t="shared" ref="E45:E51" si="17">+D45/$I45</f>
        <v>1</v>
      </c>
      <c r="F45" s="15"/>
      <c r="G45" s="12"/>
      <c r="H45" s="13">
        <f t="shared" ref="H45:H51" si="18">+G45/$I45</f>
        <v>0</v>
      </c>
      <c r="I45" s="12">
        <f t="shared" si="16"/>
        <v>3360</v>
      </c>
      <c r="N45" s="17"/>
      <c r="O45" s="17"/>
      <c r="P45" s="17"/>
    </row>
    <row r="46" spans="2:16" ht="12.75" customHeight="1" x14ac:dyDescent="0.2">
      <c r="B46" s="184"/>
      <c r="C46" s="11" t="s">
        <v>0</v>
      </c>
      <c r="D46" s="12"/>
      <c r="E46" s="13" t="s">
        <v>389</v>
      </c>
      <c r="F46" s="12"/>
      <c r="G46" s="12"/>
      <c r="H46" s="13" t="s">
        <v>389</v>
      </c>
      <c r="I46" s="12">
        <f t="shared" si="16"/>
        <v>0</v>
      </c>
    </row>
    <row r="47" spans="2:16" ht="12.75" customHeight="1" x14ac:dyDescent="0.2">
      <c r="B47" s="184"/>
      <c r="C47" s="11" t="s">
        <v>15</v>
      </c>
      <c r="D47" s="12"/>
      <c r="E47" s="13" t="s">
        <v>389</v>
      </c>
      <c r="F47" s="15"/>
      <c r="G47" s="12"/>
      <c r="H47" s="13" t="s">
        <v>389</v>
      </c>
      <c r="I47" s="12">
        <f t="shared" si="16"/>
        <v>0</v>
      </c>
    </row>
    <row r="48" spans="2:16" ht="12.75" customHeight="1" x14ac:dyDescent="0.2">
      <c r="B48" s="184"/>
      <c r="C48" s="11" t="s">
        <v>49</v>
      </c>
      <c r="D48" s="12">
        <v>3136</v>
      </c>
      <c r="E48" s="13">
        <f t="shared" si="17"/>
        <v>1</v>
      </c>
      <c r="F48" s="12"/>
      <c r="G48" s="12"/>
      <c r="H48" s="13">
        <f t="shared" si="18"/>
        <v>0</v>
      </c>
      <c r="I48" s="12">
        <f>+D48+G48</f>
        <v>3136</v>
      </c>
      <c r="N48" s="17"/>
      <c r="O48" s="17"/>
      <c r="P48" s="17"/>
    </row>
    <row r="49" spans="2:16" ht="12.75" customHeight="1" x14ac:dyDescent="0.2">
      <c r="B49" s="184"/>
      <c r="C49" s="11" t="s">
        <v>59</v>
      </c>
      <c r="D49" s="18">
        <v>2256</v>
      </c>
      <c r="E49" s="13">
        <f t="shared" si="17"/>
        <v>0.6619718309859155</v>
      </c>
      <c r="F49" s="12"/>
      <c r="G49" s="17">
        <v>1152</v>
      </c>
      <c r="H49" s="13">
        <f t="shared" si="18"/>
        <v>0.3380281690140845</v>
      </c>
      <c r="I49" s="12">
        <f t="shared" ref="I49:I52" si="19">+D49+G49</f>
        <v>3408</v>
      </c>
      <c r="N49" s="17"/>
      <c r="O49" s="17"/>
      <c r="P49" s="17"/>
    </row>
    <row r="50" spans="2:16" ht="12.75" customHeight="1" x14ac:dyDescent="0.2">
      <c r="B50" s="184"/>
      <c r="C50" s="11" t="s">
        <v>11</v>
      </c>
      <c r="D50" s="12">
        <v>10800</v>
      </c>
      <c r="E50" s="13">
        <f t="shared" si="17"/>
        <v>1</v>
      </c>
      <c r="F50" s="12"/>
      <c r="G50" s="12"/>
      <c r="H50" s="13">
        <f t="shared" si="18"/>
        <v>0</v>
      </c>
      <c r="I50" s="12">
        <f t="shared" si="19"/>
        <v>10800</v>
      </c>
      <c r="N50" s="17"/>
      <c r="O50" s="17"/>
      <c r="P50" s="17"/>
    </row>
    <row r="51" spans="2:16" ht="12.75" customHeight="1" x14ac:dyDescent="0.2">
      <c r="B51" s="184"/>
      <c r="C51" s="11" t="s">
        <v>16</v>
      </c>
      <c r="D51" s="12">
        <v>1152</v>
      </c>
      <c r="E51" s="13">
        <f t="shared" si="17"/>
        <v>1</v>
      </c>
      <c r="F51" s="15"/>
      <c r="G51" s="12"/>
      <c r="H51" s="13">
        <f t="shared" si="18"/>
        <v>0</v>
      </c>
      <c r="I51" s="12">
        <f t="shared" si="19"/>
        <v>1152</v>
      </c>
      <c r="N51" s="17"/>
      <c r="O51" s="17"/>
      <c r="P51" s="17"/>
    </row>
    <row r="52" spans="2:16" ht="12.75" customHeight="1" x14ac:dyDescent="0.2">
      <c r="B52" s="184"/>
      <c r="C52" s="11" t="s">
        <v>17</v>
      </c>
      <c r="D52" s="12"/>
      <c r="E52" s="13" t="s">
        <v>389</v>
      </c>
      <c r="F52" s="12"/>
      <c r="G52" s="12"/>
      <c r="H52" s="13" t="s">
        <v>389</v>
      </c>
      <c r="I52" s="12">
        <f t="shared" si="19"/>
        <v>0</v>
      </c>
    </row>
    <row r="53" spans="2:16" ht="12.75" customHeight="1" x14ac:dyDescent="0.2">
      <c r="B53" s="184"/>
      <c r="C53" s="11" t="s">
        <v>34</v>
      </c>
      <c r="D53" s="12">
        <v>9504</v>
      </c>
      <c r="E53" s="13">
        <f t="shared" si="12"/>
        <v>0.65926748057713647</v>
      </c>
      <c r="F53" s="12"/>
      <c r="G53" s="12">
        <v>4912</v>
      </c>
      <c r="H53" s="13">
        <f t="shared" si="13"/>
        <v>0.34073251942286348</v>
      </c>
      <c r="I53" s="12">
        <f t="shared" si="11"/>
        <v>14416</v>
      </c>
      <c r="N53" s="17"/>
      <c r="O53" s="17"/>
      <c r="P53" s="17"/>
    </row>
    <row r="54" spans="2:16" ht="12.75" customHeight="1" x14ac:dyDescent="0.2">
      <c r="B54" s="184"/>
      <c r="C54" s="11" t="s">
        <v>35</v>
      </c>
      <c r="D54" s="12">
        <v>3840</v>
      </c>
      <c r="E54" s="13">
        <f t="shared" si="12"/>
        <v>1</v>
      </c>
      <c r="F54" s="12"/>
      <c r="G54" s="12"/>
      <c r="H54" s="13">
        <f t="shared" si="13"/>
        <v>0</v>
      </c>
      <c r="I54" s="12">
        <f t="shared" si="11"/>
        <v>3840</v>
      </c>
      <c r="N54" s="17"/>
      <c r="O54" s="17"/>
      <c r="P54" s="17"/>
    </row>
    <row r="55" spans="2:16" ht="12.75" customHeight="1" x14ac:dyDescent="0.2">
      <c r="B55" s="184"/>
      <c r="C55" s="72" t="s">
        <v>139</v>
      </c>
      <c r="D55" s="68">
        <f>SUM(D44:D54)</f>
        <v>34048</v>
      </c>
      <c r="E55" s="98">
        <f>D55/$I55</f>
        <v>0.84882329477463103</v>
      </c>
      <c r="F55" s="67"/>
      <c r="G55" s="68">
        <f>SUM(G44:G54)</f>
        <v>6064</v>
      </c>
      <c r="H55" s="98">
        <f>G55/$I55</f>
        <v>0.15117670522536897</v>
      </c>
      <c r="I55" s="68">
        <f t="shared" si="11"/>
        <v>40112</v>
      </c>
      <c r="N55" s="17"/>
      <c r="O55" s="17"/>
      <c r="P55" s="17"/>
    </row>
    <row r="56" spans="2:16" ht="12.75" customHeight="1" x14ac:dyDescent="0.2">
      <c r="B56" s="193"/>
      <c r="C56" s="126" t="s">
        <v>36</v>
      </c>
      <c r="D56" s="14">
        <f>SUM(D31,D42,D55)</f>
        <v>88624</v>
      </c>
      <c r="E56" s="16">
        <f>D56/$I56</f>
        <v>0.69813461053692971</v>
      </c>
      <c r="F56" s="14"/>
      <c r="G56" s="14">
        <f>SUM(G31,G42,G55)</f>
        <v>38320</v>
      </c>
      <c r="H56" s="16">
        <f>G56/$I56</f>
        <v>0.30186538946307034</v>
      </c>
      <c r="I56" s="14">
        <f t="shared" si="11"/>
        <v>126944</v>
      </c>
      <c r="N56" s="17"/>
      <c r="O56" s="17"/>
      <c r="P56" s="17"/>
    </row>
    <row r="57" spans="2:16" ht="12.75" customHeight="1" x14ac:dyDescent="0.2">
      <c r="B57" s="190" t="s">
        <v>292</v>
      </c>
      <c r="C57" s="152" t="s">
        <v>131</v>
      </c>
      <c r="D57" s="100"/>
      <c r="E57" s="101"/>
      <c r="F57" s="100"/>
      <c r="G57" s="100"/>
      <c r="H57" s="101"/>
      <c r="I57" s="100"/>
      <c r="N57" s="17"/>
      <c r="O57" s="17"/>
    </row>
    <row r="58" spans="2:16" ht="12.75" customHeight="1" x14ac:dyDescent="0.2">
      <c r="B58" s="188"/>
      <c r="C58" s="102" t="s">
        <v>29</v>
      </c>
      <c r="D58" s="20"/>
      <c r="E58" s="21" t="s">
        <v>389</v>
      </c>
      <c r="F58" s="20"/>
      <c r="G58" s="20"/>
      <c r="H58" s="21" t="s">
        <v>389</v>
      </c>
      <c r="I58" s="20">
        <f t="shared" ref="I58:I64" si="20">+D58+G58</f>
        <v>0</v>
      </c>
      <c r="N58" s="17"/>
      <c r="O58" s="17"/>
    </row>
    <row r="59" spans="2:16" ht="12.75" customHeight="1" x14ac:dyDescent="0.2">
      <c r="B59" s="188"/>
      <c r="C59" s="102" t="s">
        <v>13</v>
      </c>
      <c r="D59" s="20">
        <v>1152</v>
      </c>
      <c r="E59" s="21">
        <f t="shared" ref="E59:E65" si="21">+D59/$I59</f>
        <v>1</v>
      </c>
      <c r="F59" s="20"/>
      <c r="G59" s="20"/>
      <c r="H59" s="21">
        <f t="shared" ref="H59:H65" si="22">+G59/$I59</f>
        <v>0</v>
      </c>
      <c r="I59" s="20">
        <f t="shared" si="20"/>
        <v>1152</v>
      </c>
      <c r="N59" s="17"/>
      <c r="P59" s="17"/>
    </row>
    <row r="60" spans="2:16" ht="12.75" customHeight="1" x14ac:dyDescent="0.2">
      <c r="B60" s="188"/>
      <c r="C60" s="11" t="s">
        <v>31</v>
      </c>
      <c r="D60" s="12"/>
      <c r="E60" s="13">
        <f t="shared" si="21"/>
        <v>0</v>
      </c>
      <c r="F60" s="12"/>
      <c r="G60" s="12">
        <v>1200</v>
      </c>
      <c r="H60" s="13">
        <f t="shared" si="22"/>
        <v>1</v>
      </c>
      <c r="I60" s="12">
        <f t="shared" si="20"/>
        <v>1200</v>
      </c>
      <c r="N60" s="17"/>
      <c r="O60" s="17"/>
      <c r="P60" s="17"/>
    </row>
    <row r="61" spans="2:16" ht="12.75" customHeight="1" x14ac:dyDescent="0.2">
      <c r="B61" s="188"/>
      <c r="C61" s="11" t="s">
        <v>32</v>
      </c>
      <c r="D61" s="12">
        <v>12336</v>
      </c>
      <c r="E61" s="13">
        <f t="shared" si="21"/>
        <v>1</v>
      </c>
      <c r="F61" s="12"/>
      <c r="G61" s="12"/>
      <c r="H61" s="13">
        <f t="shared" si="22"/>
        <v>0</v>
      </c>
      <c r="I61" s="12">
        <f t="shared" si="20"/>
        <v>12336</v>
      </c>
      <c r="N61" s="17"/>
      <c r="O61" s="17"/>
      <c r="P61" s="17"/>
    </row>
    <row r="62" spans="2:16" ht="12.75" customHeight="1" x14ac:dyDescent="0.2">
      <c r="B62" s="188"/>
      <c r="C62" s="11" t="s">
        <v>33</v>
      </c>
      <c r="D62" s="17">
        <v>11712</v>
      </c>
      <c r="E62" s="13">
        <f t="shared" si="21"/>
        <v>1</v>
      </c>
      <c r="F62" s="12"/>
      <c r="G62" s="12"/>
      <c r="H62" s="13">
        <f t="shared" si="22"/>
        <v>0</v>
      </c>
      <c r="I62" s="12">
        <f t="shared" si="20"/>
        <v>11712</v>
      </c>
      <c r="N62" s="17"/>
      <c r="O62" s="17"/>
      <c r="P62" s="17"/>
    </row>
    <row r="63" spans="2:16" ht="12.75" customHeight="1" x14ac:dyDescent="0.2">
      <c r="B63" s="188"/>
      <c r="C63" s="11" t="s">
        <v>34</v>
      </c>
      <c r="D63" s="12">
        <v>3264</v>
      </c>
      <c r="E63" s="13">
        <f t="shared" si="21"/>
        <v>0.32075471698113206</v>
      </c>
      <c r="F63" s="12"/>
      <c r="G63" s="12">
        <v>6912</v>
      </c>
      <c r="H63" s="13">
        <f t="shared" si="22"/>
        <v>0.67924528301886788</v>
      </c>
      <c r="I63" s="12">
        <f t="shared" si="20"/>
        <v>10176</v>
      </c>
      <c r="N63" s="17"/>
      <c r="O63" s="17"/>
      <c r="P63" s="17"/>
    </row>
    <row r="64" spans="2:16" ht="12.75" customHeight="1" x14ac:dyDescent="0.2">
      <c r="B64" s="188"/>
      <c r="C64" s="11" t="s">
        <v>35</v>
      </c>
      <c r="D64" s="12">
        <v>4752</v>
      </c>
      <c r="E64" s="13">
        <f t="shared" si="21"/>
        <v>1</v>
      </c>
      <c r="F64" s="12"/>
      <c r="G64" s="12"/>
      <c r="H64" s="13">
        <f t="shared" si="22"/>
        <v>0</v>
      </c>
      <c r="I64" s="12">
        <f t="shared" si="20"/>
        <v>4752</v>
      </c>
      <c r="M64" s="17"/>
      <c r="N64" s="17"/>
      <c r="O64" s="17"/>
      <c r="P64" s="17"/>
    </row>
    <row r="65" spans="2:16" ht="12.75" customHeight="1" x14ac:dyDescent="0.2">
      <c r="B65" s="188"/>
      <c r="C65" s="66" t="s">
        <v>139</v>
      </c>
      <c r="D65" s="64">
        <f>SUM(D58:D64)</f>
        <v>33216</v>
      </c>
      <c r="E65" s="65">
        <f t="shared" si="21"/>
        <v>0.80371660859465732</v>
      </c>
      <c r="F65" s="64"/>
      <c r="G65" s="64">
        <f>SUM(G58:G64)</f>
        <v>8112</v>
      </c>
      <c r="H65" s="65">
        <f t="shared" si="22"/>
        <v>0.19628339140534262</v>
      </c>
      <c r="I65" s="64">
        <f t="shared" si="11"/>
        <v>41328</v>
      </c>
      <c r="N65" s="17"/>
      <c r="O65" s="17"/>
      <c r="P65" s="17"/>
    </row>
    <row r="66" spans="2:16" ht="12.75" customHeight="1" x14ac:dyDescent="0.2">
      <c r="B66" s="188"/>
      <c r="C66" s="152" t="s">
        <v>272</v>
      </c>
      <c r="D66" s="100"/>
      <c r="E66" s="101"/>
      <c r="F66" s="100"/>
      <c r="G66" s="100"/>
      <c r="H66" s="101"/>
      <c r="I66" s="100"/>
      <c r="N66" s="17"/>
      <c r="O66" s="17"/>
    </row>
    <row r="67" spans="2:16" ht="12.75" customHeight="1" x14ac:dyDescent="0.2">
      <c r="B67" s="188"/>
      <c r="C67" s="102" t="s">
        <v>15</v>
      </c>
      <c r="D67" s="20">
        <v>1200</v>
      </c>
      <c r="E67" s="21">
        <f t="shared" ref="E67:E76" si="23">+D67/$I67</f>
        <v>1</v>
      </c>
      <c r="F67" s="20"/>
      <c r="G67" s="20"/>
      <c r="H67" s="21">
        <f t="shared" ref="H67:H76" si="24">+G67/$I67</f>
        <v>0</v>
      </c>
      <c r="I67" s="20">
        <f t="shared" ref="I67:I75" si="25">+D67+G67</f>
        <v>1200</v>
      </c>
      <c r="N67" s="17"/>
      <c r="O67" s="17"/>
      <c r="P67" s="17"/>
    </row>
    <row r="68" spans="2:16" ht="12.75" customHeight="1" x14ac:dyDescent="0.2">
      <c r="B68" s="188"/>
      <c r="C68" s="11" t="s">
        <v>6</v>
      </c>
      <c r="D68" s="12">
        <v>4160</v>
      </c>
      <c r="E68" s="13">
        <f t="shared" si="23"/>
        <v>1</v>
      </c>
      <c r="F68" s="12"/>
      <c r="G68" s="12"/>
      <c r="H68" s="13">
        <f t="shared" si="24"/>
        <v>0</v>
      </c>
      <c r="I68" s="12">
        <f t="shared" si="25"/>
        <v>4160</v>
      </c>
      <c r="N68" s="17"/>
      <c r="O68" s="17"/>
      <c r="P68" s="17"/>
    </row>
    <row r="69" spans="2:16" ht="12.75" customHeight="1" x14ac:dyDescent="0.2">
      <c r="B69" s="188"/>
      <c r="C69" s="11" t="s">
        <v>7</v>
      </c>
      <c r="D69" s="12">
        <v>3920</v>
      </c>
      <c r="E69" s="13">
        <f t="shared" si="23"/>
        <v>0.67123287671232879</v>
      </c>
      <c r="F69" s="12"/>
      <c r="G69" s="12">
        <v>1920</v>
      </c>
      <c r="H69" s="13">
        <f t="shared" si="24"/>
        <v>0.32876712328767121</v>
      </c>
      <c r="I69" s="12">
        <f t="shared" si="25"/>
        <v>5840</v>
      </c>
      <c r="N69" s="17"/>
      <c r="O69" s="17"/>
      <c r="P69" s="17"/>
    </row>
    <row r="70" spans="2:16" ht="12.75" customHeight="1" x14ac:dyDescent="0.2">
      <c r="B70" s="188"/>
      <c r="C70" s="11" t="s">
        <v>8</v>
      </c>
      <c r="D70" s="12">
        <v>2400</v>
      </c>
      <c r="E70" s="13">
        <f t="shared" si="23"/>
        <v>1</v>
      </c>
      <c r="F70" s="12"/>
      <c r="G70" s="12"/>
      <c r="H70" s="13">
        <f t="shared" si="24"/>
        <v>0</v>
      </c>
      <c r="I70" s="12">
        <f t="shared" si="25"/>
        <v>2400</v>
      </c>
      <c r="N70" s="17"/>
      <c r="O70" s="17"/>
      <c r="P70" s="17"/>
    </row>
    <row r="71" spans="2:16" ht="12.75" customHeight="1" x14ac:dyDescent="0.2">
      <c r="B71" s="188"/>
      <c r="C71" s="11" t="s">
        <v>16</v>
      </c>
      <c r="D71" s="12">
        <v>1152</v>
      </c>
      <c r="E71" s="13">
        <f t="shared" si="23"/>
        <v>1</v>
      </c>
      <c r="F71" s="12"/>
      <c r="G71" s="12"/>
      <c r="H71" s="13">
        <f t="shared" si="24"/>
        <v>0</v>
      </c>
      <c r="I71" s="12">
        <f t="shared" si="25"/>
        <v>1152</v>
      </c>
      <c r="N71" s="17"/>
      <c r="O71" s="17"/>
      <c r="P71" s="17"/>
    </row>
    <row r="72" spans="2:16" ht="12.75" customHeight="1" x14ac:dyDescent="0.2">
      <c r="B72" s="188"/>
      <c r="C72" s="11" t="s">
        <v>9</v>
      </c>
      <c r="D72" s="12"/>
      <c r="E72" s="13" t="s">
        <v>389</v>
      </c>
      <c r="F72" s="12"/>
      <c r="G72" s="12"/>
      <c r="H72" s="13" t="s">
        <v>389</v>
      </c>
      <c r="I72" s="12">
        <f t="shared" si="25"/>
        <v>0</v>
      </c>
    </row>
    <row r="73" spans="2:16" ht="12.75" customHeight="1" x14ac:dyDescent="0.2">
      <c r="B73" s="188"/>
      <c r="C73" s="11" t="s">
        <v>17</v>
      </c>
      <c r="D73" s="12"/>
      <c r="E73" s="13" t="s">
        <v>389</v>
      </c>
      <c r="F73" s="12"/>
      <c r="G73" s="12"/>
      <c r="H73" s="13" t="s">
        <v>389</v>
      </c>
      <c r="I73" s="12">
        <f t="shared" si="25"/>
        <v>0</v>
      </c>
    </row>
    <row r="74" spans="2:16" ht="12.75" customHeight="1" x14ac:dyDescent="0.2">
      <c r="B74" s="188"/>
      <c r="C74" s="19" t="s">
        <v>78</v>
      </c>
      <c r="D74" s="12"/>
      <c r="E74" s="13" t="s">
        <v>389</v>
      </c>
      <c r="F74" s="12"/>
      <c r="G74" s="12"/>
      <c r="H74" s="13" t="s">
        <v>389</v>
      </c>
      <c r="I74" s="12">
        <f t="shared" si="25"/>
        <v>0</v>
      </c>
      <c r="N74" s="17"/>
      <c r="O74" s="17"/>
    </row>
    <row r="75" spans="2:16" ht="12.75" customHeight="1" x14ac:dyDescent="0.2">
      <c r="B75" s="188"/>
      <c r="C75" s="11" t="s">
        <v>10</v>
      </c>
      <c r="D75" s="12">
        <v>1968</v>
      </c>
      <c r="E75" s="13">
        <f t="shared" si="23"/>
        <v>1</v>
      </c>
      <c r="F75" s="12"/>
      <c r="G75" s="12"/>
      <c r="H75" s="13">
        <f t="shared" si="24"/>
        <v>0</v>
      </c>
      <c r="I75" s="12">
        <f t="shared" si="25"/>
        <v>1968</v>
      </c>
      <c r="N75" s="17"/>
      <c r="P75" s="17"/>
    </row>
    <row r="76" spans="2:16" ht="12.75" customHeight="1" x14ac:dyDescent="0.2">
      <c r="B76" s="188"/>
      <c r="C76" s="66" t="s">
        <v>139</v>
      </c>
      <c r="D76" s="68">
        <f>SUM(D67:D75)</f>
        <v>14800</v>
      </c>
      <c r="E76" s="65">
        <f t="shared" si="23"/>
        <v>0.88516746411483249</v>
      </c>
      <c r="F76" s="64"/>
      <c r="G76" s="68">
        <f>SUM(G67:G75)</f>
        <v>1920</v>
      </c>
      <c r="H76" s="65">
        <f t="shared" si="24"/>
        <v>0.11483253588516747</v>
      </c>
      <c r="I76" s="64">
        <f t="shared" si="11"/>
        <v>16720</v>
      </c>
      <c r="N76" s="17"/>
      <c r="O76" s="17"/>
      <c r="P76" s="17"/>
    </row>
    <row r="77" spans="2:16" ht="12.75" customHeight="1" x14ac:dyDescent="0.2">
      <c r="B77" s="188"/>
      <c r="C77" s="153" t="s">
        <v>132</v>
      </c>
      <c r="D77" s="100"/>
      <c r="E77" s="101"/>
      <c r="F77" s="100"/>
      <c r="G77" s="100"/>
      <c r="H77" s="101"/>
      <c r="I77" s="100"/>
      <c r="N77" s="17"/>
      <c r="O77" s="17"/>
    </row>
    <row r="78" spans="2:16" ht="12.75" customHeight="1" x14ac:dyDescent="0.2">
      <c r="B78" s="188"/>
      <c r="C78" s="102" t="s">
        <v>58</v>
      </c>
      <c r="D78" s="20">
        <v>3264</v>
      </c>
      <c r="E78" s="21">
        <f t="shared" ref="E78:E83" si="26">+D78/$I78</f>
        <v>0.52040816326530615</v>
      </c>
      <c r="F78" s="20"/>
      <c r="G78" s="20">
        <v>3008</v>
      </c>
      <c r="H78" s="21">
        <f t="shared" ref="H78:H83" si="27">+G78/$I78</f>
        <v>0.47959183673469385</v>
      </c>
      <c r="I78" s="20">
        <f t="shared" ref="I78:I79" si="28">+D78+G78</f>
        <v>6272</v>
      </c>
      <c r="N78" s="17"/>
      <c r="O78" s="17"/>
      <c r="P78" s="17"/>
    </row>
    <row r="79" spans="2:16" x14ac:dyDescent="0.2">
      <c r="B79" s="188"/>
      <c r="C79" s="11" t="s">
        <v>0</v>
      </c>
      <c r="D79" s="12">
        <v>5952</v>
      </c>
      <c r="E79" s="13">
        <f t="shared" si="26"/>
        <v>1</v>
      </c>
      <c r="F79" s="12"/>
      <c r="G79" s="12"/>
      <c r="H79" s="13">
        <f t="shared" si="27"/>
        <v>0</v>
      </c>
      <c r="I79" s="12">
        <f t="shared" si="28"/>
        <v>5952</v>
      </c>
      <c r="N79" s="17"/>
      <c r="O79" s="17"/>
      <c r="P79" s="17"/>
    </row>
    <row r="80" spans="2:16" x14ac:dyDescent="0.2">
      <c r="B80" s="188"/>
      <c r="C80" s="11" t="s">
        <v>49</v>
      </c>
      <c r="D80" s="12">
        <v>3520</v>
      </c>
      <c r="E80" s="13">
        <f t="shared" si="26"/>
        <v>1</v>
      </c>
      <c r="F80" s="12"/>
      <c r="G80" s="12"/>
      <c r="H80" s="13">
        <f t="shared" si="27"/>
        <v>0</v>
      </c>
      <c r="I80" s="12">
        <f>+D80+G80</f>
        <v>3520</v>
      </c>
      <c r="N80" s="17"/>
      <c r="O80" s="17"/>
      <c r="P80" s="17"/>
    </row>
    <row r="81" spans="2:16" x14ac:dyDescent="0.2">
      <c r="B81" s="188"/>
      <c r="C81" s="11" t="s">
        <v>59</v>
      </c>
      <c r="D81" s="12">
        <v>9024</v>
      </c>
      <c r="E81" s="13">
        <f t="shared" si="26"/>
        <v>1</v>
      </c>
      <c r="F81" s="12"/>
      <c r="G81" s="12"/>
      <c r="H81" s="13">
        <f t="shared" si="27"/>
        <v>0</v>
      </c>
      <c r="I81" s="12">
        <f t="shared" ref="I81:I83" si="29">+D81+G81</f>
        <v>9024</v>
      </c>
      <c r="N81" s="17"/>
      <c r="O81" s="17"/>
      <c r="P81" s="17"/>
    </row>
    <row r="82" spans="2:16" x14ac:dyDescent="0.2">
      <c r="B82" s="188"/>
      <c r="C82" s="11" t="s">
        <v>11</v>
      </c>
      <c r="D82" s="12">
        <v>8592</v>
      </c>
      <c r="E82" s="13">
        <f t="shared" si="26"/>
        <v>1</v>
      </c>
      <c r="F82" s="12"/>
      <c r="G82" s="12"/>
      <c r="H82" s="13">
        <f t="shared" si="27"/>
        <v>0</v>
      </c>
      <c r="I82" s="12">
        <f t="shared" si="29"/>
        <v>8592</v>
      </c>
      <c r="N82" s="17"/>
      <c r="O82" s="17"/>
      <c r="P82" s="17"/>
    </row>
    <row r="83" spans="2:16" x14ac:dyDescent="0.2">
      <c r="B83" s="188"/>
      <c r="C83" s="66" t="s">
        <v>139</v>
      </c>
      <c r="D83" s="68">
        <f>SUM(D78:D82)</f>
        <v>30352</v>
      </c>
      <c r="E83" s="65">
        <f t="shared" si="26"/>
        <v>0.90983213429256593</v>
      </c>
      <c r="F83" s="64"/>
      <c r="G83" s="68">
        <f>SUM(G78:G82)</f>
        <v>3008</v>
      </c>
      <c r="H83" s="65">
        <f t="shared" si="27"/>
        <v>9.0167865707434056E-2</v>
      </c>
      <c r="I83" s="64">
        <f t="shared" si="29"/>
        <v>33360</v>
      </c>
      <c r="N83" s="17"/>
      <c r="O83" s="17"/>
      <c r="P83" s="17"/>
    </row>
    <row r="84" spans="2:16" x14ac:dyDescent="0.2">
      <c r="B84" s="188"/>
      <c r="C84" s="153" t="s">
        <v>363</v>
      </c>
      <c r="D84" s="100"/>
      <c r="E84" s="101"/>
      <c r="F84" s="100"/>
      <c r="G84" s="100"/>
      <c r="H84" s="101"/>
      <c r="I84" s="100"/>
      <c r="N84" s="17"/>
      <c r="O84" s="17"/>
    </row>
    <row r="85" spans="2:16" x14ac:dyDescent="0.2">
      <c r="B85" s="188"/>
      <c r="C85" s="102" t="s">
        <v>324</v>
      </c>
      <c r="D85" s="20">
        <v>4928</v>
      </c>
      <c r="E85" s="21">
        <f t="shared" ref="E85:E94" si="30">+D85/$I85</f>
        <v>1</v>
      </c>
      <c r="F85" s="20"/>
      <c r="G85" s="20"/>
      <c r="H85" s="21">
        <f t="shared" ref="H85:H94" si="31">+G85/$I85</f>
        <v>0</v>
      </c>
      <c r="I85" s="20">
        <f t="shared" ref="I85:I90" si="32">+D85+G85</f>
        <v>4928</v>
      </c>
      <c r="N85" s="17"/>
      <c r="O85" s="17"/>
      <c r="P85" s="17"/>
    </row>
    <row r="86" spans="2:16" ht="12.75" customHeight="1" x14ac:dyDescent="0.2">
      <c r="B86" s="188"/>
      <c r="C86" s="11" t="s">
        <v>323</v>
      </c>
      <c r="D86" s="20"/>
      <c r="E86" s="21" t="s">
        <v>389</v>
      </c>
      <c r="F86" s="20"/>
      <c r="G86" s="20"/>
      <c r="H86" s="21" t="s">
        <v>389</v>
      </c>
      <c r="I86" s="20">
        <f t="shared" si="32"/>
        <v>0</v>
      </c>
    </row>
    <row r="87" spans="2:16" x14ac:dyDescent="0.2">
      <c r="B87" s="188"/>
      <c r="C87" s="11" t="s">
        <v>24</v>
      </c>
      <c r="D87" s="12">
        <v>4512</v>
      </c>
      <c r="E87" s="13">
        <f t="shared" si="30"/>
        <v>1</v>
      </c>
      <c r="F87" s="12"/>
      <c r="G87" s="12"/>
      <c r="H87" s="13">
        <f t="shared" si="31"/>
        <v>0</v>
      </c>
      <c r="I87" s="12">
        <f t="shared" si="32"/>
        <v>4512</v>
      </c>
      <c r="N87" s="17"/>
      <c r="P87" s="17"/>
    </row>
    <row r="88" spans="2:16" x14ac:dyDescent="0.2">
      <c r="B88" s="188"/>
      <c r="C88" s="11" t="s">
        <v>25</v>
      </c>
      <c r="D88" s="12"/>
      <c r="E88" s="13" t="s">
        <v>389</v>
      </c>
      <c r="F88" s="12"/>
      <c r="G88" s="12"/>
      <c r="H88" s="13" t="s">
        <v>389</v>
      </c>
      <c r="I88" s="12">
        <f t="shared" si="32"/>
        <v>0</v>
      </c>
    </row>
    <row r="89" spans="2:16" x14ac:dyDescent="0.2">
      <c r="B89" s="188"/>
      <c r="C89" s="11" t="s">
        <v>26</v>
      </c>
      <c r="D89" s="12">
        <v>1200</v>
      </c>
      <c r="E89" s="13">
        <f t="shared" si="30"/>
        <v>1</v>
      </c>
      <c r="F89" s="12"/>
      <c r="G89" s="12"/>
      <c r="H89" s="13">
        <f t="shared" si="31"/>
        <v>0</v>
      </c>
      <c r="I89" s="12">
        <f t="shared" si="32"/>
        <v>1200</v>
      </c>
      <c r="N89" s="17"/>
      <c r="O89" s="17"/>
      <c r="P89" s="17"/>
    </row>
    <row r="90" spans="2:16" x14ac:dyDescent="0.2">
      <c r="B90" s="188"/>
      <c r="C90" s="11" t="s">
        <v>27</v>
      </c>
      <c r="D90" s="12">
        <v>1104</v>
      </c>
      <c r="E90" s="13">
        <f t="shared" si="30"/>
        <v>0.47916666666666669</v>
      </c>
      <c r="F90" s="12"/>
      <c r="G90" s="12">
        <v>1200</v>
      </c>
      <c r="H90" s="13">
        <f t="shared" si="31"/>
        <v>0.52083333333333337</v>
      </c>
      <c r="I90" s="12">
        <f t="shared" si="32"/>
        <v>2304</v>
      </c>
      <c r="M90" s="17"/>
      <c r="N90" s="17"/>
      <c r="O90" s="17"/>
      <c r="P90" s="17"/>
    </row>
    <row r="91" spans="2:16" x14ac:dyDescent="0.2">
      <c r="B91" s="188"/>
      <c r="C91" s="102" t="s">
        <v>318</v>
      </c>
      <c r="D91" s="12">
        <v>4416</v>
      </c>
      <c r="E91" s="13">
        <f t="shared" si="30"/>
        <v>1</v>
      </c>
      <c r="F91" s="12"/>
      <c r="G91" s="12"/>
      <c r="H91" s="13">
        <f t="shared" si="31"/>
        <v>0</v>
      </c>
      <c r="I91" s="12">
        <f t="shared" si="11"/>
        <v>4416</v>
      </c>
      <c r="M91" s="17"/>
      <c r="N91" s="17"/>
      <c r="O91" s="17"/>
      <c r="P91" s="17"/>
    </row>
    <row r="92" spans="2:16" x14ac:dyDescent="0.2">
      <c r="B92" s="188"/>
      <c r="C92" s="11" t="s">
        <v>322</v>
      </c>
      <c r="D92" s="12">
        <v>4704</v>
      </c>
      <c r="E92" s="13">
        <f t="shared" si="30"/>
        <v>1</v>
      </c>
      <c r="F92" s="12"/>
      <c r="G92" s="12"/>
      <c r="H92" s="13">
        <f t="shared" si="31"/>
        <v>0</v>
      </c>
      <c r="I92" s="12">
        <f t="shared" si="11"/>
        <v>4704</v>
      </c>
      <c r="N92" s="17"/>
      <c r="O92" s="17"/>
      <c r="P92" s="17"/>
    </row>
    <row r="93" spans="2:16" x14ac:dyDescent="0.2">
      <c r="B93" s="192"/>
      <c r="C93" s="11" t="s">
        <v>28</v>
      </c>
      <c r="D93" s="12">
        <v>7584</v>
      </c>
      <c r="E93" s="13">
        <f t="shared" si="30"/>
        <v>1</v>
      </c>
      <c r="F93" s="15"/>
      <c r="G93" s="12"/>
      <c r="H93" s="13">
        <f t="shared" si="31"/>
        <v>0</v>
      </c>
      <c r="I93" s="12">
        <f t="shared" si="11"/>
        <v>7584</v>
      </c>
      <c r="N93" s="17"/>
      <c r="P93" s="17"/>
    </row>
    <row r="94" spans="2:16" x14ac:dyDescent="0.2">
      <c r="B94" s="192"/>
      <c r="C94" s="66" t="s">
        <v>139</v>
      </c>
      <c r="D94" s="68">
        <f>SUM(D85:D93)</f>
        <v>28448</v>
      </c>
      <c r="E94" s="65">
        <f t="shared" si="30"/>
        <v>0.95952509444144629</v>
      </c>
      <c r="F94" s="64"/>
      <c r="G94" s="68">
        <f>SUM(G85:G93)</f>
        <v>1200</v>
      </c>
      <c r="H94" s="65">
        <f t="shared" si="31"/>
        <v>4.0474905558553695E-2</v>
      </c>
      <c r="I94" s="64">
        <f t="shared" si="11"/>
        <v>29648</v>
      </c>
      <c r="N94" s="17"/>
      <c r="O94" s="17"/>
      <c r="P94" s="17"/>
    </row>
    <row r="95" spans="2:16" x14ac:dyDescent="0.2">
      <c r="B95" s="189"/>
      <c r="C95" s="126" t="s">
        <v>36</v>
      </c>
      <c r="D95" s="14">
        <f>SUM(D65,D76,D83,D94)</f>
        <v>106816</v>
      </c>
      <c r="E95" s="16">
        <f>D95/$I95</f>
        <v>0.88236849061591327</v>
      </c>
      <c r="F95" s="14"/>
      <c r="G95" s="14">
        <f>SUM(G65,G76,G83,G94)</f>
        <v>14240</v>
      </c>
      <c r="H95" s="16">
        <f>G95/$I95</f>
        <v>0.1176315093840867</v>
      </c>
      <c r="I95" s="14">
        <f t="shared" si="11"/>
        <v>121056</v>
      </c>
      <c r="N95" s="17"/>
      <c r="O95" s="17"/>
      <c r="P95" s="17"/>
    </row>
    <row r="96" spans="2:16" ht="12.75" customHeight="1" x14ac:dyDescent="0.2">
      <c r="B96" s="190" t="s">
        <v>293</v>
      </c>
      <c r="C96" s="152" t="s">
        <v>156</v>
      </c>
      <c r="D96" s="100"/>
      <c r="E96" s="101"/>
      <c r="F96" s="100"/>
      <c r="G96" s="100"/>
      <c r="H96" s="101"/>
      <c r="I96" s="100"/>
      <c r="N96" s="17"/>
      <c r="O96" s="17"/>
    </row>
    <row r="97" spans="2:16" ht="12.75" customHeight="1" x14ac:dyDescent="0.2">
      <c r="B97" s="188"/>
      <c r="C97" s="102" t="s">
        <v>157</v>
      </c>
      <c r="D97" s="20">
        <v>2752</v>
      </c>
      <c r="E97" s="21">
        <f t="shared" ref="E97:E105" si="33">+D97/$I97</f>
        <v>0.66153846153846152</v>
      </c>
      <c r="F97" s="20"/>
      <c r="G97" s="20">
        <v>1408</v>
      </c>
      <c r="H97" s="21">
        <f t="shared" ref="H97:H105" si="34">+G97/$I97</f>
        <v>0.33846153846153848</v>
      </c>
      <c r="I97" s="20">
        <f t="shared" ref="I97" si="35">+D97+G97</f>
        <v>4160</v>
      </c>
      <c r="N97" s="17"/>
      <c r="O97" s="17"/>
      <c r="P97" s="17"/>
    </row>
    <row r="98" spans="2:16" x14ac:dyDescent="0.2">
      <c r="B98" s="188"/>
      <c r="C98" s="11" t="s">
        <v>158</v>
      </c>
      <c r="D98" s="12">
        <v>36288</v>
      </c>
      <c r="E98" s="13">
        <f t="shared" si="33"/>
        <v>0.8028318584070796</v>
      </c>
      <c r="F98" s="12"/>
      <c r="G98" s="12">
        <v>8912</v>
      </c>
      <c r="H98" s="13">
        <f t="shared" si="34"/>
        <v>0.19716814159292034</v>
      </c>
      <c r="I98" s="12">
        <f>+D98+G98</f>
        <v>45200</v>
      </c>
      <c r="N98" s="17"/>
      <c r="O98" s="17"/>
      <c r="P98" s="17"/>
    </row>
    <row r="99" spans="2:16" x14ac:dyDescent="0.2">
      <c r="B99" s="188"/>
      <c r="C99" s="11" t="s">
        <v>159</v>
      </c>
      <c r="D99" s="18"/>
      <c r="E99" s="13" t="s">
        <v>389</v>
      </c>
      <c r="F99" s="12"/>
      <c r="G99" s="18"/>
      <c r="H99" s="13" t="s">
        <v>389</v>
      </c>
      <c r="I99" s="12">
        <f>+D99+G99</f>
        <v>0</v>
      </c>
    </row>
    <row r="100" spans="2:16" x14ac:dyDescent="0.2">
      <c r="B100" s="188"/>
      <c r="C100" s="102" t="s">
        <v>160</v>
      </c>
      <c r="D100" s="17"/>
      <c r="E100" s="21" t="s">
        <v>389</v>
      </c>
      <c r="F100" s="20"/>
      <c r="G100" s="12"/>
      <c r="H100" s="21" t="s">
        <v>389</v>
      </c>
      <c r="I100" s="20">
        <f t="shared" ref="I100:I105" si="36">+D100+G100</f>
        <v>0</v>
      </c>
    </row>
    <row r="101" spans="2:16" x14ac:dyDescent="0.2">
      <c r="B101" s="188"/>
      <c r="C101" s="11" t="s">
        <v>161</v>
      </c>
      <c r="D101" s="12">
        <v>1600</v>
      </c>
      <c r="E101" s="13">
        <f t="shared" si="33"/>
        <v>1</v>
      </c>
      <c r="F101" s="12"/>
      <c r="G101" s="12"/>
      <c r="H101" s="13">
        <f t="shared" si="34"/>
        <v>0</v>
      </c>
      <c r="I101" s="12">
        <f t="shared" si="36"/>
        <v>1600</v>
      </c>
      <c r="N101" s="17"/>
      <c r="O101" s="17"/>
      <c r="P101" s="17"/>
    </row>
    <row r="102" spans="2:16" x14ac:dyDescent="0.2">
      <c r="B102" s="188"/>
      <c r="C102" s="11" t="s">
        <v>276</v>
      </c>
      <c r="D102" s="12"/>
      <c r="E102" s="13" t="s">
        <v>389</v>
      </c>
      <c r="F102" s="12"/>
      <c r="G102" s="12"/>
      <c r="H102" s="13" t="s">
        <v>389</v>
      </c>
      <c r="I102" s="12">
        <f t="shared" si="36"/>
        <v>0</v>
      </c>
    </row>
    <row r="103" spans="2:16" x14ac:dyDescent="0.2">
      <c r="B103" s="188"/>
      <c r="C103" s="11" t="s">
        <v>162</v>
      </c>
      <c r="D103" s="12">
        <v>1280</v>
      </c>
      <c r="E103" s="13">
        <f t="shared" si="33"/>
        <v>1</v>
      </c>
      <c r="F103" s="12"/>
      <c r="G103" s="12"/>
      <c r="H103" s="13">
        <f t="shared" si="34"/>
        <v>0</v>
      </c>
      <c r="I103" s="12">
        <f t="shared" si="36"/>
        <v>1280</v>
      </c>
      <c r="N103" s="17"/>
      <c r="P103" s="17"/>
    </row>
    <row r="104" spans="2:16" x14ac:dyDescent="0.2">
      <c r="B104" s="188"/>
      <c r="C104" s="11" t="s">
        <v>163</v>
      </c>
      <c r="D104" s="12">
        <v>6096</v>
      </c>
      <c r="E104" s="13">
        <f t="shared" si="33"/>
        <v>1</v>
      </c>
      <c r="F104" s="12"/>
      <c r="G104" s="18"/>
      <c r="H104" s="13">
        <f t="shared" si="34"/>
        <v>0</v>
      </c>
      <c r="I104" s="12">
        <f t="shared" si="36"/>
        <v>6096</v>
      </c>
      <c r="N104" s="17"/>
      <c r="O104" s="17"/>
      <c r="P104" s="17"/>
    </row>
    <row r="105" spans="2:16" x14ac:dyDescent="0.2">
      <c r="B105" s="188"/>
      <c r="C105" s="66" t="s">
        <v>139</v>
      </c>
      <c r="D105" s="64">
        <f>SUM(D97:D104)</f>
        <v>48016</v>
      </c>
      <c r="E105" s="65">
        <f t="shared" si="33"/>
        <v>0.82309380142622046</v>
      </c>
      <c r="F105" s="64"/>
      <c r="G105" s="64">
        <f>SUM(G97:G104)</f>
        <v>10320</v>
      </c>
      <c r="H105" s="65">
        <f t="shared" si="34"/>
        <v>0.17690619857377948</v>
      </c>
      <c r="I105" s="64">
        <f t="shared" si="36"/>
        <v>58336</v>
      </c>
      <c r="N105" s="17"/>
      <c r="O105" s="17"/>
      <c r="P105" s="17"/>
    </row>
    <row r="106" spans="2:16" x14ac:dyDescent="0.2">
      <c r="B106" s="188"/>
      <c r="C106" s="152" t="s">
        <v>364</v>
      </c>
      <c r="D106" s="100"/>
      <c r="E106" s="101"/>
      <c r="F106" s="100"/>
      <c r="G106" s="104"/>
      <c r="H106" s="101"/>
      <c r="I106" s="100"/>
    </row>
    <row r="107" spans="2:16" x14ac:dyDescent="0.2">
      <c r="B107" s="188"/>
      <c r="C107" s="102" t="s">
        <v>144</v>
      </c>
      <c r="D107" s="20">
        <v>7104</v>
      </c>
      <c r="E107" s="21">
        <f t="shared" ref="E107:E115" si="37">+D107/$I107</f>
        <v>1</v>
      </c>
      <c r="F107" s="20"/>
      <c r="G107" s="20"/>
      <c r="H107" s="21">
        <f t="shared" ref="H107:H115" si="38">+G107/$I107</f>
        <v>0</v>
      </c>
      <c r="I107" s="20">
        <f t="shared" ref="I107:I116" si="39">+D107+G107</f>
        <v>7104</v>
      </c>
      <c r="N107" s="17"/>
      <c r="O107" s="17"/>
      <c r="P107" s="17"/>
    </row>
    <row r="108" spans="2:16" x14ac:dyDescent="0.2">
      <c r="B108" s="188"/>
      <c r="C108" s="102" t="s">
        <v>164</v>
      </c>
      <c r="D108" s="20"/>
      <c r="E108" s="21">
        <f t="shared" si="37"/>
        <v>0</v>
      </c>
      <c r="F108" s="20"/>
      <c r="G108" s="20">
        <v>1200</v>
      </c>
      <c r="H108" s="21">
        <f t="shared" si="38"/>
        <v>1</v>
      </c>
      <c r="I108" s="20">
        <f t="shared" si="39"/>
        <v>1200</v>
      </c>
      <c r="N108" s="17"/>
      <c r="O108" s="17"/>
      <c r="P108" s="17"/>
    </row>
    <row r="109" spans="2:16" x14ac:dyDescent="0.2">
      <c r="B109" s="188"/>
      <c r="C109" s="11" t="s">
        <v>165</v>
      </c>
      <c r="D109" s="12">
        <v>2304</v>
      </c>
      <c r="E109" s="13">
        <f t="shared" si="37"/>
        <v>0.68571428571428572</v>
      </c>
      <c r="F109" s="12"/>
      <c r="G109" s="12">
        <v>1056</v>
      </c>
      <c r="H109" s="13">
        <f t="shared" si="38"/>
        <v>0.31428571428571428</v>
      </c>
      <c r="I109" s="12">
        <f t="shared" si="39"/>
        <v>3360</v>
      </c>
      <c r="N109" s="17"/>
      <c r="O109" s="17"/>
      <c r="P109" s="17"/>
    </row>
    <row r="110" spans="2:16" x14ac:dyDescent="0.2">
      <c r="B110" s="188"/>
      <c r="C110" s="11" t="s">
        <v>166</v>
      </c>
      <c r="D110" s="12">
        <v>3552</v>
      </c>
      <c r="E110" s="13">
        <f t="shared" si="37"/>
        <v>1</v>
      </c>
      <c r="F110" s="12"/>
      <c r="G110" s="12"/>
      <c r="H110" s="13">
        <f t="shared" si="38"/>
        <v>0</v>
      </c>
      <c r="I110" s="12">
        <f t="shared" si="39"/>
        <v>3552</v>
      </c>
      <c r="N110" s="17"/>
      <c r="O110" s="17"/>
      <c r="P110" s="17"/>
    </row>
    <row r="111" spans="2:16" x14ac:dyDescent="0.2">
      <c r="B111" s="188"/>
      <c r="C111" s="11" t="s">
        <v>167</v>
      </c>
      <c r="D111" s="12">
        <v>10224</v>
      </c>
      <c r="E111" s="13">
        <f t="shared" si="37"/>
        <v>0.46916299559471364</v>
      </c>
      <c r="F111" s="12"/>
      <c r="G111" s="12">
        <v>11568</v>
      </c>
      <c r="H111" s="13">
        <f t="shared" si="38"/>
        <v>0.53083700440528636</v>
      </c>
      <c r="I111" s="12">
        <f t="shared" si="39"/>
        <v>21792</v>
      </c>
      <c r="N111" s="17"/>
      <c r="O111" s="17"/>
      <c r="P111" s="17"/>
    </row>
    <row r="112" spans="2:16" x14ac:dyDescent="0.2">
      <c r="B112" s="188"/>
      <c r="C112" s="11" t="s">
        <v>168</v>
      </c>
      <c r="D112" s="12">
        <v>13376</v>
      </c>
      <c r="E112" s="13">
        <f t="shared" si="37"/>
        <v>1</v>
      </c>
      <c r="F112" s="12"/>
      <c r="G112" s="12"/>
      <c r="H112" s="13">
        <f t="shared" si="38"/>
        <v>0</v>
      </c>
      <c r="I112" s="12">
        <f t="shared" si="39"/>
        <v>13376</v>
      </c>
      <c r="N112" s="17"/>
      <c r="O112" s="17"/>
      <c r="P112" s="17"/>
    </row>
    <row r="113" spans="2:16" x14ac:dyDescent="0.2">
      <c r="B113" s="188"/>
      <c r="C113" s="11" t="s">
        <v>169</v>
      </c>
      <c r="D113" s="12"/>
      <c r="E113" s="13" t="s">
        <v>389</v>
      </c>
      <c r="F113" s="12"/>
      <c r="G113" s="12"/>
      <c r="H113" s="13" t="s">
        <v>389</v>
      </c>
      <c r="I113" s="12">
        <f t="shared" si="39"/>
        <v>0</v>
      </c>
    </row>
    <row r="114" spans="2:16" x14ac:dyDescent="0.2">
      <c r="B114" s="188"/>
      <c r="C114" s="11" t="s">
        <v>170</v>
      </c>
      <c r="D114" s="12">
        <v>1824</v>
      </c>
      <c r="E114" s="13">
        <f t="shared" si="37"/>
        <v>1</v>
      </c>
      <c r="F114" s="12"/>
      <c r="G114" s="12"/>
      <c r="H114" s="13">
        <f t="shared" si="38"/>
        <v>0</v>
      </c>
      <c r="I114" s="12">
        <f t="shared" si="39"/>
        <v>1824</v>
      </c>
      <c r="N114" s="17"/>
      <c r="O114" s="17"/>
      <c r="P114" s="17"/>
    </row>
    <row r="115" spans="2:16" ht="12.75" customHeight="1" x14ac:dyDescent="0.2">
      <c r="B115" s="188"/>
      <c r="C115" s="66" t="s">
        <v>139</v>
      </c>
      <c r="D115" s="64">
        <f>SUM(D107:D114)</f>
        <v>38384</v>
      </c>
      <c r="E115" s="65">
        <f t="shared" si="37"/>
        <v>0.73521299417713759</v>
      </c>
      <c r="F115" s="64"/>
      <c r="G115" s="64">
        <f>SUM(G107:G114)</f>
        <v>13824</v>
      </c>
      <c r="H115" s="65">
        <f t="shared" si="38"/>
        <v>0.26478700582286241</v>
      </c>
      <c r="I115" s="64">
        <f t="shared" si="39"/>
        <v>52208</v>
      </c>
      <c r="N115" s="17"/>
      <c r="O115" s="17"/>
      <c r="P115" s="17"/>
    </row>
    <row r="116" spans="2:16" x14ac:dyDescent="0.2">
      <c r="B116" s="189"/>
      <c r="C116" s="126" t="s">
        <v>36</v>
      </c>
      <c r="D116" s="14">
        <f>SUM(D105,D115)</f>
        <v>86400</v>
      </c>
      <c r="E116" s="16">
        <f>D116/$I116</f>
        <v>0.78158923143725578</v>
      </c>
      <c r="F116" s="14"/>
      <c r="G116" s="14">
        <f>SUM(G105,G115)</f>
        <v>24144</v>
      </c>
      <c r="H116" s="16">
        <f>G116/$I116</f>
        <v>0.21841076856274425</v>
      </c>
      <c r="I116" s="14">
        <f t="shared" si="39"/>
        <v>110544</v>
      </c>
      <c r="N116" s="17"/>
      <c r="O116" s="17"/>
      <c r="P116" s="17"/>
    </row>
    <row r="117" spans="2:16" ht="12.75" customHeight="1" x14ac:dyDescent="0.2">
      <c r="B117" s="188" t="s">
        <v>294</v>
      </c>
      <c r="C117" s="152" t="s">
        <v>138</v>
      </c>
      <c r="D117" s="100"/>
      <c r="E117" s="101"/>
      <c r="F117" s="106"/>
      <c r="G117" s="100"/>
      <c r="H117" s="101"/>
      <c r="I117" s="100"/>
      <c r="N117" s="17"/>
      <c r="O117" s="17"/>
    </row>
    <row r="118" spans="2:16" x14ac:dyDescent="0.2">
      <c r="B118" s="188"/>
      <c r="C118" s="102" t="s">
        <v>13</v>
      </c>
      <c r="D118" s="20">
        <v>7008</v>
      </c>
      <c r="E118" s="21">
        <f>+D118/$I118</f>
        <v>0.67592592592592593</v>
      </c>
      <c r="F118" s="105"/>
      <c r="G118" s="20">
        <v>3360</v>
      </c>
      <c r="H118" s="21">
        <f>+G118/$I118</f>
        <v>0.32407407407407407</v>
      </c>
      <c r="I118" s="20">
        <f>+D118+G118</f>
        <v>10368</v>
      </c>
      <c r="N118" s="17"/>
      <c r="O118" s="17"/>
      <c r="P118" s="17"/>
    </row>
    <row r="119" spans="2:16" x14ac:dyDescent="0.2">
      <c r="B119" s="188"/>
      <c r="C119" s="11" t="s">
        <v>270</v>
      </c>
      <c r="D119" s="12">
        <v>8352</v>
      </c>
      <c r="E119" s="13">
        <f t="shared" ref="E119:E120" si="40">+D119/$I119</f>
        <v>0.88324873096446699</v>
      </c>
      <c r="F119" s="15"/>
      <c r="G119" s="12">
        <v>1104</v>
      </c>
      <c r="H119" s="13">
        <f t="shared" ref="H119:H120" si="41">+G119/$I119</f>
        <v>0.116751269035533</v>
      </c>
      <c r="I119" s="12">
        <f>+D119+G119</f>
        <v>9456</v>
      </c>
      <c r="N119" s="17"/>
      <c r="O119" s="17"/>
      <c r="P119" s="17"/>
    </row>
    <row r="120" spans="2:16" x14ac:dyDescent="0.2">
      <c r="B120" s="188"/>
      <c r="C120" s="11" t="s">
        <v>147</v>
      </c>
      <c r="D120" s="12">
        <v>11392</v>
      </c>
      <c r="E120" s="13">
        <f t="shared" si="40"/>
        <v>0.75105485232067515</v>
      </c>
      <c r="F120" s="15"/>
      <c r="G120" s="12">
        <v>3776</v>
      </c>
      <c r="H120" s="13">
        <f t="shared" si="41"/>
        <v>0.24894514767932491</v>
      </c>
      <c r="I120" s="12">
        <f>+D120+G120</f>
        <v>15168</v>
      </c>
      <c r="N120" s="17"/>
      <c r="O120" s="17"/>
      <c r="P120" s="17"/>
    </row>
    <row r="121" spans="2:16" x14ac:dyDescent="0.2">
      <c r="B121" s="188"/>
      <c r="C121" s="11" t="s">
        <v>17</v>
      </c>
      <c r="D121" s="12"/>
      <c r="E121" s="13" t="s">
        <v>389</v>
      </c>
      <c r="F121" s="12"/>
      <c r="G121" s="12"/>
      <c r="H121" s="13" t="s">
        <v>389</v>
      </c>
      <c r="I121" s="12">
        <f>+D121+G121</f>
        <v>0</v>
      </c>
      <c r="N121" s="17"/>
      <c r="O121" s="17"/>
    </row>
    <row r="122" spans="2:16" x14ac:dyDescent="0.2">
      <c r="B122" s="188"/>
      <c r="C122" s="11" t="s">
        <v>275</v>
      </c>
      <c r="D122" s="12"/>
      <c r="E122" s="13" t="s">
        <v>389</v>
      </c>
      <c r="F122" s="12"/>
      <c r="G122" s="12"/>
      <c r="H122" s="13" t="s">
        <v>389</v>
      </c>
      <c r="I122" s="12">
        <f>+D122+G122</f>
        <v>0</v>
      </c>
    </row>
    <row r="123" spans="2:16" x14ac:dyDescent="0.2">
      <c r="B123" s="188"/>
      <c r="C123" s="66" t="s">
        <v>139</v>
      </c>
      <c r="D123" s="69">
        <f>SUM(D118:D122)</f>
        <v>26752</v>
      </c>
      <c r="E123" s="65">
        <f t="shared" ref="E123" si="42">+D123/$I123</f>
        <v>0.76451760402377689</v>
      </c>
      <c r="F123" s="64"/>
      <c r="G123" s="69">
        <f>SUM(G118:G122)</f>
        <v>8240</v>
      </c>
      <c r="H123" s="65">
        <f t="shared" ref="H123" si="43">+G123/$I123</f>
        <v>0.23548239597622314</v>
      </c>
      <c r="I123" s="64">
        <f t="shared" ref="I123" si="44">+D123+G123</f>
        <v>34992</v>
      </c>
      <c r="N123" s="17"/>
      <c r="O123" s="17"/>
      <c r="P123" s="17"/>
    </row>
    <row r="124" spans="2:16" x14ac:dyDescent="0.2">
      <c r="B124" s="188"/>
      <c r="C124" s="153" t="s">
        <v>368</v>
      </c>
      <c r="D124" s="104"/>
      <c r="E124" s="101"/>
      <c r="F124" s="100"/>
      <c r="G124" s="104"/>
      <c r="H124" s="101"/>
      <c r="I124" s="100"/>
      <c r="N124" s="17"/>
      <c r="O124" s="17"/>
    </row>
    <row r="125" spans="2:16" x14ac:dyDescent="0.2">
      <c r="B125" s="188"/>
      <c r="C125" s="102" t="s">
        <v>145</v>
      </c>
      <c r="D125" s="20"/>
      <c r="E125" s="21">
        <f t="shared" ref="E125:E129" si="45">+D125/$I125</f>
        <v>0</v>
      </c>
      <c r="F125" s="20"/>
      <c r="G125" s="20">
        <v>1104</v>
      </c>
      <c r="H125" s="21">
        <f t="shared" ref="H125:H129" si="46">+G125/$I125</f>
        <v>1</v>
      </c>
      <c r="I125" s="20">
        <f>+D125+G125</f>
        <v>1104</v>
      </c>
      <c r="N125" s="17"/>
      <c r="O125" s="17"/>
      <c r="P125" s="17"/>
    </row>
    <row r="126" spans="2:16" x14ac:dyDescent="0.2">
      <c r="B126" s="188"/>
      <c r="C126" s="11" t="s">
        <v>146</v>
      </c>
      <c r="D126" s="12"/>
      <c r="E126" s="13" t="s">
        <v>389</v>
      </c>
      <c r="F126" s="12"/>
      <c r="G126" s="12"/>
      <c r="H126" s="13" t="s">
        <v>389</v>
      </c>
      <c r="I126" s="12">
        <f t="shared" ref="I126" si="47">+D126+G126</f>
        <v>0</v>
      </c>
    </row>
    <row r="127" spans="2:16" x14ac:dyDescent="0.2">
      <c r="B127" s="188"/>
      <c r="C127" s="11" t="s">
        <v>15</v>
      </c>
      <c r="D127" s="12">
        <v>2352</v>
      </c>
      <c r="E127" s="13">
        <f t="shared" si="45"/>
        <v>1</v>
      </c>
      <c r="F127" s="15"/>
      <c r="G127" s="12"/>
      <c r="H127" s="13">
        <f t="shared" si="46"/>
        <v>0</v>
      </c>
      <c r="I127" s="12">
        <f>+D127+G127</f>
        <v>2352</v>
      </c>
      <c r="N127" s="17"/>
      <c r="O127" s="17"/>
      <c r="P127" s="17"/>
    </row>
    <row r="128" spans="2:16" x14ac:dyDescent="0.2">
      <c r="B128" s="188"/>
      <c r="C128" s="11" t="s">
        <v>16</v>
      </c>
      <c r="D128" s="12">
        <v>1200</v>
      </c>
      <c r="E128" s="13">
        <f t="shared" si="45"/>
        <v>0.20491803278688525</v>
      </c>
      <c r="F128" s="15"/>
      <c r="G128" s="12">
        <v>4656</v>
      </c>
      <c r="H128" s="13">
        <f t="shared" si="46"/>
        <v>0.79508196721311475</v>
      </c>
      <c r="I128" s="12">
        <f>+D128+G128</f>
        <v>5856</v>
      </c>
      <c r="N128" s="17"/>
      <c r="O128" s="17"/>
      <c r="P128" s="17"/>
    </row>
    <row r="129" spans="2:16" x14ac:dyDescent="0.2">
      <c r="B129" s="188"/>
      <c r="C129" s="11" t="s">
        <v>148</v>
      </c>
      <c r="D129" s="18"/>
      <c r="E129" s="13">
        <f t="shared" si="45"/>
        <v>0</v>
      </c>
      <c r="F129" s="12"/>
      <c r="G129" s="18">
        <v>8464</v>
      </c>
      <c r="H129" s="13">
        <f t="shared" si="46"/>
        <v>1</v>
      </c>
      <c r="I129" s="12">
        <f>+D129+G129</f>
        <v>8464</v>
      </c>
      <c r="O129" s="17"/>
      <c r="P129" s="17"/>
    </row>
    <row r="130" spans="2:16" x14ac:dyDescent="0.2">
      <c r="B130" s="188"/>
      <c r="C130" s="66" t="s">
        <v>139</v>
      </c>
      <c r="D130" s="68">
        <f>SUM(D125:D129)</f>
        <v>3552</v>
      </c>
      <c r="E130" s="65">
        <f>+D130/$I130</f>
        <v>0.19981998199819981</v>
      </c>
      <c r="F130" s="64"/>
      <c r="G130" s="68">
        <f>SUM(G125:G129)</f>
        <v>14224</v>
      </c>
      <c r="H130" s="65">
        <f>+G130/$I130</f>
        <v>0.80018001800180016</v>
      </c>
      <c r="I130" s="64">
        <f t="shared" ref="I130" si="48">+D130+G130</f>
        <v>17776</v>
      </c>
      <c r="N130" s="17"/>
      <c r="O130" s="17"/>
      <c r="P130" s="17"/>
    </row>
    <row r="131" spans="2:16" x14ac:dyDescent="0.2">
      <c r="B131" s="189"/>
      <c r="C131" s="126" t="s">
        <v>36</v>
      </c>
      <c r="D131" s="14">
        <f>SUM(D123,D130)</f>
        <v>30304</v>
      </c>
      <c r="E131" s="16">
        <f>D131/$I131</f>
        <v>0.57428744693753786</v>
      </c>
      <c r="F131" s="14"/>
      <c r="G131" s="14">
        <f>SUM(G123,G130)</f>
        <v>22464</v>
      </c>
      <c r="H131" s="16">
        <f>G131/$I131</f>
        <v>0.42571255306246208</v>
      </c>
      <c r="I131" s="14">
        <f>+D131+G131</f>
        <v>52768</v>
      </c>
      <c r="N131" s="17"/>
      <c r="O131" s="17"/>
      <c r="P131" s="17"/>
    </row>
    <row r="132" spans="2:16" ht="12.75" customHeight="1" x14ac:dyDescent="0.2">
      <c r="B132" s="188" t="s">
        <v>295</v>
      </c>
      <c r="C132" s="152" t="s">
        <v>271</v>
      </c>
      <c r="D132" s="100"/>
      <c r="E132" s="101"/>
      <c r="F132" s="100"/>
      <c r="G132" s="100"/>
      <c r="H132" s="101"/>
      <c r="I132" s="100"/>
    </row>
    <row r="133" spans="2:16" x14ac:dyDescent="0.2">
      <c r="B133" s="188"/>
      <c r="C133" s="102" t="s">
        <v>6</v>
      </c>
      <c r="D133" s="20">
        <v>40720</v>
      </c>
      <c r="E133" s="21">
        <f>+D133/$I133</f>
        <v>0.96365013252555853</v>
      </c>
      <c r="F133" s="20"/>
      <c r="G133" s="20">
        <v>1536</v>
      </c>
      <c r="H133" s="21">
        <f>+G133/$I133</f>
        <v>3.6349867474441501E-2</v>
      </c>
      <c r="I133" s="20">
        <f>+D133+G133</f>
        <v>42256</v>
      </c>
      <c r="N133" s="17"/>
      <c r="O133" s="17"/>
      <c r="P133" s="17"/>
    </row>
    <row r="134" spans="2:16" x14ac:dyDescent="0.2">
      <c r="B134" s="188"/>
      <c r="C134" s="11" t="s">
        <v>9</v>
      </c>
      <c r="D134" s="12"/>
      <c r="E134" s="13" t="s">
        <v>389</v>
      </c>
      <c r="F134" s="15"/>
      <c r="G134" s="12"/>
      <c r="H134" s="13" t="s">
        <v>389</v>
      </c>
      <c r="I134" s="12">
        <f t="shared" ref="I134:I135" si="49">+D134+G134</f>
        <v>0</v>
      </c>
    </row>
    <row r="135" spans="2:16" x14ac:dyDescent="0.2">
      <c r="B135" s="188"/>
      <c r="C135" s="66" t="s">
        <v>139</v>
      </c>
      <c r="D135" s="68">
        <f>SUM(D133:D134)</f>
        <v>40720</v>
      </c>
      <c r="E135" s="65">
        <f>+D135/$I135</f>
        <v>0.96365013252555853</v>
      </c>
      <c r="F135" s="64"/>
      <c r="G135" s="68">
        <f>SUM(G133:G134)</f>
        <v>1536</v>
      </c>
      <c r="H135" s="65">
        <f>+G135/$I135</f>
        <v>3.6349867474441501E-2</v>
      </c>
      <c r="I135" s="64">
        <f t="shared" si="49"/>
        <v>42256</v>
      </c>
      <c r="N135" s="17"/>
      <c r="O135" s="17"/>
      <c r="P135" s="17"/>
    </row>
    <row r="136" spans="2:16" x14ac:dyDescent="0.2">
      <c r="B136" s="188"/>
      <c r="C136" s="152" t="s">
        <v>133</v>
      </c>
      <c r="D136" s="100"/>
      <c r="E136" s="101"/>
      <c r="F136" s="100"/>
      <c r="G136" s="100"/>
      <c r="H136" s="101"/>
      <c r="I136" s="100"/>
    </row>
    <row r="137" spans="2:16" x14ac:dyDescent="0.2">
      <c r="B137" s="188"/>
      <c r="C137" s="102" t="s">
        <v>485</v>
      </c>
      <c r="D137" s="20"/>
      <c r="E137" s="21">
        <f t="shared" ref="E137" si="50">+D137/$I137</f>
        <v>0</v>
      </c>
      <c r="F137" s="20"/>
      <c r="G137" s="20">
        <v>1152</v>
      </c>
      <c r="H137" s="21">
        <f t="shared" ref="H137" si="51">+G137/$I137</f>
        <v>1</v>
      </c>
      <c r="I137" s="20">
        <f t="shared" ref="I137" si="52">+D137+G137</f>
        <v>1152</v>
      </c>
      <c r="O137" s="17"/>
      <c r="P137" s="17"/>
    </row>
    <row r="138" spans="2:16" x14ac:dyDescent="0.2">
      <c r="B138" s="188"/>
      <c r="C138" s="11" t="s">
        <v>49</v>
      </c>
      <c r="D138" s="12">
        <v>9824</v>
      </c>
      <c r="E138" s="13">
        <f>+D138/$I138</f>
        <v>1</v>
      </c>
      <c r="F138" s="12"/>
      <c r="G138" s="12"/>
      <c r="H138" s="13">
        <f>+G138/$I138</f>
        <v>0</v>
      </c>
      <c r="I138" s="12">
        <f>+D138+G138</f>
        <v>9824</v>
      </c>
      <c r="N138" s="17"/>
      <c r="P138" s="17"/>
    </row>
    <row r="139" spans="2:16" x14ac:dyDescent="0.2">
      <c r="B139" s="188"/>
      <c r="C139" s="19" t="s">
        <v>150</v>
      </c>
      <c r="D139" s="12"/>
      <c r="E139" s="13" t="s">
        <v>389</v>
      </c>
      <c r="F139" s="12"/>
      <c r="G139" s="12"/>
      <c r="H139" s="13" t="s">
        <v>389</v>
      </c>
      <c r="I139" s="12">
        <f>+D139+G139</f>
        <v>0</v>
      </c>
    </row>
    <row r="140" spans="2:16" x14ac:dyDescent="0.2">
      <c r="B140" s="188"/>
      <c r="C140" s="19" t="s">
        <v>78</v>
      </c>
      <c r="D140" s="12"/>
      <c r="E140" s="13" t="s">
        <v>389</v>
      </c>
      <c r="F140" s="12"/>
      <c r="G140" s="12"/>
      <c r="H140" s="13" t="s">
        <v>389</v>
      </c>
      <c r="I140" s="12">
        <f t="shared" ref="I140:I141" si="53">+D140+G140</f>
        <v>0</v>
      </c>
    </row>
    <row r="141" spans="2:16" x14ac:dyDescent="0.2">
      <c r="B141" s="188"/>
      <c r="C141" s="66" t="s">
        <v>139</v>
      </c>
      <c r="D141" s="69">
        <f>SUM(D137:D140)</f>
        <v>9824</v>
      </c>
      <c r="E141" s="65">
        <f>+D141/$I141</f>
        <v>0.89504373177842567</v>
      </c>
      <c r="F141" s="64"/>
      <c r="G141" s="69">
        <f>SUM(G137:G140)</f>
        <v>1152</v>
      </c>
      <c r="H141" s="65">
        <f>+G141/$I141</f>
        <v>0.10495626822157435</v>
      </c>
      <c r="I141" s="64">
        <f t="shared" si="53"/>
        <v>10976</v>
      </c>
      <c r="N141" s="17"/>
      <c r="O141" s="17"/>
      <c r="P141" s="17"/>
    </row>
    <row r="142" spans="2:16" x14ac:dyDescent="0.2">
      <c r="B142" s="188"/>
      <c r="C142" s="152" t="s">
        <v>365</v>
      </c>
      <c r="D142" s="100"/>
      <c r="E142" s="101"/>
      <c r="F142" s="100"/>
      <c r="G142" s="100"/>
      <c r="H142" s="101"/>
      <c r="I142" s="100"/>
    </row>
    <row r="143" spans="2:16" x14ac:dyDescent="0.2">
      <c r="B143" s="188"/>
      <c r="C143" s="102" t="s">
        <v>58</v>
      </c>
      <c r="D143" s="17">
        <v>9216</v>
      </c>
      <c r="E143" s="21">
        <f>+D143/$I143</f>
        <v>0.8571428571428571</v>
      </c>
      <c r="F143" s="20"/>
      <c r="G143" s="17">
        <v>1536</v>
      </c>
      <c r="H143" s="21">
        <f>+G143/$I143</f>
        <v>0.14285714285714285</v>
      </c>
      <c r="I143" s="20">
        <f t="shared" ref="I143" si="54">+D143+G143</f>
        <v>10752</v>
      </c>
      <c r="N143" s="17"/>
      <c r="O143" s="17"/>
      <c r="P143" s="17"/>
    </row>
    <row r="144" spans="2:16" x14ac:dyDescent="0.2">
      <c r="B144" s="188"/>
      <c r="C144" s="11" t="s">
        <v>0</v>
      </c>
      <c r="D144" s="12">
        <v>5808</v>
      </c>
      <c r="E144" s="13">
        <f>+D144/$I144</f>
        <v>0.83448275862068966</v>
      </c>
      <c r="F144" s="12"/>
      <c r="G144" s="12">
        <v>1152</v>
      </c>
      <c r="H144" s="13">
        <f>+G144/$I144</f>
        <v>0.16551724137931034</v>
      </c>
      <c r="I144" s="12">
        <f>+D144+G144</f>
        <v>6960</v>
      </c>
      <c r="N144" s="17"/>
      <c r="O144" s="17"/>
      <c r="P144" s="17"/>
    </row>
    <row r="145" spans="2:16" x14ac:dyDescent="0.2">
      <c r="B145" s="188"/>
      <c r="C145" s="11" t="s">
        <v>59</v>
      </c>
      <c r="D145" s="18">
        <v>14016</v>
      </c>
      <c r="E145" s="13">
        <f t="shared" ref="E145:E146" si="55">+D145/$I145</f>
        <v>0.75257731958762886</v>
      </c>
      <c r="F145" s="12"/>
      <c r="G145" s="17">
        <v>4608</v>
      </c>
      <c r="H145" s="13">
        <f t="shared" ref="H145:H146" si="56">+G145/$I145</f>
        <v>0.24742268041237114</v>
      </c>
      <c r="I145" s="12">
        <f t="shared" ref="I145:I146" si="57">+D145+G145</f>
        <v>18624</v>
      </c>
      <c r="N145" s="17"/>
      <c r="O145" s="17"/>
      <c r="P145" s="17"/>
    </row>
    <row r="146" spans="2:16" x14ac:dyDescent="0.2">
      <c r="B146" s="188"/>
      <c r="C146" s="11" t="s">
        <v>7</v>
      </c>
      <c r="D146" s="8">
        <v>20480</v>
      </c>
      <c r="E146" s="13">
        <f t="shared" si="55"/>
        <v>1</v>
      </c>
      <c r="F146" s="15"/>
      <c r="G146" s="12"/>
      <c r="H146" s="13">
        <f t="shared" si="56"/>
        <v>0</v>
      </c>
      <c r="I146" s="12">
        <f t="shared" si="57"/>
        <v>20480</v>
      </c>
      <c r="N146" s="17"/>
      <c r="P146" s="17"/>
    </row>
    <row r="147" spans="2:16" x14ac:dyDescent="0.2">
      <c r="B147" s="188"/>
      <c r="C147" s="11" t="s">
        <v>8</v>
      </c>
      <c r="D147" s="12">
        <v>4560</v>
      </c>
      <c r="E147" s="13">
        <f>+D147/$I147</f>
        <v>0.79166666666666663</v>
      </c>
      <c r="F147" s="12"/>
      <c r="G147" s="12">
        <v>1200</v>
      </c>
      <c r="H147" s="13">
        <f>+G147/$I147</f>
        <v>0.20833333333333334</v>
      </c>
      <c r="I147" s="12">
        <f>+D147+G147</f>
        <v>5760</v>
      </c>
      <c r="N147" s="17"/>
      <c r="O147" s="17"/>
      <c r="P147" s="17"/>
    </row>
    <row r="148" spans="2:16" x14ac:dyDescent="0.2">
      <c r="B148" s="188"/>
      <c r="C148" s="7" t="s">
        <v>10</v>
      </c>
      <c r="D148" s="12">
        <v>9264</v>
      </c>
      <c r="E148" s="13">
        <f>+D148/$I148</f>
        <v>0.73664122137404575</v>
      </c>
      <c r="F148" s="12"/>
      <c r="G148" s="12">
        <v>3312</v>
      </c>
      <c r="H148" s="13">
        <f>+G148/$I148</f>
        <v>0.26335877862595419</v>
      </c>
      <c r="I148" s="12">
        <f>+D148+G148</f>
        <v>12576</v>
      </c>
      <c r="N148" s="17"/>
      <c r="O148" s="17"/>
      <c r="P148" s="17"/>
    </row>
    <row r="149" spans="2:16" x14ac:dyDescent="0.2">
      <c r="B149" s="188"/>
      <c r="C149" s="66" t="s">
        <v>139</v>
      </c>
      <c r="D149" s="69">
        <f>SUM(D143:D148)</f>
        <v>63344</v>
      </c>
      <c r="E149" s="65">
        <f>+D149/$I149</f>
        <v>0.84287843304236743</v>
      </c>
      <c r="F149" s="64"/>
      <c r="G149" s="69">
        <f>SUM(G143:G148)</f>
        <v>11808</v>
      </c>
      <c r="H149" s="65">
        <f>+G149/$I149</f>
        <v>0.15712156695763252</v>
      </c>
      <c r="I149" s="64">
        <f t="shared" ref="I149:I170" si="58">+D149+G149</f>
        <v>75152</v>
      </c>
      <c r="N149" s="17"/>
      <c r="O149" s="17"/>
      <c r="P149" s="17"/>
    </row>
    <row r="150" spans="2:16" x14ac:dyDescent="0.2">
      <c r="B150" s="189"/>
      <c r="C150" s="126" t="s">
        <v>36</v>
      </c>
      <c r="D150" s="14">
        <f>SUM(D135,D141,D149)</f>
        <v>113888</v>
      </c>
      <c r="E150" s="16">
        <f>D150/$I150</f>
        <v>0.8870887337986042</v>
      </c>
      <c r="F150" s="14"/>
      <c r="G150" s="14">
        <f>SUM(G135,G141,G149)</f>
        <v>14496</v>
      </c>
      <c r="H150" s="16">
        <f>G150/$I150</f>
        <v>0.11291126620139581</v>
      </c>
      <c r="I150" s="14">
        <f t="shared" si="58"/>
        <v>128384</v>
      </c>
      <c r="N150" s="17"/>
      <c r="O150" s="17"/>
      <c r="P150" s="17"/>
    </row>
    <row r="151" spans="2:16" ht="12.75" customHeight="1" x14ac:dyDescent="0.2">
      <c r="B151" s="188" t="s">
        <v>296</v>
      </c>
      <c r="C151" s="152" t="s">
        <v>366</v>
      </c>
      <c r="D151" s="100"/>
      <c r="E151" s="101"/>
      <c r="F151" s="100"/>
      <c r="G151" s="100"/>
      <c r="H151" s="101"/>
      <c r="I151" s="100"/>
    </row>
    <row r="152" spans="2:16" x14ac:dyDescent="0.2">
      <c r="B152" s="188"/>
      <c r="C152" s="102" t="s">
        <v>29</v>
      </c>
      <c r="D152" s="20">
        <v>1968</v>
      </c>
      <c r="E152" s="21">
        <f>+D152/$I152</f>
        <v>1</v>
      </c>
      <c r="F152" s="105"/>
      <c r="G152" s="20"/>
      <c r="H152" s="21">
        <f>+G152/$I152</f>
        <v>0</v>
      </c>
      <c r="I152" s="20">
        <f>+D152+G152</f>
        <v>1968</v>
      </c>
      <c r="N152" s="17"/>
      <c r="P152" s="17"/>
    </row>
    <row r="153" spans="2:16" x14ac:dyDescent="0.2">
      <c r="B153" s="188"/>
      <c r="C153" s="11" t="s">
        <v>24</v>
      </c>
      <c r="D153" s="12">
        <v>19344</v>
      </c>
      <c r="E153" s="13">
        <f t="shared" ref="E153:E156" si="59">+D153/$I153</f>
        <v>1</v>
      </c>
      <c r="F153" s="12"/>
      <c r="G153" s="12"/>
      <c r="H153" s="13">
        <f t="shared" ref="H153:H156" si="60">+G153/$I153</f>
        <v>0</v>
      </c>
      <c r="I153" s="12">
        <f t="shared" ref="I153:I154" si="61">+D153+G153</f>
        <v>19344</v>
      </c>
      <c r="N153" s="17"/>
      <c r="P153" s="17"/>
    </row>
    <row r="154" spans="2:16" x14ac:dyDescent="0.2">
      <c r="B154" s="188"/>
      <c r="C154" s="102" t="s">
        <v>25</v>
      </c>
      <c r="D154" s="20"/>
      <c r="E154" s="21" t="s">
        <v>389</v>
      </c>
      <c r="F154" s="20"/>
      <c r="G154" s="20"/>
      <c r="H154" s="21" t="s">
        <v>389</v>
      </c>
      <c r="I154" s="20">
        <f t="shared" si="61"/>
        <v>0</v>
      </c>
    </row>
    <row r="155" spans="2:16" x14ac:dyDescent="0.2">
      <c r="B155" s="188"/>
      <c r="C155" s="11" t="s">
        <v>31</v>
      </c>
      <c r="D155" s="12"/>
      <c r="E155" s="21" t="s">
        <v>389</v>
      </c>
      <c r="F155" s="12"/>
      <c r="G155" s="12"/>
      <c r="H155" s="21" t="s">
        <v>389</v>
      </c>
      <c r="I155" s="12">
        <f>+D155+G155</f>
        <v>0</v>
      </c>
    </row>
    <row r="156" spans="2:16" x14ac:dyDescent="0.2">
      <c r="B156" s="188"/>
      <c r="C156" s="11" t="s">
        <v>318</v>
      </c>
      <c r="D156" s="18">
        <v>3456</v>
      </c>
      <c r="E156" s="13">
        <f t="shared" si="59"/>
        <v>1</v>
      </c>
      <c r="F156" s="12"/>
      <c r="G156" s="18"/>
      <c r="H156" s="13">
        <f t="shared" si="60"/>
        <v>0</v>
      </c>
      <c r="I156" s="12">
        <f t="shared" ref="I156" si="62">+D156+G156</f>
        <v>3456</v>
      </c>
      <c r="N156" s="17"/>
      <c r="P156" s="17"/>
    </row>
    <row r="157" spans="2:16" x14ac:dyDescent="0.2">
      <c r="B157" s="188"/>
      <c r="C157" s="11" t="s">
        <v>35</v>
      </c>
      <c r="D157" s="12">
        <v>10464</v>
      </c>
      <c r="E157" s="13">
        <f>+D157/$I157</f>
        <v>0.90082644628099173</v>
      </c>
      <c r="F157" s="12"/>
      <c r="G157" s="12">
        <v>1152</v>
      </c>
      <c r="H157" s="13">
        <f>+G157/$I157</f>
        <v>9.9173553719008267E-2</v>
      </c>
      <c r="I157" s="12">
        <f>+D157+G157</f>
        <v>11616</v>
      </c>
      <c r="N157" s="17"/>
      <c r="O157" s="17"/>
      <c r="P157" s="17"/>
    </row>
    <row r="158" spans="2:16" x14ac:dyDescent="0.2">
      <c r="B158" s="188"/>
      <c r="C158" s="66" t="s">
        <v>139</v>
      </c>
      <c r="D158" s="69">
        <f>SUM(D152:D157)</f>
        <v>35232</v>
      </c>
      <c r="E158" s="65">
        <f>+D158/$I158</f>
        <v>0.9683377308707124</v>
      </c>
      <c r="F158" s="64"/>
      <c r="G158" s="69">
        <f>SUM(G152:G157)</f>
        <v>1152</v>
      </c>
      <c r="H158" s="65">
        <f>+G158/$I158</f>
        <v>3.1662269129287601E-2</v>
      </c>
      <c r="I158" s="64">
        <f t="shared" ref="I158" si="63">+D158+G158</f>
        <v>36384</v>
      </c>
      <c r="N158" s="17"/>
      <c r="O158" s="17"/>
      <c r="P158" s="17"/>
    </row>
    <row r="159" spans="2:16" x14ac:dyDescent="0.2">
      <c r="B159" s="188"/>
      <c r="C159" s="152" t="s">
        <v>135</v>
      </c>
      <c r="D159" s="100"/>
      <c r="E159" s="101"/>
      <c r="F159" s="100"/>
      <c r="G159" s="100"/>
      <c r="H159" s="101"/>
      <c r="I159" s="100"/>
    </row>
    <row r="160" spans="2:16" x14ac:dyDescent="0.2">
      <c r="B160" s="188"/>
      <c r="C160" s="102" t="s">
        <v>26</v>
      </c>
      <c r="D160" s="20"/>
      <c r="E160" s="21">
        <f t="shared" ref="E160:E163" si="64">+D160/$I160</f>
        <v>0</v>
      </c>
      <c r="F160" s="20"/>
      <c r="G160" s="20">
        <v>1104</v>
      </c>
      <c r="H160" s="21">
        <f t="shared" ref="H160:H163" si="65">+G160/$I160</f>
        <v>1</v>
      </c>
      <c r="I160" s="20">
        <f t="shared" ref="I160:I164" si="66">+D160+G160</f>
        <v>1104</v>
      </c>
      <c r="O160" s="17"/>
      <c r="P160" s="17"/>
    </row>
    <row r="161" spans="2:16" x14ac:dyDescent="0.2">
      <c r="B161" s="188"/>
      <c r="C161" s="11" t="s">
        <v>27</v>
      </c>
      <c r="D161" s="12"/>
      <c r="E161" s="13" t="s">
        <v>389</v>
      </c>
      <c r="F161" s="12"/>
      <c r="G161" s="12"/>
      <c r="H161" s="13" t="s">
        <v>389</v>
      </c>
      <c r="I161" s="12">
        <f t="shared" si="66"/>
        <v>0</v>
      </c>
    </row>
    <row r="162" spans="2:16" x14ac:dyDescent="0.2">
      <c r="B162" s="188"/>
      <c r="C162" s="11" t="s">
        <v>11</v>
      </c>
      <c r="D162" s="12">
        <v>40736</v>
      </c>
      <c r="E162" s="13">
        <f t="shared" si="64"/>
        <v>1</v>
      </c>
      <c r="F162" s="12"/>
      <c r="G162" s="12"/>
      <c r="H162" s="13">
        <f t="shared" si="65"/>
        <v>0</v>
      </c>
      <c r="I162" s="12">
        <f t="shared" si="66"/>
        <v>40736</v>
      </c>
      <c r="N162" s="17"/>
      <c r="P162" s="17"/>
    </row>
    <row r="163" spans="2:16" x14ac:dyDescent="0.2">
      <c r="B163" s="188"/>
      <c r="C163" s="11" t="s">
        <v>28</v>
      </c>
      <c r="D163" s="12">
        <v>4704</v>
      </c>
      <c r="E163" s="13">
        <f t="shared" si="64"/>
        <v>1</v>
      </c>
      <c r="F163" s="12"/>
      <c r="G163" s="12"/>
      <c r="H163" s="13">
        <f t="shared" si="65"/>
        <v>0</v>
      </c>
      <c r="I163" s="12">
        <f t="shared" si="66"/>
        <v>4704</v>
      </c>
      <c r="N163" s="17"/>
      <c r="P163" s="17"/>
    </row>
    <row r="164" spans="2:16" x14ac:dyDescent="0.2">
      <c r="B164" s="188"/>
      <c r="C164" s="66" t="s">
        <v>139</v>
      </c>
      <c r="D164" s="69">
        <f>SUM(D160:D163)</f>
        <v>45440</v>
      </c>
      <c r="E164" s="65">
        <f>+D164/$I164</f>
        <v>0.97628050876589889</v>
      </c>
      <c r="F164" s="64"/>
      <c r="G164" s="69">
        <f>SUM(G160:G163)</f>
        <v>1104</v>
      </c>
      <c r="H164" s="65">
        <f>+G164/$I164</f>
        <v>2.3719491234101067E-2</v>
      </c>
      <c r="I164" s="64">
        <f t="shared" si="66"/>
        <v>46544</v>
      </c>
      <c r="N164" s="17"/>
      <c r="O164" s="17"/>
      <c r="P164" s="17"/>
    </row>
    <row r="165" spans="2:16" x14ac:dyDescent="0.2">
      <c r="B165" s="188"/>
      <c r="C165" s="152" t="s">
        <v>367</v>
      </c>
      <c r="D165" s="100"/>
      <c r="E165" s="101"/>
      <c r="F165" s="100"/>
      <c r="G165" s="100"/>
      <c r="H165" s="101"/>
      <c r="I165" s="100"/>
    </row>
    <row r="166" spans="2:16" x14ac:dyDescent="0.2">
      <c r="B166" s="188"/>
      <c r="C166" s="102" t="s">
        <v>32</v>
      </c>
      <c r="D166" s="20">
        <v>18480</v>
      </c>
      <c r="E166" s="21">
        <f>+D166/$I166</f>
        <v>0.87699316628701596</v>
      </c>
      <c r="F166" s="20"/>
      <c r="G166" s="20">
        <v>2592</v>
      </c>
      <c r="H166" s="21">
        <f>+G166/$I166</f>
        <v>0.12300683371298406</v>
      </c>
      <c r="I166" s="20">
        <f>+D166+G166</f>
        <v>21072</v>
      </c>
      <c r="N166" s="17"/>
      <c r="O166" s="17"/>
      <c r="P166" s="17"/>
    </row>
    <row r="167" spans="2:16" x14ac:dyDescent="0.2">
      <c r="B167" s="188"/>
      <c r="C167" s="11" t="s">
        <v>33</v>
      </c>
      <c r="D167" s="12">
        <v>17616</v>
      </c>
      <c r="E167" s="13">
        <f>+D167/$I167</f>
        <v>0.79609544468546634</v>
      </c>
      <c r="F167" s="12"/>
      <c r="G167" s="12">
        <v>4512</v>
      </c>
      <c r="H167" s="13">
        <f>+G167/$I167</f>
        <v>0.20390455531453361</v>
      </c>
      <c r="I167" s="12">
        <f>+D167+G167</f>
        <v>22128</v>
      </c>
      <c r="N167" s="17"/>
      <c r="O167" s="17"/>
      <c r="P167" s="17"/>
    </row>
    <row r="168" spans="2:16" x14ac:dyDescent="0.2">
      <c r="B168" s="188"/>
      <c r="C168" s="11" t="s">
        <v>34</v>
      </c>
      <c r="D168" s="12">
        <v>11232</v>
      </c>
      <c r="E168" s="13">
        <f>+D168/$I168</f>
        <v>0.80136986301369861</v>
      </c>
      <c r="F168" s="12"/>
      <c r="G168" s="12">
        <v>2784</v>
      </c>
      <c r="H168" s="13">
        <f>+G168/$I168</f>
        <v>0.19863013698630136</v>
      </c>
      <c r="I168" s="12">
        <f>+D168+G168</f>
        <v>14016</v>
      </c>
      <c r="N168" s="17"/>
      <c r="O168" s="17"/>
      <c r="P168" s="17"/>
    </row>
    <row r="169" spans="2:16" x14ac:dyDescent="0.2">
      <c r="B169" s="188"/>
      <c r="C169" s="66" t="s">
        <v>139</v>
      </c>
      <c r="D169" s="69">
        <f>SUM(D166:D168)</f>
        <v>47328</v>
      </c>
      <c r="E169" s="65">
        <f>+D169/$I169</f>
        <v>0.82718120805369133</v>
      </c>
      <c r="F169" s="64"/>
      <c r="G169" s="69">
        <f>SUM(G166:G168)</f>
        <v>9888</v>
      </c>
      <c r="H169" s="65">
        <f>+G169/$I169</f>
        <v>0.17281879194630873</v>
      </c>
      <c r="I169" s="64">
        <f t="shared" ref="I169" si="67">+D169+G169</f>
        <v>57216</v>
      </c>
      <c r="N169" s="17"/>
      <c r="O169" s="17"/>
      <c r="P169" s="17"/>
    </row>
    <row r="170" spans="2:16" x14ac:dyDescent="0.2">
      <c r="B170" s="189"/>
      <c r="C170" s="126" t="s">
        <v>36</v>
      </c>
      <c r="D170" s="14">
        <f>SUM(D158,D164,D169)</f>
        <v>128000</v>
      </c>
      <c r="E170" s="16">
        <f>D170/$I170</f>
        <v>0.91334627240552579</v>
      </c>
      <c r="F170" s="14"/>
      <c r="G170" s="14">
        <f>SUM(G158,G164,G169)</f>
        <v>12144</v>
      </c>
      <c r="H170" s="16">
        <f>G170/$I170</f>
        <v>8.6653727594474261E-2</v>
      </c>
      <c r="I170" s="14">
        <f t="shared" si="58"/>
        <v>140144</v>
      </c>
      <c r="N170" s="17"/>
      <c r="O170" s="17"/>
      <c r="P170" s="17"/>
    </row>
  </sheetData>
  <mergeCells count="11">
    <mergeCell ref="G6:H6"/>
    <mergeCell ref="B132:B150"/>
    <mergeCell ref="B151:B170"/>
    <mergeCell ref="B8:C8"/>
    <mergeCell ref="D6:E6"/>
    <mergeCell ref="B9:B19"/>
    <mergeCell ref="B20:B21"/>
    <mergeCell ref="B22:B56"/>
    <mergeCell ref="B57:B95"/>
    <mergeCell ref="B96:B116"/>
    <mergeCell ref="B117:B131"/>
  </mergeCells>
  <phoneticPr fontId="1" type="noConversion"/>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4" manualBreakCount="4">
    <brk id="21" min="1" max="8" man="1"/>
    <brk id="56" min="1" max="8" man="1"/>
    <brk id="95" min="1" max="8" man="1"/>
    <brk id="131"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0"/>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16" ht="12.75" customHeight="1" x14ac:dyDescent="0.2">
      <c r="B1" s="34" t="s">
        <v>79</v>
      </c>
      <c r="C1" s="34"/>
      <c r="D1" s="34"/>
      <c r="E1" s="34"/>
      <c r="F1" s="34"/>
      <c r="G1" s="34"/>
      <c r="H1" s="34"/>
      <c r="I1" s="34"/>
    </row>
    <row r="2" spans="2:16" ht="12.75" customHeight="1" x14ac:dyDescent="0.2">
      <c r="B2" s="34" t="s">
        <v>74</v>
      </c>
      <c r="C2" s="34"/>
      <c r="D2" s="34"/>
      <c r="E2" s="34"/>
      <c r="F2" s="34"/>
      <c r="G2" s="34"/>
      <c r="H2" s="34"/>
      <c r="I2" s="34"/>
    </row>
    <row r="3" spans="2:16" ht="12.75" customHeight="1" x14ac:dyDescent="0.2">
      <c r="B3" s="34" t="s">
        <v>66</v>
      </c>
      <c r="C3" s="34"/>
      <c r="D3" s="34"/>
      <c r="E3" s="34"/>
      <c r="F3" s="34"/>
      <c r="G3" s="34"/>
      <c r="H3" s="34"/>
      <c r="I3" s="34"/>
    </row>
    <row r="4" spans="2:16" ht="12.75" customHeight="1" x14ac:dyDescent="0.2">
      <c r="B4" s="34" t="s">
        <v>279</v>
      </c>
      <c r="C4" s="34"/>
      <c r="D4" s="34"/>
      <c r="E4" s="34"/>
      <c r="F4" s="34"/>
      <c r="G4" s="34"/>
      <c r="H4" s="34"/>
      <c r="I4" s="34"/>
    </row>
    <row r="5" spans="2:16" ht="12.75" customHeight="1" x14ac:dyDescent="0.2">
      <c r="B5" s="182"/>
      <c r="C5" s="23"/>
      <c r="D5" s="23"/>
      <c r="E5" s="23"/>
      <c r="F5" s="23"/>
      <c r="G5" s="23"/>
      <c r="H5" s="23"/>
      <c r="I5" s="23"/>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75</v>
      </c>
      <c r="C8" s="191"/>
      <c r="D8" s="14">
        <f>SUM(D19,D21,D56,D95,D116,D131,D150,D170)</f>
        <v>2325384</v>
      </c>
      <c r="E8" s="16">
        <f>D8/$I8</f>
        <v>0.50325841179261122</v>
      </c>
      <c r="F8" s="6"/>
      <c r="G8" s="14">
        <f>SUM(G19,G21,G56,G95,G116,G131,G150,G170)</f>
        <v>2295272</v>
      </c>
      <c r="H8" s="16">
        <f>G8/$I8</f>
        <v>0.49674158820738873</v>
      </c>
      <c r="I8" s="14">
        <f t="shared" ref="I8:I10" si="0">+D8+G8</f>
        <v>4620656</v>
      </c>
      <c r="M8" s="17"/>
      <c r="N8" s="17"/>
      <c r="O8" s="17"/>
      <c r="P8" s="17"/>
    </row>
    <row r="9" spans="2:16" ht="12.75" customHeight="1" x14ac:dyDescent="0.2">
      <c r="B9" s="188" t="s">
        <v>177</v>
      </c>
      <c r="C9" s="11" t="s">
        <v>171</v>
      </c>
      <c r="D9" s="12">
        <v>6160</v>
      </c>
      <c r="E9" s="13">
        <f t="shared" ref="E9:E18" si="1">+D9/$I9</f>
        <v>0.51470588235294112</v>
      </c>
      <c r="F9" s="15"/>
      <c r="G9" s="12">
        <v>5808</v>
      </c>
      <c r="H9" s="13">
        <f t="shared" ref="H9:H18" si="2">+G9/$I9</f>
        <v>0.48529411764705882</v>
      </c>
      <c r="I9" s="12">
        <f t="shared" si="0"/>
        <v>11968</v>
      </c>
      <c r="N9" s="17"/>
      <c r="O9" s="17"/>
      <c r="P9" s="17"/>
    </row>
    <row r="10" spans="2:16" ht="12.75" customHeight="1" x14ac:dyDescent="0.2">
      <c r="B10" s="188"/>
      <c r="C10" s="11" t="s">
        <v>487</v>
      </c>
      <c r="D10" s="12"/>
      <c r="E10" s="13" t="s">
        <v>389</v>
      </c>
      <c r="F10" s="15"/>
      <c r="G10" s="12"/>
      <c r="H10" s="13" t="s">
        <v>389</v>
      </c>
      <c r="I10" s="12">
        <f t="shared" si="0"/>
        <v>0</v>
      </c>
      <c r="N10" s="17"/>
      <c r="O10" s="17"/>
    </row>
    <row r="11" spans="2:16" ht="12.75" customHeight="1" x14ac:dyDescent="0.2">
      <c r="B11" s="188"/>
      <c r="C11" s="11" t="s">
        <v>172</v>
      </c>
      <c r="D11" s="12">
        <v>4944</v>
      </c>
      <c r="E11" s="13">
        <f t="shared" si="1"/>
        <v>0.29740134744947067</v>
      </c>
      <c r="F11" s="12"/>
      <c r="G11" s="12">
        <v>11680</v>
      </c>
      <c r="H11" s="13">
        <f t="shared" si="2"/>
        <v>0.70259865255052933</v>
      </c>
      <c r="I11" s="12">
        <f>+D11+G11</f>
        <v>16624</v>
      </c>
      <c r="N11" s="17"/>
      <c r="O11" s="17"/>
      <c r="P11" s="17"/>
    </row>
    <row r="12" spans="2:16" ht="12.75" customHeight="1" x14ac:dyDescent="0.2">
      <c r="B12" s="188"/>
      <c r="C12" s="11" t="s">
        <v>173</v>
      </c>
      <c r="D12" s="12"/>
      <c r="E12" s="13">
        <f t="shared" si="1"/>
        <v>0</v>
      </c>
      <c r="F12" s="15"/>
      <c r="G12" s="12">
        <v>22000</v>
      </c>
      <c r="H12" s="13">
        <f t="shared" si="2"/>
        <v>1</v>
      </c>
      <c r="I12" s="12">
        <f>+D12+G12</f>
        <v>22000</v>
      </c>
      <c r="N12" s="17"/>
      <c r="O12" s="17"/>
      <c r="P12" s="17"/>
    </row>
    <row r="13" spans="2:16" ht="12.75" customHeight="1" x14ac:dyDescent="0.2">
      <c r="B13" s="188"/>
      <c r="C13" s="11" t="s">
        <v>178</v>
      </c>
      <c r="D13" s="12"/>
      <c r="E13" s="13">
        <f t="shared" si="1"/>
        <v>0</v>
      </c>
      <c r="F13" s="15"/>
      <c r="G13" s="12">
        <v>2208</v>
      </c>
      <c r="H13" s="13">
        <f t="shared" si="2"/>
        <v>1</v>
      </c>
      <c r="I13" s="12">
        <f>+D13+G13</f>
        <v>2208</v>
      </c>
      <c r="N13" s="17"/>
      <c r="O13" s="17"/>
      <c r="P13" s="17"/>
    </row>
    <row r="14" spans="2:16" ht="12.75" customHeight="1" x14ac:dyDescent="0.2">
      <c r="B14" s="188"/>
      <c r="C14" s="11" t="s">
        <v>258</v>
      </c>
      <c r="D14" s="12">
        <v>2400</v>
      </c>
      <c r="E14" s="13">
        <f t="shared" si="1"/>
        <v>0.32967032967032966</v>
      </c>
      <c r="F14" s="15"/>
      <c r="G14" s="12">
        <v>4880</v>
      </c>
      <c r="H14" s="13">
        <f t="shared" si="2"/>
        <v>0.67032967032967028</v>
      </c>
      <c r="I14" s="12">
        <f>+D14+G14</f>
        <v>7280</v>
      </c>
      <c r="N14" s="17"/>
      <c r="O14" s="17"/>
      <c r="P14" s="17"/>
    </row>
    <row r="15" spans="2:16" ht="12.75" customHeight="1" x14ac:dyDescent="0.2">
      <c r="B15" s="188"/>
      <c r="C15" s="11" t="s">
        <v>174</v>
      </c>
      <c r="D15" s="12">
        <v>5984</v>
      </c>
      <c r="E15" s="13">
        <f t="shared" si="1"/>
        <v>0.22222222222222221</v>
      </c>
      <c r="F15" s="15"/>
      <c r="G15" s="12">
        <v>20944</v>
      </c>
      <c r="H15" s="13">
        <f t="shared" si="2"/>
        <v>0.77777777777777779</v>
      </c>
      <c r="I15" s="12">
        <f t="shared" ref="I15" si="3">+D15+G15</f>
        <v>26928</v>
      </c>
      <c r="N15" s="17"/>
      <c r="O15" s="17"/>
      <c r="P15" s="17"/>
    </row>
    <row r="16" spans="2:16" ht="12.75" customHeight="1" x14ac:dyDescent="0.2">
      <c r="B16" s="188"/>
      <c r="C16" s="11" t="s">
        <v>179</v>
      </c>
      <c r="D16" s="17">
        <v>1376</v>
      </c>
      <c r="E16" s="21">
        <f t="shared" si="1"/>
        <v>0.84313725490196079</v>
      </c>
      <c r="F16" s="20"/>
      <c r="G16" s="17">
        <v>256</v>
      </c>
      <c r="H16" s="21">
        <f t="shared" si="2"/>
        <v>0.15686274509803921</v>
      </c>
      <c r="I16" s="20">
        <f>+D16+G16</f>
        <v>1632</v>
      </c>
      <c r="N16" s="17"/>
      <c r="O16" s="17"/>
      <c r="P16" s="17"/>
    </row>
    <row r="17" spans="2:16" ht="12.75" customHeight="1" x14ac:dyDescent="0.2">
      <c r="B17" s="188"/>
      <c r="C17" s="11" t="s">
        <v>175</v>
      </c>
      <c r="D17" s="12">
        <v>7264</v>
      </c>
      <c r="E17" s="13">
        <f t="shared" si="1"/>
        <v>0.47489539748953974</v>
      </c>
      <c r="F17" s="12"/>
      <c r="G17" s="12">
        <v>8032</v>
      </c>
      <c r="H17" s="13">
        <f t="shared" si="2"/>
        <v>0.52510460251046021</v>
      </c>
      <c r="I17" s="12">
        <f>+D17+G17</f>
        <v>15296</v>
      </c>
      <c r="N17" s="17"/>
      <c r="O17" s="17"/>
      <c r="P17" s="17"/>
    </row>
    <row r="18" spans="2:16" ht="12.75" customHeight="1" x14ac:dyDescent="0.2">
      <c r="B18" s="188"/>
      <c r="C18" s="11" t="s">
        <v>176</v>
      </c>
      <c r="D18" s="12">
        <v>4736</v>
      </c>
      <c r="E18" s="13">
        <f t="shared" si="1"/>
        <v>0.38794233289646135</v>
      </c>
      <c r="F18" s="12"/>
      <c r="G18" s="12">
        <v>7472</v>
      </c>
      <c r="H18" s="13">
        <f t="shared" si="2"/>
        <v>0.61205766710353871</v>
      </c>
      <c r="I18" s="12">
        <f>+D18+G18</f>
        <v>12208</v>
      </c>
      <c r="N18" s="17"/>
      <c r="O18" s="17"/>
      <c r="P18" s="17"/>
    </row>
    <row r="19" spans="2:16" ht="12.75" customHeight="1" x14ac:dyDescent="0.2">
      <c r="B19" s="189"/>
      <c r="C19" s="126" t="s">
        <v>36</v>
      </c>
      <c r="D19" s="14">
        <f>SUM(D9:D18)</f>
        <v>32864</v>
      </c>
      <c r="E19" s="16">
        <f>D19/$I19</f>
        <v>0.28295908527345365</v>
      </c>
      <c r="F19" s="14"/>
      <c r="G19" s="14">
        <f>SUM(G9:G18)</f>
        <v>83280</v>
      </c>
      <c r="H19" s="16">
        <f>G19/$I19</f>
        <v>0.71704091472654641</v>
      </c>
      <c r="I19" s="14">
        <f>+D19+G19</f>
        <v>116144</v>
      </c>
      <c r="N19" s="17"/>
      <c r="O19" s="17"/>
      <c r="P19" s="17"/>
    </row>
    <row r="20" spans="2:16" ht="12.75" customHeight="1" x14ac:dyDescent="0.2">
      <c r="B20" s="190" t="s">
        <v>22</v>
      </c>
      <c r="C20" s="11" t="s">
        <v>143</v>
      </c>
      <c r="D20" s="12">
        <v>54576</v>
      </c>
      <c r="E20" s="13">
        <f>+D20/$I20</f>
        <v>0.64008256708575717</v>
      </c>
      <c r="F20" s="12"/>
      <c r="G20" s="12">
        <v>30688</v>
      </c>
      <c r="H20" s="13">
        <f>+G20/$I20</f>
        <v>0.35991743291424283</v>
      </c>
      <c r="I20" s="12">
        <f t="shared" ref="I20" si="4">+D20+G20</f>
        <v>85264</v>
      </c>
      <c r="N20" s="17"/>
      <c r="O20" s="17"/>
      <c r="P20" s="17"/>
    </row>
    <row r="21" spans="2:16" ht="12.75" customHeight="1" x14ac:dyDescent="0.2">
      <c r="B21" s="189"/>
      <c r="C21" s="126" t="s">
        <v>36</v>
      </c>
      <c r="D21" s="14">
        <f>+D20</f>
        <v>54576</v>
      </c>
      <c r="E21" s="16">
        <f>D21/$I21</f>
        <v>0.64008256708575717</v>
      </c>
      <c r="F21" s="14"/>
      <c r="G21" s="14">
        <f>+G20</f>
        <v>30688</v>
      </c>
      <c r="H21" s="16">
        <f>G21/$I21</f>
        <v>0.35991743291424283</v>
      </c>
      <c r="I21" s="14">
        <f>+D21+G21</f>
        <v>85264</v>
      </c>
      <c r="N21" s="17"/>
      <c r="O21" s="17"/>
      <c r="P21" s="17"/>
    </row>
    <row r="22" spans="2:16" ht="12.75" customHeight="1" x14ac:dyDescent="0.2">
      <c r="B22" s="190" t="s">
        <v>291</v>
      </c>
      <c r="C22" s="150" t="s">
        <v>141</v>
      </c>
      <c r="D22" s="100"/>
      <c r="E22" s="101"/>
      <c r="F22" s="100"/>
      <c r="G22" s="100"/>
      <c r="H22" s="101"/>
      <c r="I22" s="100"/>
      <c r="M22" s="17"/>
      <c r="N22" s="17"/>
      <c r="O22" s="17"/>
    </row>
    <row r="23" spans="2:16" ht="12.75" customHeight="1" x14ac:dyDescent="0.2">
      <c r="B23" s="184"/>
      <c r="C23" s="102" t="s">
        <v>24</v>
      </c>
      <c r="D23" s="20">
        <v>55232</v>
      </c>
      <c r="E23" s="21">
        <f t="shared" ref="E23:E28" si="5">+D23/$I23</f>
        <v>0.40464189426796388</v>
      </c>
      <c r="F23" s="20"/>
      <c r="G23" s="20">
        <v>81264</v>
      </c>
      <c r="H23" s="21">
        <f t="shared" ref="H23:H28" si="6">+G23/$I23</f>
        <v>0.59535810573203607</v>
      </c>
      <c r="I23" s="20">
        <f>+D23+G23</f>
        <v>136496</v>
      </c>
      <c r="N23" s="17"/>
      <c r="O23" s="17"/>
      <c r="P23" s="17"/>
    </row>
    <row r="24" spans="2:16" ht="12.75" customHeight="1" x14ac:dyDescent="0.2">
      <c r="B24" s="184"/>
      <c r="C24" s="11" t="s">
        <v>25</v>
      </c>
      <c r="D24" s="12">
        <v>10304</v>
      </c>
      <c r="E24" s="13">
        <f t="shared" si="5"/>
        <v>0.359375</v>
      </c>
      <c r="F24" s="12"/>
      <c r="G24" s="12">
        <v>18368</v>
      </c>
      <c r="H24" s="13">
        <f t="shared" si="6"/>
        <v>0.640625</v>
      </c>
      <c r="I24" s="12">
        <f>+D24+G24</f>
        <v>28672</v>
      </c>
      <c r="M24" s="17"/>
      <c r="N24" s="17"/>
      <c r="O24" s="17"/>
      <c r="P24" s="17"/>
    </row>
    <row r="25" spans="2:16" ht="12.75" customHeight="1" x14ac:dyDescent="0.2">
      <c r="B25" s="184"/>
      <c r="C25" s="11" t="s">
        <v>26</v>
      </c>
      <c r="D25" s="12">
        <v>6528</v>
      </c>
      <c r="E25" s="13">
        <f t="shared" si="5"/>
        <v>0.47222222222222221</v>
      </c>
      <c r="F25" s="12"/>
      <c r="G25" s="12">
        <v>7296</v>
      </c>
      <c r="H25" s="13">
        <f t="shared" si="6"/>
        <v>0.52777777777777779</v>
      </c>
      <c r="I25" s="12">
        <f t="shared" ref="I25" si="7">+D25+G25</f>
        <v>13824</v>
      </c>
      <c r="N25" s="17"/>
      <c r="O25" s="17"/>
      <c r="P25" s="17"/>
    </row>
    <row r="26" spans="2:16" ht="12.75" customHeight="1" x14ac:dyDescent="0.2">
      <c r="B26" s="184"/>
      <c r="C26" s="11" t="s">
        <v>31</v>
      </c>
      <c r="D26" s="12"/>
      <c r="E26" s="13" t="s">
        <v>389</v>
      </c>
      <c r="F26" s="12"/>
      <c r="G26" s="12"/>
      <c r="H26" s="13" t="s">
        <v>389</v>
      </c>
      <c r="I26" s="12">
        <f>+D26+G26</f>
        <v>0</v>
      </c>
    </row>
    <row r="27" spans="2:16" ht="12.75" customHeight="1" x14ac:dyDescent="0.2">
      <c r="B27" s="184"/>
      <c r="C27" s="11" t="s">
        <v>27</v>
      </c>
      <c r="D27" s="12">
        <v>5424</v>
      </c>
      <c r="E27" s="13">
        <f t="shared" si="5"/>
        <v>0.42481203007518797</v>
      </c>
      <c r="F27" s="15"/>
      <c r="G27" s="12">
        <v>7344</v>
      </c>
      <c r="H27" s="13">
        <f t="shared" si="6"/>
        <v>0.57518796992481203</v>
      </c>
      <c r="I27" s="12">
        <f t="shared" ref="I27:I31" si="8">+D27+G27</f>
        <v>12768</v>
      </c>
      <c r="N27" s="17"/>
      <c r="O27" s="17"/>
      <c r="P27" s="17"/>
    </row>
    <row r="28" spans="2:16" ht="12.75" customHeight="1" x14ac:dyDescent="0.2">
      <c r="B28" s="184"/>
      <c r="C28" s="11" t="s">
        <v>318</v>
      </c>
      <c r="D28" s="18">
        <v>6576</v>
      </c>
      <c r="E28" s="13">
        <f t="shared" si="5"/>
        <v>0.80116959064327486</v>
      </c>
      <c r="F28" s="12"/>
      <c r="G28" s="18">
        <v>1632</v>
      </c>
      <c r="H28" s="13">
        <f t="shared" si="6"/>
        <v>0.19883040935672514</v>
      </c>
      <c r="I28" s="12">
        <f t="shared" si="8"/>
        <v>8208</v>
      </c>
      <c r="N28" s="17"/>
      <c r="O28" s="17"/>
      <c r="P28" s="17"/>
    </row>
    <row r="29" spans="2:16" ht="12.75" customHeight="1" x14ac:dyDescent="0.2">
      <c r="B29" s="184"/>
      <c r="C29" s="11" t="s">
        <v>28</v>
      </c>
      <c r="D29" s="18">
        <v>2496</v>
      </c>
      <c r="E29" s="13">
        <f>+D29/$I29</f>
        <v>0.24299065420560748</v>
      </c>
      <c r="F29" s="12"/>
      <c r="G29" s="18">
        <v>7776</v>
      </c>
      <c r="H29" s="13">
        <f>+G29/$I29</f>
        <v>0.7570093457943925</v>
      </c>
      <c r="I29" s="12">
        <f t="shared" si="8"/>
        <v>10272</v>
      </c>
      <c r="N29" s="17"/>
      <c r="O29" s="17"/>
      <c r="P29" s="17"/>
    </row>
    <row r="30" spans="2:16" ht="12.75" customHeight="1" x14ac:dyDescent="0.2">
      <c r="B30" s="184"/>
      <c r="C30" s="11" t="s">
        <v>33</v>
      </c>
      <c r="D30" s="12">
        <v>28704</v>
      </c>
      <c r="E30" s="13">
        <f t="shared" ref="E30:E31" si="9">+D30/$I30</f>
        <v>0.50592216582064298</v>
      </c>
      <c r="F30" s="12"/>
      <c r="G30" s="12">
        <v>28032</v>
      </c>
      <c r="H30" s="13">
        <f t="shared" ref="H30:H31" si="10">+G30/$I30</f>
        <v>0.49407783417935702</v>
      </c>
      <c r="I30" s="12">
        <f t="shared" si="8"/>
        <v>56736</v>
      </c>
      <c r="N30" s="17"/>
      <c r="O30" s="17"/>
      <c r="P30" s="17"/>
    </row>
    <row r="31" spans="2:16" ht="12.75" customHeight="1" x14ac:dyDescent="0.2">
      <c r="B31" s="184"/>
      <c r="C31" s="70" t="s">
        <v>139</v>
      </c>
      <c r="D31" s="69">
        <f>SUM(D23:D30)</f>
        <v>115264</v>
      </c>
      <c r="E31" s="65">
        <f t="shared" si="9"/>
        <v>0.43173918254824406</v>
      </c>
      <c r="F31" s="71"/>
      <c r="G31" s="69">
        <f>SUM(G23:G30)</f>
        <v>151712</v>
      </c>
      <c r="H31" s="65">
        <f t="shared" si="10"/>
        <v>0.56826081745175594</v>
      </c>
      <c r="I31" s="64">
        <f t="shared" si="8"/>
        <v>266976</v>
      </c>
      <c r="N31" s="17"/>
      <c r="O31" s="17"/>
      <c r="P31" s="17"/>
    </row>
    <row r="32" spans="2:16" ht="12.75" customHeight="1" x14ac:dyDescent="0.2">
      <c r="B32" s="184"/>
      <c r="C32" s="151" t="s">
        <v>140</v>
      </c>
      <c r="D32" s="99"/>
      <c r="E32" s="99"/>
      <c r="F32" s="99"/>
      <c r="G32" s="99"/>
      <c r="H32" s="99"/>
      <c r="I32" s="99"/>
    </row>
    <row r="33" spans="2:16" ht="12.75" customHeight="1" x14ac:dyDescent="0.2">
      <c r="B33" s="184"/>
      <c r="C33" s="102" t="s">
        <v>29</v>
      </c>
      <c r="D33" s="20"/>
      <c r="E33" s="21" t="s">
        <v>389</v>
      </c>
      <c r="F33" s="105"/>
      <c r="G33" s="20"/>
      <c r="H33" s="21" t="s">
        <v>389</v>
      </c>
      <c r="I33" s="20">
        <f t="shared" ref="I33:I95" si="11">+D33+G33</f>
        <v>0</v>
      </c>
      <c r="N33" s="17"/>
      <c r="O33" s="17"/>
    </row>
    <row r="34" spans="2:16" ht="12.75" customHeight="1" x14ac:dyDescent="0.2">
      <c r="B34" s="184"/>
      <c r="C34" s="11" t="s">
        <v>325</v>
      </c>
      <c r="D34" s="12"/>
      <c r="E34" s="13">
        <f t="shared" ref="E34:E54" si="12">+D34/$I34</f>
        <v>0</v>
      </c>
      <c r="F34" s="12"/>
      <c r="G34" s="12">
        <v>2256</v>
      </c>
      <c r="H34" s="13">
        <f t="shared" ref="H34:H54" si="13">+G34/$I34</f>
        <v>1</v>
      </c>
      <c r="I34" s="12">
        <f t="shared" si="11"/>
        <v>2256</v>
      </c>
      <c r="N34" s="17"/>
      <c r="O34" s="17"/>
      <c r="P34" s="17"/>
    </row>
    <row r="35" spans="2:16" ht="12.75" customHeight="1" x14ac:dyDescent="0.2">
      <c r="B35" s="184"/>
      <c r="C35" s="11" t="s">
        <v>6</v>
      </c>
      <c r="D35" s="12">
        <v>50448</v>
      </c>
      <c r="E35" s="13">
        <f t="shared" si="12"/>
        <v>0.4567579313342025</v>
      </c>
      <c r="F35" s="15"/>
      <c r="G35" s="12">
        <v>60000</v>
      </c>
      <c r="H35" s="13">
        <f t="shared" si="13"/>
        <v>0.5432420686657975</v>
      </c>
      <c r="I35" s="12">
        <f t="shared" si="11"/>
        <v>110448</v>
      </c>
      <c r="N35" s="17"/>
      <c r="O35" s="17"/>
      <c r="P35" s="17"/>
    </row>
    <row r="36" spans="2:16" ht="12.75" customHeight="1" x14ac:dyDescent="0.2">
      <c r="B36" s="184"/>
      <c r="C36" s="11" t="s">
        <v>7</v>
      </c>
      <c r="D36" s="15"/>
      <c r="E36" s="13">
        <f t="shared" si="12"/>
        <v>0</v>
      </c>
      <c r="F36" s="15"/>
      <c r="G36" s="12">
        <v>4400</v>
      </c>
      <c r="H36" s="13">
        <f t="shared" si="13"/>
        <v>1</v>
      </c>
      <c r="I36" s="12">
        <f t="shared" si="11"/>
        <v>4400</v>
      </c>
      <c r="N36" s="17"/>
      <c r="O36" s="17"/>
      <c r="P36" s="17"/>
    </row>
    <row r="37" spans="2:16" ht="12.75" customHeight="1" x14ac:dyDescent="0.2">
      <c r="B37" s="184"/>
      <c r="C37" s="11" t="s">
        <v>32</v>
      </c>
      <c r="D37" s="12">
        <v>27216</v>
      </c>
      <c r="E37" s="13">
        <f t="shared" si="12"/>
        <v>0.40850144092219021</v>
      </c>
      <c r="F37" s="12"/>
      <c r="G37" s="12">
        <v>39408</v>
      </c>
      <c r="H37" s="13">
        <f t="shared" si="13"/>
        <v>0.59149855907780979</v>
      </c>
      <c r="I37" s="12">
        <f t="shared" si="11"/>
        <v>66624</v>
      </c>
      <c r="N37" s="17"/>
      <c r="O37" s="17"/>
      <c r="P37" s="17"/>
    </row>
    <row r="38" spans="2:16" ht="12.75" customHeight="1" x14ac:dyDescent="0.2">
      <c r="B38" s="184"/>
      <c r="C38" s="11" t="s">
        <v>8</v>
      </c>
      <c r="D38" s="12">
        <v>6384</v>
      </c>
      <c r="E38" s="13">
        <f t="shared" si="12"/>
        <v>0.60730593607305938</v>
      </c>
      <c r="F38" s="12"/>
      <c r="G38" s="12">
        <v>4128</v>
      </c>
      <c r="H38" s="13">
        <f t="shared" si="13"/>
        <v>0.39269406392694062</v>
      </c>
      <c r="I38" s="12">
        <f t="shared" si="11"/>
        <v>10512</v>
      </c>
      <c r="N38" s="17"/>
      <c r="O38" s="17"/>
      <c r="P38" s="17"/>
    </row>
    <row r="39" spans="2:16" ht="12.75" customHeight="1" x14ac:dyDescent="0.2">
      <c r="B39" s="184"/>
      <c r="C39" s="11" t="s">
        <v>9</v>
      </c>
      <c r="D39" s="12">
        <v>2688</v>
      </c>
      <c r="E39" s="13">
        <f t="shared" si="12"/>
        <v>0.27317073170731709</v>
      </c>
      <c r="F39" s="12"/>
      <c r="G39" s="12">
        <v>7152</v>
      </c>
      <c r="H39" s="13">
        <f t="shared" si="13"/>
        <v>0.72682926829268291</v>
      </c>
      <c r="I39" s="12">
        <f t="shared" si="11"/>
        <v>9840</v>
      </c>
      <c r="N39" s="17"/>
      <c r="O39" s="17"/>
      <c r="P39" s="17"/>
    </row>
    <row r="40" spans="2:16" ht="12.75" customHeight="1" x14ac:dyDescent="0.2">
      <c r="B40" s="184"/>
      <c r="C40" s="19" t="s">
        <v>78</v>
      </c>
      <c r="D40" s="12">
        <v>3936</v>
      </c>
      <c r="E40" s="13">
        <f>+D40/$I40</f>
        <v>0.21635883905013192</v>
      </c>
      <c r="F40" s="12"/>
      <c r="G40" s="12">
        <v>14256</v>
      </c>
      <c r="H40" s="13">
        <f>+G40/$I40</f>
        <v>0.78364116094986802</v>
      </c>
      <c r="I40" s="12">
        <f t="shared" si="11"/>
        <v>18192</v>
      </c>
      <c r="N40" s="17"/>
      <c r="O40" s="17"/>
      <c r="P40" s="17"/>
    </row>
    <row r="41" spans="2:16" ht="12.75" customHeight="1" x14ac:dyDescent="0.2">
      <c r="B41" s="184"/>
      <c r="C41" s="11" t="s">
        <v>10</v>
      </c>
      <c r="D41" s="12">
        <v>12144</v>
      </c>
      <c r="E41" s="13">
        <f t="shared" ref="E41" si="14">+D41/$I41</f>
        <v>0.43321917808219179</v>
      </c>
      <c r="F41" s="12"/>
      <c r="G41" s="12">
        <v>15888</v>
      </c>
      <c r="H41" s="13">
        <f t="shared" ref="H41" si="15">+G41/$I41</f>
        <v>0.56678082191780821</v>
      </c>
      <c r="I41" s="12">
        <f t="shared" si="11"/>
        <v>28032</v>
      </c>
      <c r="N41" s="17"/>
      <c r="O41" s="17"/>
      <c r="P41" s="17"/>
    </row>
    <row r="42" spans="2:16" ht="12.75" customHeight="1" x14ac:dyDescent="0.2">
      <c r="B42" s="184"/>
      <c r="C42" s="70" t="s">
        <v>139</v>
      </c>
      <c r="D42" s="69">
        <f>SUM(D33:D41)</f>
        <v>102816</v>
      </c>
      <c r="E42" s="65">
        <f t="shared" si="12"/>
        <v>0.41076451035540784</v>
      </c>
      <c r="F42" s="71"/>
      <c r="G42" s="69">
        <f>SUM(G33:G41)</f>
        <v>147488</v>
      </c>
      <c r="H42" s="65">
        <f t="shared" si="13"/>
        <v>0.58923548964459216</v>
      </c>
      <c r="I42" s="64">
        <f t="shared" si="11"/>
        <v>250304</v>
      </c>
      <c r="N42" s="17"/>
      <c r="O42" s="17"/>
      <c r="P42" s="17"/>
    </row>
    <row r="43" spans="2:16" ht="12.75" customHeight="1" x14ac:dyDescent="0.2">
      <c r="B43" s="184"/>
      <c r="C43" s="151" t="s">
        <v>355</v>
      </c>
      <c r="D43" s="99"/>
      <c r="E43" s="99"/>
      <c r="F43" s="99"/>
      <c r="G43" s="99"/>
      <c r="H43" s="99"/>
      <c r="I43" s="99"/>
      <c r="N43" s="17"/>
      <c r="O43" s="17"/>
    </row>
    <row r="44" spans="2:16" ht="12.75" customHeight="1" x14ac:dyDescent="0.2">
      <c r="B44" s="184"/>
      <c r="C44" s="102" t="s">
        <v>58</v>
      </c>
      <c r="D44" s="103">
        <v>6464</v>
      </c>
      <c r="E44" s="21">
        <f t="shared" ref="E44:E52" si="16">+D44/$I44</f>
        <v>0.71126760563380287</v>
      </c>
      <c r="F44" s="20"/>
      <c r="G44" s="103">
        <v>2624</v>
      </c>
      <c r="H44" s="21">
        <f t="shared" ref="H44:H52" si="17">+G44/$I44</f>
        <v>0.28873239436619719</v>
      </c>
      <c r="I44" s="20">
        <f t="shared" ref="I44:I47" si="18">+D44+G44</f>
        <v>9088</v>
      </c>
      <c r="N44" s="17"/>
      <c r="O44" s="17"/>
      <c r="P44" s="17"/>
    </row>
    <row r="45" spans="2:16" ht="12.75" customHeight="1" x14ac:dyDescent="0.2">
      <c r="B45" s="184"/>
      <c r="C45" s="11" t="s">
        <v>13</v>
      </c>
      <c r="D45" s="12">
        <v>2592</v>
      </c>
      <c r="E45" s="13">
        <f t="shared" si="16"/>
        <v>0.13366336633663367</v>
      </c>
      <c r="F45" s="15"/>
      <c r="G45" s="12">
        <v>16800</v>
      </c>
      <c r="H45" s="13">
        <f t="shared" si="17"/>
        <v>0.86633663366336633</v>
      </c>
      <c r="I45" s="12">
        <f t="shared" si="18"/>
        <v>19392</v>
      </c>
      <c r="N45" s="17"/>
      <c r="O45" s="17"/>
      <c r="P45" s="17"/>
    </row>
    <row r="46" spans="2:16" ht="12.75" customHeight="1" x14ac:dyDescent="0.2">
      <c r="B46" s="184"/>
      <c r="C46" s="11" t="s">
        <v>0</v>
      </c>
      <c r="D46" s="12"/>
      <c r="E46" s="13">
        <f t="shared" si="16"/>
        <v>0</v>
      </c>
      <c r="F46" s="12"/>
      <c r="G46" s="12">
        <v>2688</v>
      </c>
      <c r="H46" s="13">
        <f t="shared" si="17"/>
        <v>1</v>
      </c>
      <c r="I46" s="12">
        <f t="shared" si="18"/>
        <v>2688</v>
      </c>
      <c r="N46" s="17"/>
      <c r="O46" s="17"/>
      <c r="P46" s="17"/>
    </row>
    <row r="47" spans="2:16" ht="12.75" customHeight="1" x14ac:dyDescent="0.2">
      <c r="B47" s="184"/>
      <c r="C47" s="11" t="s">
        <v>15</v>
      </c>
      <c r="D47" s="12"/>
      <c r="E47" s="13">
        <f t="shared" si="16"/>
        <v>0</v>
      </c>
      <c r="F47" s="15"/>
      <c r="G47" s="12">
        <v>1920</v>
      </c>
      <c r="H47" s="13">
        <f t="shared" si="17"/>
        <v>1</v>
      </c>
      <c r="I47" s="12">
        <f t="shared" si="18"/>
        <v>1920</v>
      </c>
      <c r="N47" s="17"/>
      <c r="O47" s="17"/>
      <c r="P47" s="17"/>
    </row>
    <row r="48" spans="2:16" ht="12.75" customHeight="1" x14ac:dyDescent="0.2">
      <c r="B48" s="184"/>
      <c r="C48" s="11" t="s">
        <v>49</v>
      </c>
      <c r="D48" s="12">
        <v>11456</v>
      </c>
      <c r="E48" s="13">
        <f t="shared" si="16"/>
        <v>0.34572670207629164</v>
      </c>
      <c r="F48" s="12"/>
      <c r="G48" s="12">
        <v>21680</v>
      </c>
      <c r="H48" s="13">
        <f t="shared" si="17"/>
        <v>0.65427329792370836</v>
      </c>
      <c r="I48" s="12">
        <f>+D48+G48</f>
        <v>33136</v>
      </c>
      <c r="N48" s="17"/>
      <c r="O48" s="17"/>
      <c r="P48" s="17"/>
    </row>
    <row r="49" spans="2:16" ht="12.75" customHeight="1" x14ac:dyDescent="0.2">
      <c r="B49" s="184"/>
      <c r="C49" s="11" t="s">
        <v>59</v>
      </c>
      <c r="D49" s="18">
        <v>4128</v>
      </c>
      <c r="E49" s="13">
        <f t="shared" si="16"/>
        <v>0.25368731563421831</v>
      </c>
      <c r="F49" s="12"/>
      <c r="G49" s="17">
        <v>12144</v>
      </c>
      <c r="H49" s="13">
        <f t="shared" si="17"/>
        <v>0.74631268436578169</v>
      </c>
      <c r="I49" s="12">
        <f t="shared" ref="I49:I52" si="19">+D49+G49</f>
        <v>16272</v>
      </c>
      <c r="N49" s="17"/>
      <c r="O49" s="17"/>
      <c r="P49" s="17"/>
    </row>
    <row r="50" spans="2:16" ht="12.75" customHeight="1" x14ac:dyDescent="0.2">
      <c r="B50" s="184"/>
      <c r="C50" s="11" t="s">
        <v>11</v>
      </c>
      <c r="D50" s="12">
        <v>60432</v>
      </c>
      <c r="E50" s="13">
        <f t="shared" si="16"/>
        <v>0.54715341156019126</v>
      </c>
      <c r="F50" s="12"/>
      <c r="G50" s="12">
        <v>50016</v>
      </c>
      <c r="H50" s="13">
        <f t="shared" si="17"/>
        <v>0.45284658843980879</v>
      </c>
      <c r="I50" s="12">
        <f t="shared" si="19"/>
        <v>110448</v>
      </c>
      <c r="N50" s="17"/>
      <c r="O50" s="17"/>
      <c r="P50" s="17"/>
    </row>
    <row r="51" spans="2:16" ht="12.75" customHeight="1" x14ac:dyDescent="0.2">
      <c r="B51" s="184"/>
      <c r="C51" s="11" t="s">
        <v>16</v>
      </c>
      <c r="D51" s="12">
        <v>4128</v>
      </c>
      <c r="E51" s="13">
        <f t="shared" si="16"/>
        <v>0.33034571062740076</v>
      </c>
      <c r="F51" s="15"/>
      <c r="G51" s="12">
        <v>8368</v>
      </c>
      <c r="H51" s="13">
        <f t="shared" si="17"/>
        <v>0.66965428937259919</v>
      </c>
      <c r="I51" s="12">
        <f t="shared" si="19"/>
        <v>12496</v>
      </c>
      <c r="N51" s="17"/>
      <c r="O51" s="17"/>
      <c r="P51" s="17"/>
    </row>
    <row r="52" spans="2:16" ht="12.75" customHeight="1" x14ac:dyDescent="0.2">
      <c r="B52" s="184"/>
      <c r="C52" s="11" t="s">
        <v>17</v>
      </c>
      <c r="D52" s="12">
        <v>1632</v>
      </c>
      <c r="E52" s="13">
        <f t="shared" si="16"/>
        <v>0.2857142857142857</v>
      </c>
      <c r="F52" s="12"/>
      <c r="G52" s="12">
        <v>4080</v>
      </c>
      <c r="H52" s="13">
        <f t="shared" si="17"/>
        <v>0.7142857142857143</v>
      </c>
      <c r="I52" s="12">
        <f t="shared" si="19"/>
        <v>5712</v>
      </c>
      <c r="N52" s="17"/>
      <c r="O52" s="17"/>
      <c r="P52" s="17"/>
    </row>
    <row r="53" spans="2:16" ht="12.75" customHeight="1" x14ac:dyDescent="0.2">
      <c r="B53" s="184"/>
      <c r="C53" s="11" t="s">
        <v>34</v>
      </c>
      <c r="D53" s="12">
        <v>24144</v>
      </c>
      <c r="E53" s="13">
        <f t="shared" si="12"/>
        <v>0.63751584283903673</v>
      </c>
      <c r="F53" s="12"/>
      <c r="G53" s="12">
        <v>13728</v>
      </c>
      <c r="H53" s="13">
        <f t="shared" si="13"/>
        <v>0.36248415716096327</v>
      </c>
      <c r="I53" s="12">
        <f t="shared" si="11"/>
        <v>37872</v>
      </c>
      <c r="N53" s="17"/>
      <c r="O53" s="17"/>
      <c r="P53" s="17"/>
    </row>
    <row r="54" spans="2:16" ht="12.75" customHeight="1" x14ac:dyDescent="0.2">
      <c r="B54" s="184"/>
      <c r="C54" s="11" t="s">
        <v>35</v>
      </c>
      <c r="D54" s="12">
        <v>3504</v>
      </c>
      <c r="E54" s="13">
        <f t="shared" si="12"/>
        <v>0.31196581196581197</v>
      </c>
      <c r="F54" s="12"/>
      <c r="G54" s="12">
        <v>7728</v>
      </c>
      <c r="H54" s="13">
        <f t="shared" si="13"/>
        <v>0.68803418803418803</v>
      </c>
      <c r="I54" s="12">
        <f t="shared" si="11"/>
        <v>11232</v>
      </c>
      <c r="N54" s="17"/>
      <c r="O54" s="17"/>
      <c r="P54" s="17"/>
    </row>
    <row r="55" spans="2:16" ht="12.75" customHeight="1" x14ac:dyDescent="0.2">
      <c r="B55" s="184"/>
      <c r="C55" s="72" t="s">
        <v>139</v>
      </c>
      <c r="D55" s="68">
        <f>SUM(D44:D54)</f>
        <v>118480</v>
      </c>
      <c r="E55" s="98">
        <f>D55/$I55</f>
        <v>0.45524406737981066</v>
      </c>
      <c r="F55" s="67"/>
      <c r="G55" s="68">
        <f>SUM(G44:G54)</f>
        <v>141776</v>
      </c>
      <c r="H55" s="98">
        <f>G55/$I55</f>
        <v>0.5447559326201894</v>
      </c>
      <c r="I55" s="68">
        <f t="shared" si="11"/>
        <v>260256</v>
      </c>
      <c r="M55" s="17"/>
      <c r="N55" s="17"/>
      <c r="O55" s="17"/>
      <c r="P55" s="17"/>
    </row>
    <row r="56" spans="2:16" ht="12.75" customHeight="1" x14ac:dyDescent="0.2">
      <c r="B56" s="193"/>
      <c r="C56" s="126" t="s">
        <v>36</v>
      </c>
      <c r="D56" s="14">
        <f>SUM(D31,D42,D55)</f>
        <v>336560</v>
      </c>
      <c r="E56" s="16">
        <f>D56/$I56</f>
        <v>0.43285455593052924</v>
      </c>
      <c r="F56" s="14"/>
      <c r="G56" s="14">
        <f>SUM(G31,G42,G55)</f>
        <v>440976</v>
      </c>
      <c r="H56" s="16">
        <f>G56/$I56</f>
        <v>0.56714544406947076</v>
      </c>
      <c r="I56" s="14">
        <f t="shared" si="11"/>
        <v>777536</v>
      </c>
      <c r="N56" s="17"/>
      <c r="O56" s="17"/>
    </row>
    <row r="57" spans="2:16" ht="12.75" customHeight="1" x14ac:dyDescent="0.2">
      <c r="B57" s="190" t="s">
        <v>292</v>
      </c>
      <c r="C57" s="152" t="s">
        <v>131</v>
      </c>
      <c r="D57" s="100"/>
      <c r="E57" s="101"/>
      <c r="F57" s="100"/>
      <c r="G57" s="100"/>
      <c r="H57" s="101"/>
      <c r="I57" s="100"/>
      <c r="N57" s="17"/>
      <c r="O57" s="17"/>
    </row>
    <row r="58" spans="2:16" ht="12.75" customHeight="1" x14ac:dyDescent="0.2">
      <c r="B58" s="188"/>
      <c r="C58" s="102" t="s">
        <v>29</v>
      </c>
      <c r="D58" s="20"/>
      <c r="E58" s="21">
        <f t="shared" ref="E58:E65" si="20">+D58/$I58</f>
        <v>0</v>
      </c>
      <c r="F58" s="20"/>
      <c r="G58" s="20">
        <v>2640</v>
      </c>
      <c r="H58" s="21">
        <f t="shared" ref="H58:H65" si="21">+G58/$I58</f>
        <v>1</v>
      </c>
      <c r="I58" s="20">
        <f t="shared" ref="I58:I64" si="22">+D58+G58</f>
        <v>2640</v>
      </c>
      <c r="N58" s="17"/>
      <c r="O58" s="17"/>
      <c r="P58" s="17"/>
    </row>
    <row r="59" spans="2:16" ht="12.75" customHeight="1" x14ac:dyDescent="0.2">
      <c r="B59" s="188"/>
      <c r="C59" s="102" t="s">
        <v>13</v>
      </c>
      <c r="D59" s="20">
        <v>17520</v>
      </c>
      <c r="E59" s="21">
        <f t="shared" si="20"/>
        <v>0.59543230016313209</v>
      </c>
      <c r="F59" s="20"/>
      <c r="G59" s="20">
        <v>11904</v>
      </c>
      <c r="H59" s="21">
        <f t="shared" si="21"/>
        <v>0.40456769983686786</v>
      </c>
      <c r="I59" s="20">
        <f t="shared" si="22"/>
        <v>29424</v>
      </c>
      <c r="N59" s="17"/>
      <c r="O59" s="17"/>
      <c r="P59" s="17"/>
    </row>
    <row r="60" spans="2:16" ht="12.75" customHeight="1" x14ac:dyDescent="0.2">
      <c r="B60" s="188"/>
      <c r="C60" s="11" t="s">
        <v>31</v>
      </c>
      <c r="D60" s="12"/>
      <c r="E60" s="13">
        <f t="shared" si="20"/>
        <v>0</v>
      </c>
      <c r="F60" s="12"/>
      <c r="G60" s="12">
        <v>1488</v>
      </c>
      <c r="H60" s="13">
        <f t="shared" si="21"/>
        <v>1</v>
      </c>
      <c r="I60" s="12">
        <f t="shared" si="22"/>
        <v>1488</v>
      </c>
      <c r="N60" s="17"/>
      <c r="O60" s="17"/>
      <c r="P60" s="17"/>
    </row>
    <row r="61" spans="2:16" ht="12.75" customHeight="1" x14ac:dyDescent="0.2">
      <c r="B61" s="188"/>
      <c r="C61" s="11" t="s">
        <v>32</v>
      </c>
      <c r="D61" s="12">
        <v>59328</v>
      </c>
      <c r="E61" s="13">
        <f t="shared" si="20"/>
        <v>0.54835847382431235</v>
      </c>
      <c r="F61" s="12"/>
      <c r="G61" s="12">
        <v>48864</v>
      </c>
      <c r="H61" s="13">
        <f t="shared" si="21"/>
        <v>0.45164152617568765</v>
      </c>
      <c r="I61" s="12">
        <f t="shared" si="22"/>
        <v>108192</v>
      </c>
      <c r="N61" s="17"/>
      <c r="O61" s="17"/>
      <c r="P61" s="17"/>
    </row>
    <row r="62" spans="2:16" ht="12.75" customHeight="1" x14ac:dyDescent="0.2">
      <c r="B62" s="188"/>
      <c r="C62" s="11" t="s">
        <v>33</v>
      </c>
      <c r="D62" s="17">
        <v>52736</v>
      </c>
      <c r="E62" s="13">
        <f t="shared" si="20"/>
        <v>0.51084934903905765</v>
      </c>
      <c r="F62" s="12"/>
      <c r="G62" s="12">
        <v>50496</v>
      </c>
      <c r="H62" s="13">
        <f t="shared" si="21"/>
        <v>0.48915065096094235</v>
      </c>
      <c r="I62" s="12">
        <f t="shared" si="22"/>
        <v>103232</v>
      </c>
      <c r="N62" s="17"/>
      <c r="O62" s="17"/>
      <c r="P62" s="17"/>
    </row>
    <row r="63" spans="2:16" ht="12.75" customHeight="1" x14ac:dyDescent="0.2">
      <c r="B63" s="188"/>
      <c r="C63" s="11" t="s">
        <v>34</v>
      </c>
      <c r="D63" s="12">
        <v>21600</v>
      </c>
      <c r="E63" s="13">
        <f t="shared" si="20"/>
        <v>0.40214477211796246</v>
      </c>
      <c r="F63" s="12"/>
      <c r="G63" s="12">
        <v>32112</v>
      </c>
      <c r="H63" s="13">
        <f t="shared" si="21"/>
        <v>0.59785522788203749</v>
      </c>
      <c r="I63" s="12">
        <f t="shared" si="22"/>
        <v>53712</v>
      </c>
      <c r="N63" s="17"/>
      <c r="O63" s="17"/>
      <c r="P63" s="17"/>
    </row>
    <row r="64" spans="2:16" ht="12.75" customHeight="1" x14ac:dyDescent="0.2">
      <c r="B64" s="188"/>
      <c r="C64" s="11" t="s">
        <v>35</v>
      </c>
      <c r="D64" s="12">
        <v>11184</v>
      </c>
      <c r="E64" s="13">
        <f t="shared" si="20"/>
        <v>0.60994764397905754</v>
      </c>
      <c r="F64" s="12"/>
      <c r="G64" s="12">
        <v>7152</v>
      </c>
      <c r="H64" s="13">
        <f t="shared" si="21"/>
        <v>0.3900523560209424</v>
      </c>
      <c r="I64" s="12">
        <f t="shared" si="22"/>
        <v>18336</v>
      </c>
      <c r="N64" s="17"/>
      <c r="O64" s="17"/>
      <c r="P64" s="17"/>
    </row>
    <row r="65" spans="2:16" ht="12.75" customHeight="1" x14ac:dyDescent="0.2">
      <c r="B65" s="188"/>
      <c r="C65" s="66" t="s">
        <v>139</v>
      </c>
      <c r="D65" s="64">
        <f>SUM(D58:D64)</f>
        <v>162368</v>
      </c>
      <c r="E65" s="65">
        <f t="shared" si="20"/>
        <v>0.51216311698798833</v>
      </c>
      <c r="F65" s="64"/>
      <c r="G65" s="64">
        <f>SUM(G58:G64)</f>
        <v>154656</v>
      </c>
      <c r="H65" s="65">
        <f t="shared" si="21"/>
        <v>0.48783688301201172</v>
      </c>
      <c r="I65" s="64">
        <f t="shared" si="11"/>
        <v>317024</v>
      </c>
      <c r="N65" s="17"/>
      <c r="O65" s="17"/>
      <c r="P65" s="17"/>
    </row>
    <row r="66" spans="2:16" ht="12.75" customHeight="1" x14ac:dyDescent="0.2">
      <c r="B66" s="188"/>
      <c r="C66" s="152" t="s">
        <v>272</v>
      </c>
      <c r="D66" s="100"/>
      <c r="E66" s="101"/>
      <c r="F66" s="100"/>
      <c r="G66" s="100"/>
      <c r="H66" s="101"/>
      <c r="I66" s="100"/>
      <c r="N66" s="17"/>
      <c r="O66" s="17"/>
    </row>
    <row r="67" spans="2:16" ht="12.75" customHeight="1" x14ac:dyDescent="0.2">
      <c r="B67" s="188"/>
      <c r="C67" s="102" t="s">
        <v>15</v>
      </c>
      <c r="D67" s="20">
        <v>4512</v>
      </c>
      <c r="E67" s="21">
        <f t="shared" ref="E67:E76" si="23">+D67/$I67</f>
        <v>0.77685950413223137</v>
      </c>
      <c r="F67" s="20"/>
      <c r="G67" s="20">
        <v>1296</v>
      </c>
      <c r="H67" s="21">
        <f t="shared" ref="H67:H76" si="24">+G67/$I67</f>
        <v>0.2231404958677686</v>
      </c>
      <c r="I67" s="20">
        <f t="shared" ref="I67:I75" si="25">+D67+G67</f>
        <v>5808</v>
      </c>
      <c r="N67" s="17"/>
      <c r="O67" s="17"/>
      <c r="P67" s="17"/>
    </row>
    <row r="68" spans="2:16" ht="12.75" customHeight="1" x14ac:dyDescent="0.2">
      <c r="B68" s="188"/>
      <c r="C68" s="11" t="s">
        <v>6</v>
      </c>
      <c r="D68" s="12">
        <v>130992</v>
      </c>
      <c r="E68" s="13">
        <f t="shared" si="23"/>
        <v>0.68242060515128777</v>
      </c>
      <c r="F68" s="12"/>
      <c r="G68" s="12">
        <v>60960</v>
      </c>
      <c r="H68" s="13">
        <f t="shared" si="24"/>
        <v>0.31757939484871217</v>
      </c>
      <c r="I68" s="12">
        <f t="shared" si="25"/>
        <v>191952</v>
      </c>
      <c r="N68" s="17"/>
      <c r="O68" s="17"/>
      <c r="P68" s="17"/>
    </row>
    <row r="69" spans="2:16" ht="12.75" customHeight="1" x14ac:dyDescent="0.2">
      <c r="B69" s="188"/>
      <c r="C69" s="11" t="s">
        <v>7</v>
      </c>
      <c r="D69" s="12">
        <v>4336</v>
      </c>
      <c r="E69" s="13">
        <f t="shared" si="23"/>
        <v>0.47460595446584941</v>
      </c>
      <c r="F69" s="12"/>
      <c r="G69" s="12">
        <v>4800</v>
      </c>
      <c r="H69" s="13">
        <f t="shared" si="24"/>
        <v>0.52539404553415059</v>
      </c>
      <c r="I69" s="12">
        <f t="shared" si="25"/>
        <v>9136</v>
      </c>
      <c r="N69" s="17"/>
      <c r="O69" s="17"/>
      <c r="P69" s="17"/>
    </row>
    <row r="70" spans="2:16" ht="12.75" customHeight="1" x14ac:dyDescent="0.2">
      <c r="B70" s="188"/>
      <c r="C70" s="11" t="s">
        <v>8</v>
      </c>
      <c r="D70" s="12">
        <v>12768</v>
      </c>
      <c r="E70" s="13">
        <f t="shared" si="23"/>
        <v>0.61860465116279073</v>
      </c>
      <c r="F70" s="12"/>
      <c r="G70" s="12">
        <v>7872</v>
      </c>
      <c r="H70" s="13">
        <f t="shared" si="24"/>
        <v>0.38139534883720932</v>
      </c>
      <c r="I70" s="12">
        <f t="shared" si="25"/>
        <v>20640</v>
      </c>
      <c r="N70" s="17"/>
      <c r="O70" s="17"/>
      <c r="P70" s="17"/>
    </row>
    <row r="71" spans="2:16" ht="12.75" customHeight="1" x14ac:dyDescent="0.2">
      <c r="B71" s="188"/>
      <c r="C71" s="11" t="s">
        <v>16</v>
      </c>
      <c r="D71" s="12">
        <v>12576</v>
      </c>
      <c r="E71" s="13">
        <f t="shared" si="23"/>
        <v>0.85064935064935066</v>
      </c>
      <c r="F71" s="12"/>
      <c r="G71" s="12">
        <v>2208</v>
      </c>
      <c r="H71" s="13">
        <f t="shared" si="24"/>
        <v>0.14935064935064934</v>
      </c>
      <c r="I71" s="12">
        <f t="shared" si="25"/>
        <v>14784</v>
      </c>
      <c r="N71" s="17"/>
      <c r="O71" s="17"/>
      <c r="P71" s="17"/>
    </row>
    <row r="72" spans="2:16" ht="12.75" customHeight="1" x14ac:dyDescent="0.2">
      <c r="B72" s="188"/>
      <c r="C72" s="11" t="s">
        <v>9</v>
      </c>
      <c r="D72" s="12">
        <v>8544</v>
      </c>
      <c r="E72" s="13">
        <f t="shared" si="23"/>
        <v>0.57792207792207795</v>
      </c>
      <c r="F72" s="12"/>
      <c r="G72" s="12">
        <v>6240</v>
      </c>
      <c r="H72" s="13">
        <f t="shared" si="24"/>
        <v>0.42207792207792205</v>
      </c>
      <c r="I72" s="12">
        <f t="shared" si="25"/>
        <v>14784</v>
      </c>
      <c r="N72" s="17"/>
      <c r="O72" s="17"/>
      <c r="P72" s="17"/>
    </row>
    <row r="73" spans="2:16" ht="12.75" customHeight="1" x14ac:dyDescent="0.2">
      <c r="B73" s="188"/>
      <c r="C73" s="11" t="s">
        <v>17</v>
      </c>
      <c r="D73" s="12"/>
      <c r="E73" s="13">
        <f t="shared" si="23"/>
        <v>0</v>
      </c>
      <c r="F73" s="12"/>
      <c r="G73" s="12">
        <v>5568</v>
      </c>
      <c r="H73" s="13">
        <f t="shared" si="24"/>
        <v>1</v>
      </c>
      <c r="I73" s="12">
        <f t="shared" si="25"/>
        <v>5568</v>
      </c>
      <c r="N73" s="17"/>
      <c r="O73" s="17"/>
      <c r="P73" s="17"/>
    </row>
    <row r="74" spans="2:16" ht="12.75" customHeight="1" x14ac:dyDescent="0.2">
      <c r="B74" s="188"/>
      <c r="C74" s="19" t="s">
        <v>78</v>
      </c>
      <c r="D74" s="12">
        <v>17296</v>
      </c>
      <c r="E74" s="13">
        <f>+D74/$I74</f>
        <v>0.70469361147327247</v>
      </c>
      <c r="F74" s="12"/>
      <c r="G74" s="12">
        <v>7248</v>
      </c>
      <c r="H74" s="13">
        <f>+G74/$I74</f>
        <v>0.29530638852672753</v>
      </c>
      <c r="I74" s="12">
        <f t="shared" si="25"/>
        <v>24544</v>
      </c>
      <c r="N74" s="17"/>
      <c r="O74" s="17"/>
      <c r="P74" s="17"/>
    </row>
    <row r="75" spans="2:16" ht="12.75" customHeight="1" x14ac:dyDescent="0.2">
      <c r="B75" s="188"/>
      <c r="C75" s="11" t="s">
        <v>10</v>
      </c>
      <c r="D75" s="12">
        <v>21120</v>
      </c>
      <c r="E75" s="13">
        <f t="shared" si="23"/>
        <v>0.68322981366459623</v>
      </c>
      <c r="F75" s="12"/>
      <c r="G75" s="12">
        <v>9792</v>
      </c>
      <c r="H75" s="13">
        <f t="shared" si="24"/>
        <v>0.31677018633540371</v>
      </c>
      <c r="I75" s="12">
        <f t="shared" si="25"/>
        <v>30912</v>
      </c>
      <c r="N75" s="17"/>
      <c r="O75" s="17"/>
      <c r="P75" s="17"/>
    </row>
    <row r="76" spans="2:16" ht="12.75" customHeight="1" x14ac:dyDescent="0.2">
      <c r="B76" s="188"/>
      <c r="C76" s="66" t="s">
        <v>139</v>
      </c>
      <c r="D76" s="68">
        <f>SUM(D67:D75)</f>
        <v>212144</v>
      </c>
      <c r="E76" s="65">
        <f t="shared" si="23"/>
        <v>0.66685107881104466</v>
      </c>
      <c r="F76" s="64"/>
      <c r="G76" s="68">
        <f>SUM(G67:G75)</f>
        <v>105984</v>
      </c>
      <c r="H76" s="65">
        <f t="shared" si="24"/>
        <v>0.33314892118895539</v>
      </c>
      <c r="I76" s="64">
        <f t="shared" si="11"/>
        <v>318128</v>
      </c>
      <c r="N76" s="17"/>
      <c r="O76" s="17"/>
      <c r="P76" s="17"/>
    </row>
    <row r="77" spans="2:16" ht="12.75" customHeight="1" x14ac:dyDescent="0.2">
      <c r="B77" s="188"/>
      <c r="C77" s="153" t="s">
        <v>132</v>
      </c>
      <c r="D77" s="100"/>
      <c r="E77" s="101"/>
      <c r="F77" s="100"/>
      <c r="G77" s="100"/>
      <c r="H77" s="101"/>
      <c r="I77" s="100"/>
      <c r="N77" s="17"/>
      <c r="O77" s="17"/>
    </row>
    <row r="78" spans="2:16" ht="12.75" customHeight="1" x14ac:dyDescent="0.2">
      <c r="B78" s="188"/>
      <c r="C78" s="102" t="s">
        <v>58</v>
      </c>
      <c r="D78" s="20">
        <v>7552</v>
      </c>
      <c r="E78" s="21">
        <f t="shared" ref="E78:E83" si="26">+D78/$I78</f>
        <v>0.43703703703703706</v>
      </c>
      <c r="F78" s="20"/>
      <c r="G78" s="20">
        <v>9728</v>
      </c>
      <c r="H78" s="21">
        <f t="shared" ref="H78:H83" si="27">+G78/$I78</f>
        <v>0.562962962962963</v>
      </c>
      <c r="I78" s="20">
        <f t="shared" ref="I78:I79" si="28">+D78+G78</f>
        <v>17280</v>
      </c>
      <c r="N78" s="17"/>
      <c r="O78" s="17"/>
      <c r="P78" s="17"/>
    </row>
    <row r="79" spans="2:16" ht="12.75" customHeight="1" x14ac:dyDescent="0.2">
      <c r="B79" s="188"/>
      <c r="C79" s="11" t="s">
        <v>0</v>
      </c>
      <c r="D79" s="12">
        <v>3312</v>
      </c>
      <c r="E79" s="13">
        <f t="shared" si="26"/>
        <v>0.33014354066985646</v>
      </c>
      <c r="F79" s="12"/>
      <c r="G79" s="12">
        <v>6720</v>
      </c>
      <c r="H79" s="13">
        <f t="shared" si="27"/>
        <v>0.66985645933014359</v>
      </c>
      <c r="I79" s="12">
        <f t="shared" si="28"/>
        <v>10032</v>
      </c>
      <c r="N79" s="17"/>
      <c r="O79" s="17"/>
      <c r="P79" s="17"/>
    </row>
    <row r="80" spans="2:16" ht="12.75" customHeight="1" x14ac:dyDescent="0.2">
      <c r="B80" s="188"/>
      <c r="C80" s="11" t="s">
        <v>49</v>
      </c>
      <c r="D80" s="12">
        <v>20384</v>
      </c>
      <c r="E80" s="13">
        <f t="shared" si="26"/>
        <v>0.48570339306138011</v>
      </c>
      <c r="F80" s="12"/>
      <c r="G80" s="12">
        <v>21584</v>
      </c>
      <c r="H80" s="13">
        <f t="shared" si="27"/>
        <v>0.51429660693861989</v>
      </c>
      <c r="I80" s="12">
        <f>+D80+G80</f>
        <v>41968</v>
      </c>
      <c r="N80" s="17"/>
      <c r="O80" s="17"/>
      <c r="P80" s="17"/>
    </row>
    <row r="81" spans="2:16" ht="12.75" customHeight="1" x14ac:dyDescent="0.2">
      <c r="B81" s="188"/>
      <c r="C81" s="11" t="s">
        <v>59</v>
      </c>
      <c r="D81" s="12">
        <v>36096</v>
      </c>
      <c r="E81" s="13">
        <f t="shared" si="26"/>
        <v>0.82185792349726772</v>
      </c>
      <c r="F81" s="12"/>
      <c r="G81" s="12">
        <v>7824</v>
      </c>
      <c r="H81" s="13">
        <f t="shared" si="27"/>
        <v>0.17814207650273223</v>
      </c>
      <c r="I81" s="12">
        <f t="shared" ref="I81:I83" si="29">+D81+G81</f>
        <v>43920</v>
      </c>
      <c r="N81" s="17"/>
      <c r="O81" s="17"/>
      <c r="P81" s="17"/>
    </row>
    <row r="82" spans="2:16" ht="12.75" customHeight="1" x14ac:dyDescent="0.2">
      <c r="B82" s="188"/>
      <c r="C82" s="11" t="s">
        <v>11</v>
      </c>
      <c r="D82" s="12">
        <v>90880</v>
      </c>
      <c r="E82" s="13">
        <f t="shared" si="26"/>
        <v>0.56109848859033884</v>
      </c>
      <c r="F82" s="12"/>
      <c r="G82" s="12">
        <v>71088</v>
      </c>
      <c r="H82" s="13">
        <f t="shared" si="27"/>
        <v>0.43890151140966116</v>
      </c>
      <c r="I82" s="12">
        <f t="shared" si="29"/>
        <v>161968</v>
      </c>
      <c r="N82" s="17"/>
      <c r="O82" s="17"/>
      <c r="P82" s="17"/>
    </row>
    <row r="83" spans="2:16" ht="12.75" customHeight="1" x14ac:dyDescent="0.2">
      <c r="B83" s="188"/>
      <c r="C83" s="66" t="s">
        <v>139</v>
      </c>
      <c r="D83" s="68">
        <f>SUM(D78:D82)</f>
        <v>158224</v>
      </c>
      <c r="E83" s="65">
        <f t="shared" si="26"/>
        <v>0.5750087219444121</v>
      </c>
      <c r="F83" s="64"/>
      <c r="G83" s="68">
        <f>SUM(G78:G82)</f>
        <v>116944</v>
      </c>
      <c r="H83" s="65">
        <f t="shared" si="27"/>
        <v>0.42499127805558784</v>
      </c>
      <c r="I83" s="64">
        <f t="shared" si="29"/>
        <v>275168</v>
      </c>
      <c r="N83" s="17"/>
      <c r="O83" s="17"/>
      <c r="P83" s="17"/>
    </row>
    <row r="84" spans="2:16" ht="12.75" customHeight="1" x14ac:dyDescent="0.2">
      <c r="B84" s="188"/>
      <c r="C84" s="153" t="s">
        <v>363</v>
      </c>
      <c r="D84" s="100"/>
      <c r="E84" s="101"/>
      <c r="F84" s="100"/>
      <c r="G84" s="100"/>
      <c r="H84" s="101"/>
      <c r="I84" s="100"/>
      <c r="M84" s="17"/>
      <c r="N84" s="17"/>
      <c r="O84" s="17"/>
    </row>
    <row r="85" spans="2:16" ht="12.75" customHeight="1" x14ac:dyDescent="0.2">
      <c r="B85" s="188"/>
      <c r="C85" s="102" t="s">
        <v>324</v>
      </c>
      <c r="D85" s="20">
        <v>34000</v>
      </c>
      <c r="E85" s="21">
        <f t="shared" ref="E85:E94" si="30">+D85/$I85</f>
        <v>0.69467146126185031</v>
      </c>
      <c r="F85" s="20"/>
      <c r="G85" s="20">
        <v>14944</v>
      </c>
      <c r="H85" s="21">
        <f t="shared" ref="H85:H94" si="31">+G85/$I85</f>
        <v>0.30532853873814975</v>
      </c>
      <c r="I85" s="20">
        <f t="shared" ref="I85:I90" si="32">+D85+G85</f>
        <v>48944</v>
      </c>
      <c r="M85" s="17"/>
      <c r="N85" s="17"/>
      <c r="O85" s="17"/>
      <c r="P85" s="17"/>
    </row>
    <row r="86" spans="2:16" ht="12.75" customHeight="1" x14ac:dyDescent="0.2">
      <c r="B86" s="188"/>
      <c r="C86" s="11" t="s">
        <v>323</v>
      </c>
      <c r="D86" s="20">
        <v>3456</v>
      </c>
      <c r="E86" s="21">
        <f t="shared" si="30"/>
        <v>1</v>
      </c>
      <c r="F86" s="20"/>
      <c r="G86" s="20"/>
      <c r="H86" s="21">
        <f t="shared" si="31"/>
        <v>0</v>
      </c>
      <c r="I86" s="20">
        <f t="shared" si="32"/>
        <v>3456</v>
      </c>
      <c r="N86" s="17"/>
      <c r="O86" s="17"/>
      <c r="P86" s="17"/>
    </row>
    <row r="87" spans="2:16" ht="12.75" customHeight="1" x14ac:dyDescent="0.2">
      <c r="B87" s="188"/>
      <c r="C87" s="11" t="s">
        <v>24</v>
      </c>
      <c r="D87" s="12">
        <v>49248</v>
      </c>
      <c r="E87" s="13">
        <f t="shared" si="30"/>
        <v>0.49983760961351087</v>
      </c>
      <c r="F87" s="12"/>
      <c r="G87" s="12">
        <v>49280</v>
      </c>
      <c r="H87" s="13">
        <f t="shared" si="31"/>
        <v>0.50016239038648913</v>
      </c>
      <c r="I87" s="12">
        <f t="shared" si="32"/>
        <v>98528</v>
      </c>
      <c r="N87" s="17"/>
      <c r="O87" s="17"/>
      <c r="P87" s="17"/>
    </row>
    <row r="88" spans="2:16" ht="12.75" customHeight="1" x14ac:dyDescent="0.2">
      <c r="B88" s="188"/>
      <c r="C88" s="11" t="s">
        <v>25</v>
      </c>
      <c r="D88" s="12">
        <v>26496</v>
      </c>
      <c r="E88" s="13">
        <f t="shared" si="30"/>
        <v>0.49183249183249184</v>
      </c>
      <c r="F88" s="12"/>
      <c r="G88" s="12">
        <v>27376</v>
      </c>
      <c r="H88" s="13">
        <f t="shared" si="31"/>
        <v>0.50816750816750822</v>
      </c>
      <c r="I88" s="12">
        <f t="shared" si="32"/>
        <v>53872</v>
      </c>
      <c r="N88" s="17"/>
      <c r="O88" s="17"/>
      <c r="P88" s="17"/>
    </row>
    <row r="89" spans="2:16" ht="12.75" customHeight="1" x14ac:dyDescent="0.2">
      <c r="B89" s="188"/>
      <c r="C89" s="11" t="s">
        <v>26</v>
      </c>
      <c r="D89" s="12">
        <v>14112</v>
      </c>
      <c r="E89" s="13">
        <f t="shared" si="30"/>
        <v>0.63225806451612898</v>
      </c>
      <c r="F89" s="12"/>
      <c r="G89" s="12">
        <v>8208</v>
      </c>
      <c r="H89" s="13">
        <f t="shared" si="31"/>
        <v>0.36774193548387096</v>
      </c>
      <c r="I89" s="12">
        <f t="shared" si="32"/>
        <v>22320</v>
      </c>
      <c r="N89" s="17"/>
      <c r="O89" s="17"/>
      <c r="P89" s="17"/>
    </row>
    <row r="90" spans="2:16" ht="12.75" customHeight="1" x14ac:dyDescent="0.2">
      <c r="B90" s="188"/>
      <c r="C90" s="11" t="s">
        <v>27</v>
      </c>
      <c r="D90" s="12">
        <v>11568</v>
      </c>
      <c r="E90" s="13">
        <f t="shared" si="30"/>
        <v>0.46796116504854368</v>
      </c>
      <c r="F90" s="12"/>
      <c r="G90" s="12">
        <v>13152</v>
      </c>
      <c r="H90" s="13">
        <f t="shared" si="31"/>
        <v>0.53203883495145632</v>
      </c>
      <c r="I90" s="12">
        <f t="shared" si="32"/>
        <v>24720</v>
      </c>
      <c r="N90" s="17"/>
      <c r="O90" s="17"/>
      <c r="P90" s="17"/>
    </row>
    <row r="91" spans="2:16" ht="12.75" customHeight="1" x14ac:dyDescent="0.2">
      <c r="B91" s="188"/>
      <c r="C91" s="102" t="s">
        <v>318</v>
      </c>
      <c r="D91" s="12">
        <v>2592</v>
      </c>
      <c r="E91" s="13">
        <f t="shared" si="30"/>
        <v>0.31578947368421051</v>
      </c>
      <c r="F91" s="12"/>
      <c r="G91" s="12">
        <v>5616</v>
      </c>
      <c r="H91" s="13">
        <f t="shared" si="31"/>
        <v>0.68421052631578949</v>
      </c>
      <c r="I91" s="12">
        <f t="shared" si="11"/>
        <v>8208</v>
      </c>
      <c r="N91" s="17"/>
      <c r="O91" s="17"/>
      <c r="P91" s="17"/>
    </row>
    <row r="92" spans="2:16" ht="12.75" customHeight="1" x14ac:dyDescent="0.2">
      <c r="B92" s="188"/>
      <c r="C92" s="11" t="s">
        <v>322</v>
      </c>
      <c r="D92" s="12">
        <v>4560</v>
      </c>
      <c r="E92" s="13">
        <f t="shared" si="30"/>
        <v>1</v>
      </c>
      <c r="F92" s="12"/>
      <c r="G92" s="12"/>
      <c r="H92" s="13">
        <f t="shared" si="31"/>
        <v>0</v>
      </c>
      <c r="I92" s="12">
        <f t="shared" si="11"/>
        <v>4560</v>
      </c>
      <c r="N92" s="17"/>
      <c r="O92" s="17"/>
      <c r="P92" s="17"/>
    </row>
    <row r="93" spans="2:16" ht="12.75" customHeight="1" x14ac:dyDescent="0.2">
      <c r="B93" s="192"/>
      <c r="C93" s="11" t="s">
        <v>28</v>
      </c>
      <c r="D93" s="12">
        <v>2976</v>
      </c>
      <c r="E93" s="13">
        <f t="shared" si="30"/>
        <v>0.13596491228070176</v>
      </c>
      <c r="F93" s="15"/>
      <c r="G93" s="12">
        <v>18912</v>
      </c>
      <c r="H93" s="13">
        <f t="shared" si="31"/>
        <v>0.86403508771929827</v>
      </c>
      <c r="I93" s="12">
        <f t="shared" si="11"/>
        <v>21888</v>
      </c>
      <c r="N93" s="17"/>
      <c r="O93" s="17"/>
      <c r="P93" s="17"/>
    </row>
    <row r="94" spans="2:16" ht="12.75" customHeight="1" x14ac:dyDescent="0.2">
      <c r="B94" s="192"/>
      <c r="C94" s="66" t="s">
        <v>139</v>
      </c>
      <c r="D94" s="68">
        <f>SUM(D85:D93)</f>
        <v>149008</v>
      </c>
      <c r="E94" s="65">
        <f t="shared" si="30"/>
        <v>0.52010499273986377</v>
      </c>
      <c r="F94" s="64"/>
      <c r="G94" s="68">
        <f>SUM(G85:G93)</f>
        <v>137488</v>
      </c>
      <c r="H94" s="65">
        <f t="shared" si="31"/>
        <v>0.47989500726013629</v>
      </c>
      <c r="I94" s="64">
        <f t="shared" si="11"/>
        <v>286496</v>
      </c>
      <c r="N94" s="17"/>
      <c r="O94" s="17"/>
      <c r="P94" s="17"/>
    </row>
    <row r="95" spans="2:16" ht="12.75" customHeight="1" x14ac:dyDescent="0.2">
      <c r="B95" s="189"/>
      <c r="C95" s="126" t="s">
        <v>36</v>
      </c>
      <c r="D95" s="14">
        <f>SUM(D65,D76,D83,D94)</f>
        <v>681744</v>
      </c>
      <c r="E95" s="16">
        <f>D95/$I95</f>
        <v>0.56963142203981232</v>
      </c>
      <c r="F95" s="14"/>
      <c r="G95" s="14">
        <f>SUM(G65,G76,G83,G94)</f>
        <v>515072</v>
      </c>
      <c r="H95" s="16">
        <f>G95/$I95</f>
        <v>0.43036857796018768</v>
      </c>
      <c r="I95" s="14">
        <f t="shared" si="11"/>
        <v>1196816</v>
      </c>
      <c r="N95" s="17"/>
      <c r="O95" s="17"/>
      <c r="P95" s="17"/>
    </row>
    <row r="96" spans="2:16" ht="12.75" customHeight="1" x14ac:dyDescent="0.2">
      <c r="B96" s="190" t="s">
        <v>293</v>
      </c>
      <c r="C96" s="152" t="s">
        <v>156</v>
      </c>
      <c r="D96" s="100"/>
      <c r="E96" s="101"/>
      <c r="F96" s="100"/>
      <c r="G96" s="100"/>
      <c r="H96" s="101"/>
      <c r="I96" s="100"/>
      <c r="N96" s="17"/>
      <c r="O96" s="17"/>
      <c r="P96" s="17"/>
    </row>
    <row r="97" spans="2:16" ht="12.75" customHeight="1" x14ac:dyDescent="0.2">
      <c r="B97" s="188"/>
      <c r="C97" s="102" t="s">
        <v>157</v>
      </c>
      <c r="D97" s="20">
        <v>3568</v>
      </c>
      <c r="E97" s="21">
        <f t="shared" ref="E97:E105" si="33">+D97/$I97</f>
        <v>0.7263843648208469</v>
      </c>
      <c r="F97" s="20"/>
      <c r="G97" s="20">
        <v>1344</v>
      </c>
      <c r="H97" s="21">
        <f t="shared" ref="H97:H105" si="34">+G97/$I97</f>
        <v>0.2736156351791531</v>
      </c>
      <c r="I97" s="20">
        <f t="shared" ref="I97" si="35">+D97+G97</f>
        <v>4912</v>
      </c>
      <c r="N97" s="17"/>
      <c r="O97" s="17"/>
      <c r="P97" s="17"/>
    </row>
    <row r="98" spans="2:16" ht="12.75" customHeight="1" x14ac:dyDescent="0.2">
      <c r="B98" s="188"/>
      <c r="C98" s="11" t="s">
        <v>158</v>
      </c>
      <c r="D98" s="12">
        <v>37680</v>
      </c>
      <c r="E98" s="13">
        <f t="shared" si="33"/>
        <v>0.57649938800489597</v>
      </c>
      <c r="F98" s="12"/>
      <c r="G98" s="12">
        <v>27680</v>
      </c>
      <c r="H98" s="13">
        <f t="shared" si="34"/>
        <v>0.42350061199510403</v>
      </c>
      <c r="I98" s="12">
        <f>+D98+G98</f>
        <v>65360</v>
      </c>
      <c r="N98" s="17"/>
      <c r="O98" s="17"/>
      <c r="P98" s="17"/>
    </row>
    <row r="99" spans="2:16" ht="12.75" customHeight="1" x14ac:dyDescent="0.2">
      <c r="B99" s="188"/>
      <c r="C99" s="11" t="s">
        <v>159</v>
      </c>
      <c r="D99" s="18"/>
      <c r="E99" s="13" t="s">
        <v>389</v>
      </c>
      <c r="F99" s="12"/>
      <c r="G99" s="18"/>
      <c r="H99" s="13" t="s">
        <v>389</v>
      </c>
      <c r="I99" s="12">
        <f>+D99+G99</f>
        <v>0</v>
      </c>
    </row>
    <row r="100" spans="2:16" ht="12.75" customHeight="1" x14ac:dyDescent="0.2">
      <c r="B100" s="188"/>
      <c r="C100" s="102" t="s">
        <v>160</v>
      </c>
      <c r="D100" s="17">
        <v>5168</v>
      </c>
      <c r="E100" s="21">
        <f t="shared" si="33"/>
        <v>0.87771739130434778</v>
      </c>
      <c r="F100" s="20"/>
      <c r="G100" s="12">
        <v>720</v>
      </c>
      <c r="H100" s="21">
        <f t="shared" si="34"/>
        <v>0.12228260869565218</v>
      </c>
      <c r="I100" s="20">
        <f t="shared" ref="I100:I105" si="36">+D100+G100</f>
        <v>5888</v>
      </c>
      <c r="N100" s="17"/>
      <c r="O100" s="17"/>
      <c r="P100" s="17"/>
    </row>
    <row r="101" spans="2:16" ht="12.75" customHeight="1" x14ac:dyDescent="0.2">
      <c r="B101" s="188"/>
      <c r="C101" s="11" t="s">
        <v>161</v>
      </c>
      <c r="D101" s="12">
        <v>8304</v>
      </c>
      <c r="E101" s="13">
        <f t="shared" si="33"/>
        <v>0.72791023842917246</v>
      </c>
      <c r="F101" s="12"/>
      <c r="G101" s="12">
        <v>3104</v>
      </c>
      <c r="H101" s="13">
        <f t="shared" si="34"/>
        <v>0.27208976157082748</v>
      </c>
      <c r="I101" s="12">
        <f t="shared" si="36"/>
        <v>11408</v>
      </c>
      <c r="N101" s="17"/>
      <c r="O101" s="17"/>
      <c r="P101" s="17"/>
    </row>
    <row r="102" spans="2:16" ht="12.75" customHeight="1" x14ac:dyDescent="0.2">
      <c r="B102" s="188"/>
      <c r="C102" s="11" t="s">
        <v>276</v>
      </c>
      <c r="D102" s="12">
        <v>3168</v>
      </c>
      <c r="E102" s="13">
        <f t="shared" si="33"/>
        <v>0.23459715639810427</v>
      </c>
      <c r="F102" s="12"/>
      <c r="G102" s="12">
        <v>10336</v>
      </c>
      <c r="H102" s="13">
        <f t="shared" si="34"/>
        <v>0.7654028436018957</v>
      </c>
      <c r="I102" s="12">
        <f t="shared" si="36"/>
        <v>13504</v>
      </c>
      <c r="N102" s="17"/>
      <c r="O102" s="17"/>
      <c r="P102" s="17"/>
    </row>
    <row r="103" spans="2:16" ht="12.75" customHeight="1" x14ac:dyDescent="0.2">
      <c r="B103" s="188"/>
      <c r="C103" s="11" t="s">
        <v>162</v>
      </c>
      <c r="D103" s="12">
        <v>6384</v>
      </c>
      <c r="E103" s="13">
        <f t="shared" si="33"/>
        <v>0.70996441281138789</v>
      </c>
      <c r="F103" s="12"/>
      <c r="G103" s="12">
        <v>2608</v>
      </c>
      <c r="H103" s="13">
        <f t="shared" si="34"/>
        <v>0.29003558718861211</v>
      </c>
      <c r="I103" s="12">
        <f t="shared" si="36"/>
        <v>8992</v>
      </c>
      <c r="N103" s="17"/>
      <c r="O103" s="17"/>
      <c r="P103" s="17"/>
    </row>
    <row r="104" spans="2:16" ht="12.75" customHeight="1" x14ac:dyDescent="0.2">
      <c r="B104" s="188"/>
      <c r="C104" s="11" t="s">
        <v>163</v>
      </c>
      <c r="D104" s="12">
        <v>19872</v>
      </c>
      <c r="E104" s="13">
        <f t="shared" si="33"/>
        <v>0.59654178674351588</v>
      </c>
      <c r="F104" s="12"/>
      <c r="G104" s="18">
        <v>13440</v>
      </c>
      <c r="H104" s="13">
        <f t="shared" si="34"/>
        <v>0.40345821325648418</v>
      </c>
      <c r="I104" s="12">
        <f t="shared" si="36"/>
        <v>33312</v>
      </c>
      <c r="N104" s="17"/>
      <c r="O104" s="17"/>
      <c r="P104" s="17"/>
    </row>
    <row r="105" spans="2:16" x14ac:dyDescent="0.2">
      <c r="B105" s="188"/>
      <c r="C105" s="66" t="s">
        <v>139</v>
      </c>
      <c r="D105" s="64">
        <f>SUM(D97:D104)</f>
        <v>84144</v>
      </c>
      <c r="E105" s="65">
        <f t="shared" si="33"/>
        <v>0.58687646468028121</v>
      </c>
      <c r="F105" s="64"/>
      <c r="G105" s="64">
        <f>SUM(G97:G104)</f>
        <v>59232</v>
      </c>
      <c r="H105" s="65">
        <f t="shared" si="34"/>
        <v>0.41312353531971879</v>
      </c>
      <c r="I105" s="64">
        <f t="shared" si="36"/>
        <v>143376</v>
      </c>
      <c r="N105" s="17"/>
      <c r="O105" s="17"/>
      <c r="P105" s="17"/>
    </row>
    <row r="106" spans="2:16" x14ac:dyDescent="0.2">
      <c r="B106" s="188"/>
      <c r="C106" s="152" t="s">
        <v>364</v>
      </c>
      <c r="D106" s="100"/>
      <c r="E106" s="101"/>
      <c r="F106" s="100"/>
      <c r="G106" s="104"/>
      <c r="H106" s="101"/>
      <c r="I106" s="100"/>
      <c r="N106" s="17"/>
      <c r="O106" s="17"/>
    </row>
    <row r="107" spans="2:16" x14ac:dyDescent="0.2">
      <c r="B107" s="188"/>
      <c r="C107" s="102" t="s">
        <v>144</v>
      </c>
      <c r="D107" s="20">
        <v>15072</v>
      </c>
      <c r="E107" s="21">
        <f t="shared" ref="E107:E115" si="37">+D107/$I107</f>
        <v>0.64081632653061227</v>
      </c>
      <c r="F107" s="20"/>
      <c r="G107" s="20">
        <v>8448</v>
      </c>
      <c r="H107" s="21">
        <f t="shared" ref="H107:H115" si="38">+G107/$I107</f>
        <v>0.35918367346938773</v>
      </c>
      <c r="I107" s="20">
        <f t="shared" ref="I107:I116" si="39">+D107+G107</f>
        <v>23520</v>
      </c>
      <c r="N107" s="17"/>
      <c r="O107" s="17"/>
      <c r="P107" s="17"/>
    </row>
    <row r="108" spans="2:16" ht="12.75" customHeight="1" x14ac:dyDescent="0.2">
      <c r="B108" s="188"/>
      <c r="C108" s="102" t="s">
        <v>164</v>
      </c>
      <c r="D108" s="20">
        <v>5456</v>
      </c>
      <c r="E108" s="21">
        <f t="shared" si="37"/>
        <v>0.56270627062706269</v>
      </c>
      <c r="F108" s="20"/>
      <c r="G108" s="20">
        <v>4240</v>
      </c>
      <c r="H108" s="21">
        <f t="shared" si="38"/>
        <v>0.43729372937293731</v>
      </c>
      <c r="I108" s="20">
        <f t="shared" si="39"/>
        <v>9696</v>
      </c>
      <c r="N108" s="17"/>
      <c r="O108" s="17"/>
      <c r="P108" s="17"/>
    </row>
    <row r="109" spans="2:16" ht="12.75" customHeight="1" x14ac:dyDescent="0.2">
      <c r="B109" s="188"/>
      <c r="C109" s="11" t="s">
        <v>165</v>
      </c>
      <c r="D109" s="12">
        <v>3504</v>
      </c>
      <c r="E109" s="13">
        <f t="shared" si="37"/>
        <v>0.60330578512396693</v>
      </c>
      <c r="F109" s="12"/>
      <c r="G109" s="12">
        <v>2304</v>
      </c>
      <c r="H109" s="13">
        <f t="shared" si="38"/>
        <v>0.39669421487603307</v>
      </c>
      <c r="I109" s="12">
        <f t="shared" si="39"/>
        <v>5808</v>
      </c>
      <c r="N109" s="17"/>
      <c r="O109" s="17"/>
      <c r="P109" s="17"/>
    </row>
    <row r="110" spans="2:16" x14ac:dyDescent="0.2">
      <c r="B110" s="188"/>
      <c r="C110" s="11" t="s">
        <v>166</v>
      </c>
      <c r="D110" s="12">
        <v>8496</v>
      </c>
      <c r="E110" s="13">
        <f t="shared" si="37"/>
        <v>0.54798761609907121</v>
      </c>
      <c r="F110" s="12"/>
      <c r="G110" s="12">
        <v>7008</v>
      </c>
      <c r="H110" s="13">
        <f t="shared" si="38"/>
        <v>0.45201238390092879</v>
      </c>
      <c r="I110" s="12">
        <f t="shared" si="39"/>
        <v>15504</v>
      </c>
      <c r="N110" s="17"/>
      <c r="O110" s="17"/>
      <c r="P110" s="17"/>
    </row>
    <row r="111" spans="2:16" x14ac:dyDescent="0.2">
      <c r="B111" s="188"/>
      <c r="C111" s="11" t="s">
        <v>167</v>
      </c>
      <c r="D111" s="12">
        <v>15120</v>
      </c>
      <c r="E111" s="13">
        <f t="shared" si="37"/>
        <v>0.37634408602150538</v>
      </c>
      <c r="F111" s="12"/>
      <c r="G111" s="12">
        <v>25056</v>
      </c>
      <c r="H111" s="13">
        <f t="shared" si="38"/>
        <v>0.62365591397849462</v>
      </c>
      <c r="I111" s="12">
        <f t="shared" si="39"/>
        <v>40176</v>
      </c>
      <c r="N111" s="17"/>
      <c r="O111" s="17"/>
      <c r="P111" s="17"/>
    </row>
    <row r="112" spans="2:16" x14ac:dyDescent="0.2">
      <c r="B112" s="188"/>
      <c r="C112" s="11" t="s">
        <v>168</v>
      </c>
      <c r="D112" s="12">
        <v>1600</v>
      </c>
      <c r="E112" s="13">
        <f t="shared" si="37"/>
        <v>1</v>
      </c>
      <c r="F112" s="12"/>
      <c r="G112" s="12"/>
      <c r="H112" s="13">
        <f t="shared" si="38"/>
        <v>0</v>
      </c>
      <c r="I112" s="12">
        <f t="shared" si="39"/>
        <v>1600</v>
      </c>
      <c r="N112" s="17"/>
      <c r="O112" s="17"/>
      <c r="P112" s="17"/>
    </row>
    <row r="113" spans="2:16" x14ac:dyDescent="0.2">
      <c r="B113" s="188"/>
      <c r="C113" s="11" t="s">
        <v>169</v>
      </c>
      <c r="D113" s="12">
        <v>3584</v>
      </c>
      <c r="E113" s="13">
        <f t="shared" si="37"/>
        <v>0.5476772616136919</v>
      </c>
      <c r="F113" s="12"/>
      <c r="G113" s="12">
        <v>2960</v>
      </c>
      <c r="H113" s="13">
        <f t="shared" si="38"/>
        <v>0.45232273838630804</v>
      </c>
      <c r="I113" s="12">
        <f t="shared" si="39"/>
        <v>6544</v>
      </c>
      <c r="N113" s="17"/>
      <c r="O113" s="17"/>
      <c r="P113" s="17"/>
    </row>
    <row r="114" spans="2:16" x14ac:dyDescent="0.2">
      <c r="B114" s="188"/>
      <c r="C114" s="11" t="s">
        <v>170</v>
      </c>
      <c r="D114" s="12">
        <v>960</v>
      </c>
      <c r="E114" s="13">
        <f t="shared" si="37"/>
        <v>0.35087719298245612</v>
      </c>
      <c r="F114" s="12"/>
      <c r="G114" s="12">
        <v>1776</v>
      </c>
      <c r="H114" s="13">
        <f t="shared" si="38"/>
        <v>0.64912280701754388</v>
      </c>
      <c r="I114" s="12">
        <f t="shared" si="39"/>
        <v>2736</v>
      </c>
      <c r="N114" s="17"/>
      <c r="O114" s="17"/>
      <c r="P114" s="17"/>
    </row>
    <row r="115" spans="2:16" x14ac:dyDescent="0.2">
      <c r="B115" s="188"/>
      <c r="C115" s="66" t="s">
        <v>139</v>
      </c>
      <c r="D115" s="64">
        <f>SUM(D107:D114)</f>
        <v>53792</v>
      </c>
      <c r="E115" s="65">
        <f t="shared" si="37"/>
        <v>0.5094711319896954</v>
      </c>
      <c r="F115" s="64"/>
      <c r="G115" s="64">
        <f>SUM(G107:G114)</f>
        <v>51792</v>
      </c>
      <c r="H115" s="65">
        <f t="shared" si="38"/>
        <v>0.4905288680103046</v>
      </c>
      <c r="I115" s="64">
        <f t="shared" si="39"/>
        <v>105584</v>
      </c>
      <c r="N115" s="17"/>
      <c r="O115" s="17"/>
      <c r="P115" s="17"/>
    </row>
    <row r="116" spans="2:16" x14ac:dyDescent="0.2">
      <c r="B116" s="189"/>
      <c r="C116" s="126" t="s">
        <v>36</v>
      </c>
      <c r="D116" s="14">
        <f>SUM(D105,D115)</f>
        <v>137936</v>
      </c>
      <c r="E116" s="16">
        <f>D116/$I116</f>
        <v>0.55404884318766068</v>
      </c>
      <c r="F116" s="14"/>
      <c r="G116" s="14">
        <f>SUM(G105,G115)</f>
        <v>111024</v>
      </c>
      <c r="H116" s="16">
        <f>G116/$I116</f>
        <v>0.44595115681233932</v>
      </c>
      <c r="I116" s="14">
        <f t="shared" si="39"/>
        <v>248960</v>
      </c>
      <c r="N116" s="17"/>
      <c r="O116" s="17"/>
      <c r="P116" s="17"/>
    </row>
    <row r="117" spans="2:16" ht="12.75" customHeight="1" x14ac:dyDescent="0.2">
      <c r="B117" s="188" t="s">
        <v>294</v>
      </c>
      <c r="C117" s="152" t="s">
        <v>138</v>
      </c>
      <c r="D117" s="100"/>
      <c r="E117" s="101"/>
      <c r="F117" s="106"/>
      <c r="G117" s="100"/>
      <c r="H117" s="101"/>
      <c r="I117" s="100"/>
      <c r="N117" s="17"/>
      <c r="O117" s="17"/>
    </row>
    <row r="118" spans="2:16" x14ac:dyDescent="0.2">
      <c r="B118" s="188"/>
      <c r="C118" s="102" t="s">
        <v>13</v>
      </c>
      <c r="D118" s="20">
        <v>35616</v>
      </c>
      <c r="E118" s="21">
        <f>+D118/$I118</f>
        <v>0.56641221374045803</v>
      </c>
      <c r="F118" s="105"/>
      <c r="G118" s="20">
        <v>27264</v>
      </c>
      <c r="H118" s="21">
        <f>+G118/$I118</f>
        <v>0.43358778625954197</v>
      </c>
      <c r="I118" s="20">
        <f>+D118+G118</f>
        <v>62880</v>
      </c>
      <c r="N118" s="17"/>
      <c r="O118" s="17"/>
      <c r="P118" s="17"/>
    </row>
    <row r="119" spans="2:16" ht="12.75" customHeight="1" x14ac:dyDescent="0.2">
      <c r="B119" s="188"/>
      <c r="C119" s="11" t="s">
        <v>270</v>
      </c>
      <c r="D119" s="12">
        <v>11328</v>
      </c>
      <c r="E119" s="13">
        <f t="shared" ref="E119:E120" si="40">+D119/$I119</f>
        <v>0.30769230769230771</v>
      </c>
      <c r="F119" s="15"/>
      <c r="G119" s="12">
        <v>25488</v>
      </c>
      <c r="H119" s="13">
        <f t="shared" ref="H119:H120" si="41">+G119/$I119</f>
        <v>0.69230769230769229</v>
      </c>
      <c r="I119" s="12">
        <f>+D119+G119</f>
        <v>36816</v>
      </c>
      <c r="N119" s="17"/>
      <c r="O119" s="17"/>
      <c r="P119" s="17"/>
    </row>
    <row r="120" spans="2:16" x14ac:dyDescent="0.2">
      <c r="B120" s="188"/>
      <c r="C120" s="11" t="s">
        <v>147</v>
      </c>
      <c r="D120" s="12">
        <v>17936</v>
      </c>
      <c r="E120" s="13">
        <f t="shared" si="40"/>
        <v>0.64351320321469574</v>
      </c>
      <c r="F120" s="15"/>
      <c r="G120" s="12">
        <v>9936</v>
      </c>
      <c r="H120" s="13">
        <f t="shared" si="41"/>
        <v>0.35648679678530426</v>
      </c>
      <c r="I120" s="12">
        <f>+D120+G120</f>
        <v>27872</v>
      </c>
      <c r="N120" s="17"/>
      <c r="O120" s="17"/>
      <c r="P120" s="17"/>
    </row>
    <row r="121" spans="2:16" x14ac:dyDescent="0.2">
      <c r="B121" s="188"/>
      <c r="C121" s="11" t="s">
        <v>17</v>
      </c>
      <c r="D121" s="12">
        <v>8448</v>
      </c>
      <c r="E121" s="13">
        <f>+D121/$I121</f>
        <v>0.28025477707006369</v>
      </c>
      <c r="F121" s="12"/>
      <c r="G121" s="12">
        <v>21696</v>
      </c>
      <c r="H121" s="13">
        <f>+G121/$I121</f>
        <v>0.71974522292993626</v>
      </c>
      <c r="I121" s="12">
        <f>+D121+G121</f>
        <v>30144</v>
      </c>
      <c r="N121" s="17"/>
      <c r="O121" s="17"/>
      <c r="P121" s="17"/>
    </row>
    <row r="122" spans="2:16" x14ac:dyDescent="0.2">
      <c r="B122" s="188"/>
      <c r="C122" s="11" t="s">
        <v>275</v>
      </c>
      <c r="D122" s="12">
        <v>2128</v>
      </c>
      <c r="E122" s="13">
        <f>+D122/$I122</f>
        <v>0.44481605351170567</v>
      </c>
      <c r="F122" s="12"/>
      <c r="G122" s="12">
        <v>2656</v>
      </c>
      <c r="H122" s="13">
        <f>+G122/$I122</f>
        <v>0.55518394648829428</v>
      </c>
      <c r="I122" s="12">
        <f>+D122+G122</f>
        <v>4784</v>
      </c>
      <c r="N122" s="17"/>
      <c r="O122" s="17"/>
      <c r="P122" s="17"/>
    </row>
    <row r="123" spans="2:16" x14ac:dyDescent="0.2">
      <c r="B123" s="188"/>
      <c r="C123" s="66" t="s">
        <v>139</v>
      </c>
      <c r="D123" s="69">
        <f>SUM(D118:D122)</f>
        <v>75456</v>
      </c>
      <c r="E123" s="65">
        <f t="shared" ref="E123" si="42">+D123/$I123</f>
        <v>0.46435604568727845</v>
      </c>
      <c r="F123" s="64"/>
      <c r="G123" s="69">
        <f>SUM(G118:G122)</f>
        <v>87040</v>
      </c>
      <c r="H123" s="65">
        <f t="shared" ref="H123" si="43">+G123/$I123</f>
        <v>0.53564395431272149</v>
      </c>
      <c r="I123" s="64">
        <f t="shared" ref="I123" si="44">+D123+G123</f>
        <v>162496</v>
      </c>
      <c r="N123" s="17"/>
      <c r="O123" s="17"/>
      <c r="P123" s="17"/>
    </row>
    <row r="124" spans="2:16" ht="12.75" customHeight="1" x14ac:dyDescent="0.2">
      <c r="B124" s="188"/>
      <c r="C124" s="153" t="s">
        <v>368</v>
      </c>
      <c r="D124" s="104"/>
      <c r="E124" s="101"/>
      <c r="F124" s="100"/>
      <c r="G124" s="104"/>
      <c r="H124" s="101"/>
      <c r="I124" s="100"/>
    </row>
    <row r="125" spans="2:16" x14ac:dyDescent="0.2">
      <c r="B125" s="188"/>
      <c r="C125" s="102" t="s">
        <v>145</v>
      </c>
      <c r="D125" s="20">
        <v>14112</v>
      </c>
      <c r="E125" s="21">
        <f t="shared" ref="E125:E129" si="45">+D125/$I125</f>
        <v>0.73622704507512526</v>
      </c>
      <c r="F125" s="20"/>
      <c r="G125" s="20">
        <v>5056</v>
      </c>
      <c r="H125" s="21">
        <f t="shared" ref="H125:H129" si="46">+G125/$I125</f>
        <v>0.26377295492487479</v>
      </c>
      <c r="I125" s="20">
        <f>+D125+G125</f>
        <v>19168</v>
      </c>
      <c r="N125" s="17"/>
      <c r="O125" s="17"/>
      <c r="P125" s="17"/>
    </row>
    <row r="126" spans="2:16" x14ac:dyDescent="0.2">
      <c r="B126" s="188"/>
      <c r="C126" s="11" t="s">
        <v>146</v>
      </c>
      <c r="D126" s="12">
        <v>38208</v>
      </c>
      <c r="E126" s="13">
        <f t="shared" si="45"/>
        <v>0.48655256723716384</v>
      </c>
      <c r="F126" s="12"/>
      <c r="G126" s="12">
        <v>40320</v>
      </c>
      <c r="H126" s="13">
        <f t="shared" si="46"/>
        <v>0.51344743276283622</v>
      </c>
      <c r="I126" s="12">
        <f t="shared" ref="I126" si="47">+D126+G126</f>
        <v>78528</v>
      </c>
      <c r="N126" s="17"/>
      <c r="O126" s="17"/>
      <c r="P126" s="17"/>
    </row>
    <row r="127" spans="2:16" x14ac:dyDescent="0.2">
      <c r="B127" s="188"/>
      <c r="C127" s="11" t="s">
        <v>15</v>
      </c>
      <c r="D127" s="12">
        <v>7920</v>
      </c>
      <c r="E127" s="13">
        <f t="shared" si="45"/>
        <v>0.4925373134328358</v>
      </c>
      <c r="F127" s="15"/>
      <c r="G127" s="12">
        <v>8160</v>
      </c>
      <c r="H127" s="13">
        <f t="shared" si="46"/>
        <v>0.5074626865671642</v>
      </c>
      <c r="I127" s="12">
        <f>+D127+G127</f>
        <v>16080</v>
      </c>
      <c r="N127" s="17"/>
      <c r="O127" s="17"/>
      <c r="P127" s="17"/>
    </row>
    <row r="128" spans="2:16" x14ac:dyDescent="0.2">
      <c r="B128" s="188"/>
      <c r="C128" s="11" t="s">
        <v>16</v>
      </c>
      <c r="D128" s="12">
        <v>18696</v>
      </c>
      <c r="E128" s="13">
        <f t="shared" si="45"/>
        <v>0.43920315730125914</v>
      </c>
      <c r="F128" s="15"/>
      <c r="G128" s="12">
        <v>23872</v>
      </c>
      <c r="H128" s="13">
        <f t="shared" si="46"/>
        <v>0.56079684269874086</v>
      </c>
      <c r="I128" s="12">
        <f>+D128+G128</f>
        <v>42568</v>
      </c>
      <c r="N128" s="17"/>
      <c r="O128" s="17"/>
      <c r="P128" s="17"/>
    </row>
    <row r="129" spans="2:16" x14ac:dyDescent="0.2">
      <c r="B129" s="188"/>
      <c r="C129" s="11" t="s">
        <v>148</v>
      </c>
      <c r="D129" s="18">
        <v>20752</v>
      </c>
      <c r="E129" s="13">
        <f t="shared" si="45"/>
        <v>0.55665236051502143</v>
      </c>
      <c r="F129" s="12"/>
      <c r="G129" s="18">
        <v>16528</v>
      </c>
      <c r="H129" s="13">
        <f t="shared" si="46"/>
        <v>0.44334763948497852</v>
      </c>
      <c r="I129" s="12">
        <f>+D129+G129</f>
        <v>37280</v>
      </c>
      <c r="N129" s="17"/>
      <c r="O129" s="17"/>
      <c r="P129" s="17"/>
    </row>
    <row r="130" spans="2:16" x14ac:dyDescent="0.2">
      <c r="B130" s="188"/>
      <c r="C130" s="66" t="s">
        <v>139</v>
      </c>
      <c r="D130" s="68">
        <f>SUM(D125:D129)</f>
        <v>99688</v>
      </c>
      <c r="E130" s="65">
        <f>+D130/$I130</f>
        <v>0.51485353055406358</v>
      </c>
      <c r="F130" s="64"/>
      <c r="G130" s="68">
        <f>SUM(G125:G129)</f>
        <v>93936</v>
      </c>
      <c r="H130" s="65">
        <f>+G130/$I130</f>
        <v>0.48514646944593648</v>
      </c>
      <c r="I130" s="64">
        <f t="shared" ref="I130" si="48">+D130+G130</f>
        <v>193624</v>
      </c>
      <c r="N130" s="17"/>
      <c r="O130" s="17"/>
      <c r="P130" s="17"/>
    </row>
    <row r="131" spans="2:16" x14ac:dyDescent="0.2">
      <c r="B131" s="189"/>
      <c r="C131" s="126" t="s">
        <v>36</v>
      </c>
      <c r="D131" s="14">
        <f>SUM(D123,D130)</f>
        <v>175144</v>
      </c>
      <c r="E131" s="16">
        <f>D131/$I131</f>
        <v>0.49181174884870271</v>
      </c>
      <c r="F131" s="14"/>
      <c r="G131" s="14">
        <f>SUM(G123,G130)</f>
        <v>180976</v>
      </c>
      <c r="H131" s="16">
        <f>G131/$I131</f>
        <v>0.50818825115129729</v>
      </c>
      <c r="I131" s="14">
        <f>+D131+G131</f>
        <v>356120</v>
      </c>
      <c r="N131" s="17"/>
      <c r="O131" s="17"/>
      <c r="P131" s="17"/>
    </row>
    <row r="132" spans="2:16" ht="12.75" customHeight="1" x14ac:dyDescent="0.2">
      <c r="B132" s="188" t="s">
        <v>295</v>
      </c>
      <c r="C132" s="152" t="s">
        <v>271</v>
      </c>
      <c r="D132" s="100"/>
      <c r="E132" s="101"/>
      <c r="F132" s="100"/>
      <c r="G132" s="100"/>
      <c r="H132" s="101"/>
      <c r="I132" s="100"/>
      <c r="N132" s="17"/>
      <c r="O132" s="17"/>
    </row>
    <row r="133" spans="2:16" x14ac:dyDescent="0.2">
      <c r="B133" s="188"/>
      <c r="C133" s="102" t="s">
        <v>6</v>
      </c>
      <c r="D133" s="20">
        <v>192816</v>
      </c>
      <c r="E133" s="21">
        <f>+D133/$I133</f>
        <v>0.51342024539877296</v>
      </c>
      <c r="F133" s="20"/>
      <c r="G133" s="20">
        <v>182736</v>
      </c>
      <c r="H133" s="21">
        <f>+G133/$I133</f>
        <v>0.48657975460122699</v>
      </c>
      <c r="I133" s="20">
        <f>+D133+G133</f>
        <v>375552</v>
      </c>
      <c r="N133" s="17"/>
      <c r="O133" s="17"/>
      <c r="P133" s="17"/>
    </row>
    <row r="134" spans="2:16" x14ac:dyDescent="0.2">
      <c r="B134" s="188"/>
      <c r="C134" s="11" t="s">
        <v>9</v>
      </c>
      <c r="D134" s="12">
        <v>16128</v>
      </c>
      <c r="E134" s="13">
        <f>+D134/$I134</f>
        <v>0.47931526390870183</v>
      </c>
      <c r="F134" s="15"/>
      <c r="G134" s="12">
        <v>17520</v>
      </c>
      <c r="H134" s="13">
        <f>+G134/$I134</f>
        <v>0.52068473609129817</v>
      </c>
      <c r="I134" s="12">
        <f t="shared" ref="I134:I135" si="49">+D134+G134</f>
        <v>33648</v>
      </c>
      <c r="N134" s="17"/>
      <c r="O134" s="17"/>
      <c r="P134" s="17"/>
    </row>
    <row r="135" spans="2:16" x14ac:dyDescent="0.2">
      <c r="B135" s="188"/>
      <c r="C135" s="66" t="s">
        <v>139</v>
      </c>
      <c r="D135" s="68">
        <f>SUM(D133:D134)</f>
        <v>208944</v>
      </c>
      <c r="E135" s="65">
        <f>+D135/$I135</f>
        <v>0.5106158357771261</v>
      </c>
      <c r="F135" s="64"/>
      <c r="G135" s="68">
        <f>SUM(G133:G134)</f>
        <v>200256</v>
      </c>
      <c r="H135" s="65">
        <f>+G135/$I135</f>
        <v>0.4893841642228739</v>
      </c>
      <c r="I135" s="64">
        <f t="shared" si="49"/>
        <v>409200</v>
      </c>
      <c r="N135" s="17"/>
      <c r="O135" s="17"/>
      <c r="P135" s="17"/>
    </row>
    <row r="136" spans="2:16" x14ac:dyDescent="0.2">
      <c r="B136" s="188"/>
      <c r="C136" s="152" t="s">
        <v>133</v>
      </c>
      <c r="D136" s="100"/>
      <c r="E136" s="101"/>
      <c r="F136" s="100"/>
      <c r="G136" s="100"/>
      <c r="H136" s="101"/>
      <c r="I136" s="100"/>
    </row>
    <row r="137" spans="2:16" x14ac:dyDescent="0.2">
      <c r="B137" s="188"/>
      <c r="C137" s="102" t="s">
        <v>485</v>
      </c>
      <c r="D137" s="20">
        <v>8480</v>
      </c>
      <c r="E137" s="21">
        <f t="shared" ref="E137" si="50">+D137/$I137</f>
        <v>0.61271676300578037</v>
      </c>
      <c r="F137" s="20"/>
      <c r="G137" s="20">
        <v>5360</v>
      </c>
      <c r="H137" s="21">
        <f t="shared" ref="H137" si="51">+G137/$I137</f>
        <v>0.38728323699421963</v>
      </c>
      <c r="I137" s="20">
        <f t="shared" ref="I137" si="52">+D137+G137</f>
        <v>13840</v>
      </c>
      <c r="N137" s="17"/>
      <c r="O137" s="17"/>
      <c r="P137" s="17"/>
    </row>
    <row r="138" spans="2:16" x14ac:dyDescent="0.2">
      <c r="B138" s="188"/>
      <c r="C138" s="11" t="s">
        <v>49</v>
      </c>
      <c r="D138" s="12">
        <v>36704</v>
      </c>
      <c r="E138" s="13">
        <f>+D138/$I138</f>
        <v>0.56944272061561374</v>
      </c>
      <c r="F138" s="12"/>
      <c r="G138" s="12">
        <v>27752</v>
      </c>
      <c r="H138" s="13">
        <f>+G138/$I138</f>
        <v>0.43055727938438626</v>
      </c>
      <c r="I138" s="12">
        <f>+D138+G138</f>
        <v>64456</v>
      </c>
      <c r="N138" s="17"/>
      <c r="O138" s="17"/>
      <c r="P138" s="17"/>
    </row>
    <row r="139" spans="2:16" x14ac:dyDescent="0.2">
      <c r="B139" s="188"/>
      <c r="C139" s="19" t="s">
        <v>150</v>
      </c>
      <c r="D139" s="12">
        <v>7488</v>
      </c>
      <c r="E139" s="13">
        <f>+D139/$I139</f>
        <v>0.85401459854014594</v>
      </c>
      <c r="F139" s="12"/>
      <c r="G139" s="12">
        <v>1280</v>
      </c>
      <c r="H139" s="13">
        <f>+G139/$I139</f>
        <v>0.145985401459854</v>
      </c>
      <c r="I139" s="12">
        <f>+D139+G139</f>
        <v>8768</v>
      </c>
      <c r="N139" s="17"/>
      <c r="O139" s="17"/>
      <c r="P139" s="17"/>
    </row>
    <row r="140" spans="2:16" x14ac:dyDescent="0.2">
      <c r="B140" s="188"/>
      <c r="C140" s="19" t="s">
        <v>78</v>
      </c>
      <c r="D140" s="12">
        <v>14592</v>
      </c>
      <c r="E140" s="13">
        <f>+D140/$I140</f>
        <v>0.35117443203696574</v>
      </c>
      <c r="F140" s="12"/>
      <c r="G140" s="12">
        <v>26960</v>
      </c>
      <c r="H140" s="13">
        <f>+G140/$I140</f>
        <v>0.64882556796303426</v>
      </c>
      <c r="I140" s="12">
        <f t="shared" ref="I140:I141" si="53">+D140+G140</f>
        <v>41552</v>
      </c>
      <c r="N140" s="17"/>
      <c r="O140" s="17"/>
      <c r="P140" s="17"/>
    </row>
    <row r="141" spans="2:16" x14ac:dyDescent="0.2">
      <c r="B141" s="188"/>
      <c r="C141" s="66" t="s">
        <v>139</v>
      </c>
      <c r="D141" s="69">
        <f>SUM(D137:D140)</f>
        <v>67264</v>
      </c>
      <c r="E141" s="65">
        <f>+D141/$I141</f>
        <v>0.52298314362132237</v>
      </c>
      <c r="F141" s="64"/>
      <c r="G141" s="69">
        <f>SUM(G137:G140)</f>
        <v>61352</v>
      </c>
      <c r="H141" s="65">
        <f>+G141/$I141</f>
        <v>0.47701685637867763</v>
      </c>
      <c r="I141" s="64">
        <f t="shared" si="53"/>
        <v>128616</v>
      </c>
      <c r="N141" s="17"/>
      <c r="O141" s="17"/>
      <c r="P141" s="17"/>
    </row>
    <row r="142" spans="2:16" x14ac:dyDescent="0.2">
      <c r="B142" s="188"/>
      <c r="C142" s="152" t="s">
        <v>365</v>
      </c>
      <c r="D142" s="100"/>
      <c r="E142" s="101"/>
      <c r="F142" s="100"/>
      <c r="G142" s="100"/>
      <c r="H142" s="101"/>
      <c r="I142" s="100"/>
      <c r="N142" s="17"/>
      <c r="O142" s="17"/>
    </row>
    <row r="143" spans="2:16" x14ac:dyDescent="0.2">
      <c r="B143" s="188"/>
      <c r="C143" s="102" t="s">
        <v>58</v>
      </c>
      <c r="D143" s="17">
        <v>6912</v>
      </c>
      <c r="E143" s="21">
        <f>+D143/$I143</f>
        <v>0.23736263736263735</v>
      </c>
      <c r="F143" s="20"/>
      <c r="G143" s="17">
        <v>22208</v>
      </c>
      <c r="H143" s="21">
        <f>+G143/$I143</f>
        <v>0.76263736263736259</v>
      </c>
      <c r="I143" s="20">
        <f t="shared" ref="I143" si="54">+D143+G143</f>
        <v>29120</v>
      </c>
      <c r="N143" s="17"/>
      <c r="O143" s="17"/>
      <c r="P143" s="17"/>
    </row>
    <row r="144" spans="2:16" x14ac:dyDescent="0.2">
      <c r="B144" s="188"/>
      <c r="C144" s="11" t="s">
        <v>0</v>
      </c>
      <c r="D144" s="12">
        <v>2304</v>
      </c>
      <c r="E144" s="13">
        <f>+D144/$I144</f>
        <v>0.1391304347826087</v>
      </c>
      <c r="F144" s="12"/>
      <c r="G144" s="12">
        <v>14256</v>
      </c>
      <c r="H144" s="13">
        <f>+G144/$I144</f>
        <v>0.86086956521739133</v>
      </c>
      <c r="I144" s="12">
        <f>+D144+G144</f>
        <v>16560</v>
      </c>
      <c r="N144" s="17"/>
      <c r="O144" s="17"/>
      <c r="P144" s="17"/>
    </row>
    <row r="145" spans="2:16" ht="12.75" customHeight="1" x14ac:dyDescent="0.2">
      <c r="B145" s="188"/>
      <c r="C145" s="11" t="s">
        <v>59</v>
      </c>
      <c r="D145" s="18">
        <v>38064</v>
      </c>
      <c r="E145" s="13">
        <f t="shared" ref="E145:E146" si="55">+D145/$I145</f>
        <v>0.51029601029601035</v>
      </c>
      <c r="F145" s="12"/>
      <c r="G145" s="17">
        <v>36528</v>
      </c>
      <c r="H145" s="13">
        <f t="shared" ref="H145:H146" si="56">+G145/$I145</f>
        <v>0.48970398970398971</v>
      </c>
      <c r="I145" s="12">
        <f t="shared" ref="I145:I146" si="57">+D145+G145</f>
        <v>74592</v>
      </c>
      <c r="N145" s="17"/>
      <c r="O145" s="17"/>
      <c r="P145" s="17"/>
    </row>
    <row r="146" spans="2:16" x14ac:dyDescent="0.2">
      <c r="B146" s="188"/>
      <c r="C146" s="11" t="s">
        <v>7</v>
      </c>
      <c r="D146" s="8">
        <v>12768</v>
      </c>
      <c r="E146" s="13">
        <f t="shared" si="55"/>
        <v>0.44015444015444016</v>
      </c>
      <c r="F146" s="15"/>
      <c r="G146" s="12">
        <v>16240</v>
      </c>
      <c r="H146" s="13">
        <f t="shared" si="56"/>
        <v>0.55984555984555984</v>
      </c>
      <c r="I146" s="12">
        <f t="shared" si="57"/>
        <v>29008</v>
      </c>
      <c r="N146" s="17"/>
      <c r="O146" s="17"/>
      <c r="P146" s="17"/>
    </row>
    <row r="147" spans="2:16" x14ac:dyDescent="0.2">
      <c r="B147" s="188"/>
      <c r="C147" s="11" t="s">
        <v>8</v>
      </c>
      <c r="D147" s="12">
        <v>24144</v>
      </c>
      <c r="E147" s="13">
        <f>+D147/$I147</f>
        <v>0.67426273458445041</v>
      </c>
      <c r="F147" s="12"/>
      <c r="G147" s="12">
        <v>11664</v>
      </c>
      <c r="H147" s="13">
        <f>+G147/$I147</f>
        <v>0.32573726541554959</v>
      </c>
      <c r="I147" s="12">
        <f>+D147+G147</f>
        <v>35808</v>
      </c>
      <c r="N147" s="17"/>
      <c r="O147" s="17"/>
      <c r="P147" s="17"/>
    </row>
    <row r="148" spans="2:16" x14ac:dyDescent="0.2">
      <c r="B148" s="188"/>
      <c r="C148" s="7" t="s">
        <v>10</v>
      </c>
      <c r="D148" s="12">
        <v>30960</v>
      </c>
      <c r="E148" s="13">
        <f>+D148/$I148</f>
        <v>0.50988142292490124</v>
      </c>
      <c r="F148" s="12"/>
      <c r="G148" s="12">
        <v>29760</v>
      </c>
      <c r="H148" s="13">
        <f>+G148/$I148</f>
        <v>0.49011857707509882</v>
      </c>
      <c r="I148" s="12">
        <f>+D148+G148</f>
        <v>60720</v>
      </c>
      <c r="N148" s="17"/>
      <c r="O148" s="17"/>
      <c r="P148" s="17"/>
    </row>
    <row r="149" spans="2:16" x14ac:dyDescent="0.2">
      <c r="B149" s="188"/>
      <c r="C149" s="66" t="s">
        <v>139</v>
      </c>
      <c r="D149" s="69">
        <f>SUM(D143:D148)</f>
        <v>115152</v>
      </c>
      <c r="E149" s="65">
        <f>+D149/$I149</f>
        <v>0.46846319078305021</v>
      </c>
      <c r="F149" s="64"/>
      <c r="G149" s="69">
        <f>SUM(G143:G148)</f>
        <v>130656</v>
      </c>
      <c r="H149" s="65">
        <f>+G149/$I149</f>
        <v>0.53153680921694979</v>
      </c>
      <c r="I149" s="64">
        <f t="shared" ref="I149:I170" si="58">+D149+G149</f>
        <v>245808</v>
      </c>
      <c r="N149" s="17"/>
      <c r="O149" s="17"/>
      <c r="P149" s="17"/>
    </row>
    <row r="150" spans="2:16" x14ac:dyDescent="0.2">
      <c r="B150" s="189"/>
      <c r="C150" s="126" t="s">
        <v>36</v>
      </c>
      <c r="D150" s="14">
        <f>SUM(D135,D141,D149)</f>
        <v>391360</v>
      </c>
      <c r="E150" s="16">
        <f>D150/$I150</f>
        <v>0.49942319275570934</v>
      </c>
      <c r="F150" s="14"/>
      <c r="G150" s="14">
        <f>SUM(G135,G141,G149)</f>
        <v>392264</v>
      </c>
      <c r="H150" s="16">
        <f>G150/$I150</f>
        <v>0.50057680724429066</v>
      </c>
      <c r="I150" s="14">
        <f t="shared" si="58"/>
        <v>783624</v>
      </c>
      <c r="N150" s="17"/>
      <c r="O150" s="17"/>
      <c r="P150" s="17"/>
    </row>
    <row r="151" spans="2:16" ht="12.75" customHeight="1" x14ac:dyDescent="0.2">
      <c r="B151" s="188" t="s">
        <v>296</v>
      </c>
      <c r="C151" s="152" t="s">
        <v>366</v>
      </c>
      <c r="D151" s="100"/>
      <c r="E151" s="101"/>
      <c r="F151" s="100"/>
      <c r="G151" s="100"/>
      <c r="H151" s="101"/>
      <c r="I151" s="100"/>
      <c r="N151" s="17"/>
      <c r="O151" s="17"/>
    </row>
    <row r="152" spans="2:16" x14ac:dyDescent="0.2">
      <c r="B152" s="188"/>
      <c r="C152" s="102" t="s">
        <v>29</v>
      </c>
      <c r="D152" s="20">
        <v>3360</v>
      </c>
      <c r="E152" s="21">
        <f>+D152/$I152</f>
        <v>0.81395348837209303</v>
      </c>
      <c r="F152" s="105"/>
      <c r="G152" s="20">
        <v>768</v>
      </c>
      <c r="H152" s="21">
        <f>+G152/$I152</f>
        <v>0.18604651162790697</v>
      </c>
      <c r="I152" s="20">
        <f>+D152+G152</f>
        <v>4128</v>
      </c>
      <c r="N152" s="17"/>
      <c r="P152" s="17"/>
    </row>
    <row r="153" spans="2:16" x14ac:dyDescent="0.2">
      <c r="B153" s="188"/>
      <c r="C153" s="11" t="s">
        <v>24</v>
      </c>
      <c r="D153" s="12">
        <v>86512</v>
      </c>
      <c r="E153" s="13">
        <f t="shared" ref="E153:E156" si="59">+D153/$I153</f>
        <v>0.50822445718582576</v>
      </c>
      <c r="F153" s="12"/>
      <c r="G153" s="12">
        <v>83712</v>
      </c>
      <c r="H153" s="13">
        <f t="shared" ref="H153:H156" si="60">+G153/$I153</f>
        <v>0.49177554281417424</v>
      </c>
      <c r="I153" s="12">
        <f t="shared" ref="I153:I154" si="61">+D153+G153</f>
        <v>170224</v>
      </c>
      <c r="N153" s="17"/>
      <c r="O153" s="17"/>
      <c r="P153" s="17"/>
    </row>
    <row r="154" spans="2:16" x14ac:dyDescent="0.2">
      <c r="B154" s="188"/>
      <c r="C154" s="102" t="s">
        <v>25</v>
      </c>
      <c r="D154" s="20">
        <v>23184</v>
      </c>
      <c r="E154" s="21">
        <f t="shared" si="59"/>
        <v>0.4162596954898018</v>
      </c>
      <c r="F154" s="20"/>
      <c r="G154" s="20">
        <v>32512</v>
      </c>
      <c r="H154" s="21">
        <f t="shared" si="60"/>
        <v>0.5837403045101982</v>
      </c>
      <c r="I154" s="20">
        <f t="shared" si="61"/>
        <v>55696</v>
      </c>
      <c r="N154" s="17"/>
      <c r="O154" s="17"/>
      <c r="P154" s="17"/>
    </row>
    <row r="155" spans="2:16" x14ac:dyDescent="0.2">
      <c r="B155" s="188"/>
      <c r="C155" s="11" t="s">
        <v>31</v>
      </c>
      <c r="D155" s="12"/>
      <c r="E155" s="21" t="s">
        <v>389</v>
      </c>
      <c r="F155" s="12"/>
      <c r="G155" s="12"/>
      <c r="H155" s="21" t="s">
        <v>389</v>
      </c>
      <c r="I155" s="12">
        <f>+D155+G155</f>
        <v>0</v>
      </c>
    </row>
    <row r="156" spans="2:16" x14ac:dyDescent="0.2">
      <c r="B156" s="188"/>
      <c r="C156" s="11" t="s">
        <v>318</v>
      </c>
      <c r="D156" s="18">
        <v>19856</v>
      </c>
      <c r="E156" s="13">
        <f t="shared" si="59"/>
        <v>0.86061026352288483</v>
      </c>
      <c r="F156" s="12"/>
      <c r="G156" s="18">
        <v>3216</v>
      </c>
      <c r="H156" s="13">
        <f t="shared" si="60"/>
        <v>0.13938973647711511</v>
      </c>
      <c r="I156" s="12">
        <f t="shared" ref="I156" si="62">+D156+G156</f>
        <v>23072</v>
      </c>
      <c r="N156" s="17"/>
      <c r="O156" s="17"/>
      <c r="P156" s="17"/>
    </row>
    <row r="157" spans="2:16" x14ac:dyDescent="0.2">
      <c r="B157" s="188"/>
      <c r="C157" s="11" t="s">
        <v>35</v>
      </c>
      <c r="D157" s="12">
        <v>11328</v>
      </c>
      <c r="E157" s="13">
        <f>+D157/$I157</f>
        <v>0.48962655601659749</v>
      </c>
      <c r="F157" s="12"/>
      <c r="G157" s="12">
        <v>11808</v>
      </c>
      <c r="H157" s="13">
        <f>+G157/$I157</f>
        <v>0.51037344398340245</v>
      </c>
      <c r="I157" s="12">
        <f>+D157+G157</f>
        <v>23136</v>
      </c>
      <c r="N157" s="17"/>
      <c r="O157" s="17"/>
      <c r="P157" s="17"/>
    </row>
    <row r="158" spans="2:16" x14ac:dyDescent="0.2">
      <c r="B158" s="188"/>
      <c r="C158" s="66" t="s">
        <v>139</v>
      </c>
      <c r="D158" s="69">
        <f>SUM(D152:D157)</f>
        <v>144240</v>
      </c>
      <c r="E158" s="65">
        <f>+D158/$I158</f>
        <v>0.52212440634773538</v>
      </c>
      <c r="F158" s="64"/>
      <c r="G158" s="69">
        <f>SUM(G152:G157)</f>
        <v>132016</v>
      </c>
      <c r="H158" s="65">
        <f>+G158/$I158</f>
        <v>0.47787559365226456</v>
      </c>
      <c r="I158" s="64">
        <f t="shared" ref="I158" si="63">+D158+G158</f>
        <v>276256</v>
      </c>
      <c r="N158" s="17"/>
      <c r="O158" s="17"/>
      <c r="P158" s="17"/>
    </row>
    <row r="159" spans="2:16" x14ac:dyDescent="0.2">
      <c r="B159" s="188"/>
      <c r="C159" s="152" t="s">
        <v>135</v>
      </c>
      <c r="D159" s="100"/>
      <c r="E159" s="101"/>
      <c r="F159" s="100"/>
      <c r="G159" s="100"/>
      <c r="H159" s="101"/>
      <c r="I159" s="100"/>
      <c r="N159" s="17"/>
      <c r="O159" s="17"/>
    </row>
    <row r="160" spans="2:16" x14ac:dyDescent="0.2">
      <c r="B160" s="188"/>
      <c r="C160" s="102" t="s">
        <v>26</v>
      </c>
      <c r="D160" s="20">
        <v>15936</v>
      </c>
      <c r="E160" s="21">
        <f t="shared" ref="E160:E163" si="64">+D160/$I160</f>
        <v>0.48046309696092621</v>
      </c>
      <c r="F160" s="20"/>
      <c r="G160" s="20">
        <v>17232</v>
      </c>
      <c r="H160" s="21">
        <f t="shared" ref="H160:H163" si="65">+G160/$I160</f>
        <v>0.51953690303907385</v>
      </c>
      <c r="I160" s="20">
        <f t="shared" ref="I160:I164" si="66">+D160+G160</f>
        <v>33168</v>
      </c>
      <c r="N160" s="17"/>
      <c r="O160" s="17"/>
      <c r="P160" s="17"/>
    </row>
    <row r="161" spans="2:16" x14ac:dyDescent="0.2">
      <c r="B161" s="188"/>
      <c r="C161" s="11" t="s">
        <v>27</v>
      </c>
      <c r="D161" s="12">
        <v>15168</v>
      </c>
      <c r="E161" s="13">
        <f t="shared" si="64"/>
        <v>0.58302583025830257</v>
      </c>
      <c r="F161" s="12"/>
      <c r="G161" s="12">
        <v>10848</v>
      </c>
      <c r="H161" s="13">
        <f t="shared" si="65"/>
        <v>0.41697416974169743</v>
      </c>
      <c r="I161" s="12">
        <f t="shared" si="66"/>
        <v>26016</v>
      </c>
      <c r="N161" s="17"/>
      <c r="O161" s="17"/>
      <c r="P161" s="17"/>
    </row>
    <row r="162" spans="2:16" x14ac:dyDescent="0.2">
      <c r="B162" s="188"/>
      <c r="C162" s="11" t="s">
        <v>11</v>
      </c>
      <c r="D162" s="12">
        <v>143200</v>
      </c>
      <c r="E162" s="13">
        <f t="shared" si="64"/>
        <v>0.51008776929214639</v>
      </c>
      <c r="F162" s="12"/>
      <c r="G162" s="12">
        <v>137536</v>
      </c>
      <c r="H162" s="13">
        <f t="shared" si="65"/>
        <v>0.48991223070785367</v>
      </c>
      <c r="I162" s="12">
        <f t="shared" si="66"/>
        <v>280736</v>
      </c>
      <c r="N162" s="17"/>
      <c r="O162" s="17"/>
      <c r="P162" s="17"/>
    </row>
    <row r="163" spans="2:16" x14ac:dyDescent="0.2">
      <c r="B163" s="188"/>
      <c r="C163" s="11" t="s">
        <v>28</v>
      </c>
      <c r="D163" s="12">
        <v>22848</v>
      </c>
      <c r="E163" s="13">
        <f t="shared" si="64"/>
        <v>0.56398104265402849</v>
      </c>
      <c r="F163" s="12"/>
      <c r="G163" s="12">
        <v>17664</v>
      </c>
      <c r="H163" s="13">
        <f t="shared" si="65"/>
        <v>0.43601895734597157</v>
      </c>
      <c r="I163" s="12">
        <f t="shared" si="66"/>
        <v>40512</v>
      </c>
      <c r="N163" s="17"/>
      <c r="O163" s="17"/>
      <c r="P163" s="17"/>
    </row>
    <row r="164" spans="2:16" x14ac:dyDescent="0.2">
      <c r="B164" s="188"/>
      <c r="C164" s="66" t="s">
        <v>139</v>
      </c>
      <c r="D164" s="69">
        <f>SUM(D160:D163)</f>
        <v>197152</v>
      </c>
      <c r="E164" s="65">
        <f>+D164/$I164</f>
        <v>0.51823190478193215</v>
      </c>
      <c r="F164" s="64"/>
      <c r="G164" s="69">
        <f>SUM(G160:G163)</f>
        <v>183280</v>
      </c>
      <c r="H164" s="65">
        <f>+G164/$I164</f>
        <v>0.4817680952180679</v>
      </c>
      <c r="I164" s="64">
        <f t="shared" si="66"/>
        <v>380432</v>
      </c>
      <c r="N164" s="17"/>
      <c r="O164" s="17"/>
      <c r="P164" s="17"/>
    </row>
    <row r="165" spans="2:16" x14ac:dyDescent="0.2">
      <c r="B165" s="188"/>
      <c r="C165" s="152" t="s">
        <v>367</v>
      </c>
      <c r="D165" s="100"/>
      <c r="E165" s="101"/>
      <c r="F165" s="100"/>
      <c r="G165" s="100"/>
      <c r="H165" s="101"/>
      <c r="I165" s="100"/>
    </row>
    <row r="166" spans="2:16" x14ac:dyDescent="0.2">
      <c r="B166" s="188"/>
      <c r="C166" s="102" t="s">
        <v>32</v>
      </c>
      <c r="D166" s="20">
        <v>78960</v>
      </c>
      <c r="E166" s="21">
        <f>+D166/$I166</f>
        <v>0.43564618644067798</v>
      </c>
      <c r="F166" s="20"/>
      <c r="G166" s="20">
        <v>102288</v>
      </c>
      <c r="H166" s="21">
        <f>+G166/$I166</f>
        <v>0.56435381355932202</v>
      </c>
      <c r="I166" s="20">
        <f>+D166+G166</f>
        <v>181248</v>
      </c>
      <c r="N166" s="17"/>
      <c r="O166" s="17"/>
      <c r="P166" s="17"/>
    </row>
    <row r="167" spans="2:16" x14ac:dyDescent="0.2">
      <c r="B167" s="188"/>
      <c r="C167" s="11" t="s">
        <v>33</v>
      </c>
      <c r="D167" s="12">
        <v>59616</v>
      </c>
      <c r="E167" s="13">
        <f>+D167/$I167</f>
        <v>0.39935691318327976</v>
      </c>
      <c r="F167" s="12"/>
      <c r="G167" s="12">
        <v>89664</v>
      </c>
      <c r="H167" s="13">
        <f>+G167/$I167</f>
        <v>0.6006430868167203</v>
      </c>
      <c r="I167" s="12">
        <f>+D167+G167</f>
        <v>149280</v>
      </c>
      <c r="N167" s="17"/>
      <c r="O167" s="17"/>
      <c r="P167" s="17"/>
    </row>
    <row r="168" spans="2:16" x14ac:dyDescent="0.2">
      <c r="B168" s="188"/>
      <c r="C168" s="11" t="s">
        <v>34</v>
      </c>
      <c r="D168" s="12">
        <v>35232</v>
      </c>
      <c r="E168" s="13">
        <f>+D168/$I168</f>
        <v>0.51078636047320802</v>
      </c>
      <c r="F168" s="12"/>
      <c r="G168" s="12">
        <v>33744</v>
      </c>
      <c r="H168" s="13">
        <f>+G168/$I168</f>
        <v>0.48921363952679192</v>
      </c>
      <c r="I168" s="12">
        <f>+D168+G168</f>
        <v>68976</v>
      </c>
      <c r="N168" s="17"/>
      <c r="O168" s="17"/>
      <c r="P168" s="17"/>
    </row>
    <row r="169" spans="2:16" x14ac:dyDescent="0.2">
      <c r="B169" s="188"/>
      <c r="C169" s="66" t="s">
        <v>139</v>
      </c>
      <c r="D169" s="69">
        <f>SUM(D166:D168)</f>
        <v>173808</v>
      </c>
      <c r="E169" s="65">
        <f>+D169/$I169</f>
        <v>0.43505947374744686</v>
      </c>
      <c r="F169" s="64"/>
      <c r="G169" s="69">
        <f>SUM(G166:G168)</f>
        <v>225696</v>
      </c>
      <c r="H169" s="65">
        <f>+G169/$I169</f>
        <v>0.5649405262525532</v>
      </c>
      <c r="I169" s="64">
        <f t="shared" ref="I169" si="67">+D169+G169</f>
        <v>399504</v>
      </c>
      <c r="N169" s="17"/>
      <c r="O169" s="17"/>
      <c r="P169" s="17"/>
    </row>
    <row r="170" spans="2:16" x14ac:dyDescent="0.2">
      <c r="B170" s="189"/>
      <c r="C170" s="126" t="s">
        <v>36</v>
      </c>
      <c r="D170" s="14">
        <f>SUM(D158,D164,D169)</f>
        <v>515200</v>
      </c>
      <c r="E170" s="16">
        <f>D170/$I170</f>
        <v>0.48779009876992063</v>
      </c>
      <c r="F170" s="14"/>
      <c r="G170" s="14">
        <f>SUM(G158,G164,G169)</f>
        <v>540992</v>
      </c>
      <c r="H170" s="16">
        <f>G170/$I170</f>
        <v>0.51220990123007937</v>
      </c>
      <c r="I170" s="14">
        <f t="shared" si="58"/>
        <v>1056192</v>
      </c>
      <c r="N170" s="17"/>
      <c r="O170" s="17"/>
      <c r="P170" s="17"/>
    </row>
  </sheetData>
  <mergeCells count="11">
    <mergeCell ref="G6:H6"/>
    <mergeCell ref="B9:B19"/>
    <mergeCell ref="B20:B21"/>
    <mergeCell ref="B22:B56"/>
    <mergeCell ref="B57:B95"/>
    <mergeCell ref="B117:B131"/>
    <mergeCell ref="B132:B150"/>
    <mergeCell ref="B151:B170"/>
    <mergeCell ref="B8:C8"/>
    <mergeCell ref="D6:E6"/>
    <mergeCell ref="B96:B116"/>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4" manualBreakCount="4">
    <brk id="21" min="1" max="8" man="1"/>
    <brk id="56" min="1" max="8" man="1"/>
    <brk id="95" min="1" max="8" man="1"/>
    <brk id="131" min="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1"/>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0.77734375" style="10" bestFit="1" customWidth="1"/>
    <col min="14" max="16384" width="8.88671875" style="10"/>
  </cols>
  <sheetData>
    <row r="1" spans="2:16" ht="12.75" customHeight="1" x14ac:dyDescent="0.2">
      <c r="B1" s="33" t="s">
        <v>79</v>
      </c>
      <c r="C1" s="33"/>
      <c r="D1" s="33"/>
      <c r="E1" s="33"/>
      <c r="F1" s="33"/>
      <c r="G1" s="33"/>
      <c r="H1" s="33"/>
      <c r="I1" s="33"/>
    </row>
    <row r="2" spans="2:16" ht="12.75" customHeight="1" x14ac:dyDescent="0.2">
      <c r="B2" s="33" t="s">
        <v>61</v>
      </c>
      <c r="C2" s="33"/>
      <c r="D2" s="33"/>
      <c r="E2" s="33"/>
      <c r="F2" s="33"/>
      <c r="G2" s="33"/>
      <c r="H2" s="33"/>
      <c r="I2" s="33"/>
    </row>
    <row r="3" spans="2:16" ht="12.75" customHeight="1" x14ac:dyDescent="0.2">
      <c r="B3" s="33" t="s">
        <v>66</v>
      </c>
      <c r="C3" s="33"/>
      <c r="D3" s="33"/>
      <c r="E3" s="33"/>
      <c r="F3" s="33"/>
      <c r="G3" s="33"/>
      <c r="H3" s="33"/>
      <c r="I3" s="33"/>
    </row>
    <row r="4" spans="2:16" ht="12.75" customHeight="1" x14ac:dyDescent="0.2">
      <c r="B4" s="33" t="s">
        <v>279</v>
      </c>
      <c r="C4" s="33"/>
      <c r="D4" s="33"/>
      <c r="E4" s="33"/>
      <c r="F4" s="33"/>
      <c r="G4" s="33"/>
      <c r="H4" s="33"/>
      <c r="I4" s="33"/>
    </row>
    <row r="5" spans="2:16" ht="12.75" customHeight="1" x14ac:dyDescent="0.2">
      <c r="B5" s="182"/>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182</v>
      </c>
      <c r="C8" s="191"/>
      <c r="D8" s="14">
        <f>SUM(D19,D21,D56,D95,D116,D131,D150,D170)</f>
        <v>200320</v>
      </c>
      <c r="E8" s="16">
        <f>D8/$I8</f>
        <v>0.29086516123036893</v>
      </c>
      <c r="F8" s="6"/>
      <c r="G8" s="14">
        <f>SUM(G19,G21,G56,G95,G116,G131,G150,G170)</f>
        <v>488384</v>
      </c>
      <c r="H8" s="16">
        <f>G8/$I8</f>
        <v>0.70913483876963113</v>
      </c>
      <c r="I8" s="14">
        <f t="shared" ref="I8:I10" si="0">+D8+G8</f>
        <v>688704</v>
      </c>
      <c r="M8" s="110"/>
      <c r="N8" s="111"/>
      <c r="O8" s="155"/>
      <c r="P8" s="17"/>
    </row>
    <row r="9" spans="2:16" ht="12.75" customHeight="1" x14ac:dyDescent="0.2">
      <c r="B9" s="188" t="s">
        <v>177</v>
      </c>
      <c r="C9" s="11" t="s">
        <v>171</v>
      </c>
      <c r="D9" s="12"/>
      <c r="E9" s="13" t="s">
        <v>389</v>
      </c>
      <c r="F9" s="15"/>
      <c r="G9" s="12"/>
      <c r="H9" s="13" t="s">
        <v>389</v>
      </c>
      <c r="I9" s="12">
        <f t="shared" si="0"/>
        <v>0</v>
      </c>
      <c r="M9" s="112"/>
      <c r="N9" s="61"/>
      <c r="O9" s="61"/>
      <c r="P9" s="17"/>
    </row>
    <row r="10" spans="2:16" ht="12.75" customHeight="1" x14ac:dyDescent="0.2">
      <c r="B10" s="188"/>
      <c r="C10" s="11" t="s">
        <v>487</v>
      </c>
      <c r="D10" s="12"/>
      <c r="E10" s="13" t="s">
        <v>389</v>
      </c>
      <c r="F10" s="15"/>
      <c r="G10" s="12"/>
      <c r="H10" s="13" t="s">
        <v>389</v>
      </c>
      <c r="I10" s="12">
        <f t="shared" si="0"/>
        <v>0</v>
      </c>
      <c r="M10" s="112"/>
      <c r="N10" s="61"/>
      <c r="O10" s="61"/>
      <c r="P10" s="17"/>
    </row>
    <row r="11" spans="2:16" ht="12.75" customHeight="1" x14ac:dyDescent="0.2">
      <c r="B11" s="188"/>
      <c r="C11" s="11" t="s">
        <v>172</v>
      </c>
      <c r="D11" s="12"/>
      <c r="E11" s="13" t="s">
        <v>389</v>
      </c>
      <c r="F11" s="12"/>
      <c r="G11" s="12"/>
      <c r="H11" s="13" t="s">
        <v>389</v>
      </c>
      <c r="I11" s="12">
        <f>+D11+G11</f>
        <v>0</v>
      </c>
      <c r="M11" s="112"/>
      <c r="N11" s="61"/>
      <c r="O11" s="61"/>
    </row>
    <row r="12" spans="2:16" ht="12.75" customHeight="1" x14ac:dyDescent="0.2">
      <c r="B12" s="188"/>
      <c r="C12" s="11" t="s">
        <v>173</v>
      </c>
      <c r="D12" s="12"/>
      <c r="E12" s="13">
        <f t="shared" ref="E12:E15" si="1">+D12/$I12</f>
        <v>0</v>
      </c>
      <c r="F12" s="15"/>
      <c r="G12" s="12">
        <v>4576</v>
      </c>
      <c r="H12" s="13">
        <f t="shared" ref="H12:H15" si="2">+G12/$I12</f>
        <v>1</v>
      </c>
      <c r="I12" s="12">
        <f>+D12+G12</f>
        <v>4576</v>
      </c>
      <c r="O12" s="17"/>
      <c r="P12" s="17"/>
    </row>
    <row r="13" spans="2:16" ht="12.75" customHeight="1" x14ac:dyDescent="0.2">
      <c r="B13" s="188"/>
      <c r="C13" s="11" t="s">
        <v>178</v>
      </c>
      <c r="D13" s="12"/>
      <c r="E13" s="13" t="s">
        <v>389</v>
      </c>
      <c r="F13" s="15"/>
      <c r="G13" s="12"/>
      <c r="H13" s="13" t="s">
        <v>389</v>
      </c>
      <c r="I13" s="12">
        <f>+D13+G13</f>
        <v>0</v>
      </c>
    </row>
    <row r="14" spans="2:16" ht="12.75" customHeight="1" x14ac:dyDescent="0.2">
      <c r="B14" s="188"/>
      <c r="C14" s="11" t="s">
        <v>258</v>
      </c>
      <c r="D14" s="12"/>
      <c r="E14" s="13" t="s">
        <v>389</v>
      </c>
      <c r="F14" s="15"/>
      <c r="G14" s="12"/>
      <c r="H14" s="13" t="s">
        <v>389</v>
      </c>
      <c r="I14" s="12">
        <f>+D14+G14</f>
        <v>0</v>
      </c>
    </row>
    <row r="15" spans="2:16" ht="12.75" customHeight="1" x14ac:dyDescent="0.2">
      <c r="B15" s="188"/>
      <c r="C15" s="11" t="s">
        <v>174</v>
      </c>
      <c r="D15" s="12">
        <v>144</v>
      </c>
      <c r="E15" s="13">
        <f t="shared" si="1"/>
        <v>0.42857142857142855</v>
      </c>
      <c r="F15" s="15"/>
      <c r="G15" s="12">
        <v>192</v>
      </c>
      <c r="H15" s="13">
        <f t="shared" si="2"/>
        <v>0.5714285714285714</v>
      </c>
      <c r="I15" s="12">
        <f t="shared" ref="I15" si="3">+D15+G15</f>
        <v>336</v>
      </c>
      <c r="N15" s="17"/>
      <c r="O15" s="17"/>
      <c r="P15" s="17"/>
    </row>
    <row r="16" spans="2:16" ht="12.75" customHeight="1" x14ac:dyDescent="0.2">
      <c r="B16" s="188"/>
      <c r="C16" s="11" t="s">
        <v>179</v>
      </c>
      <c r="D16" s="17"/>
      <c r="E16" s="13" t="s">
        <v>389</v>
      </c>
      <c r="F16" s="20"/>
      <c r="G16" s="17"/>
      <c r="H16" s="13" t="s">
        <v>389</v>
      </c>
      <c r="I16" s="20">
        <f>+D16+G16</f>
        <v>0</v>
      </c>
    </row>
    <row r="17" spans="2:16" ht="12.75" customHeight="1" x14ac:dyDescent="0.2">
      <c r="B17" s="188"/>
      <c r="C17" s="11" t="s">
        <v>175</v>
      </c>
      <c r="D17" s="12"/>
      <c r="E17" s="13" t="s">
        <v>389</v>
      </c>
      <c r="F17" s="12"/>
      <c r="G17" s="12"/>
      <c r="H17" s="13" t="s">
        <v>389</v>
      </c>
      <c r="I17" s="12">
        <f>+D17+G17</f>
        <v>0</v>
      </c>
      <c r="N17" s="17"/>
      <c r="O17" s="17"/>
      <c r="P17" s="17"/>
    </row>
    <row r="18" spans="2:16" ht="12.75" customHeight="1" x14ac:dyDescent="0.2">
      <c r="B18" s="188"/>
      <c r="C18" s="11" t="s">
        <v>176</v>
      </c>
      <c r="D18" s="12"/>
      <c r="E18" s="13" t="s">
        <v>389</v>
      </c>
      <c r="F18" s="12"/>
      <c r="G18" s="12"/>
      <c r="H18" s="13" t="s">
        <v>389</v>
      </c>
      <c r="I18" s="12">
        <f>+D18+G18</f>
        <v>0</v>
      </c>
      <c r="O18" s="17"/>
      <c r="P18" s="17"/>
    </row>
    <row r="19" spans="2:16" ht="12.75" customHeight="1" x14ac:dyDescent="0.2">
      <c r="B19" s="189"/>
      <c r="C19" s="126" t="s">
        <v>36</v>
      </c>
      <c r="D19" s="14">
        <f>SUM(D9:D18)</f>
        <v>144</v>
      </c>
      <c r="E19" s="16">
        <f>D19/$I19</f>
        <v>2.9315960912052116E-2</v>
      </c>
      <c r="F19" s="14"/>
      <c r="G19" s="14">
        <f>SUM(G9:G18)</f>
        <v>4768</v>
      </c>
      <c r="H19" s="16">
        <f>G19/$I19</f>
        <v>0.97068403908794787</v>
      </c>
      <c r="I19" s="14">
        <f>+D19+G19</f>
        <v>4912</v>
      </c>
      <c r="N19" s="17"/>
      <c r="O19" s="17"/>
      <c r="P19" s="17"/>
    </row>
    <row r="20" spans="2:16" ht="12.75" customHeight="1" x14ac:dyDescent="0.2">
      <c r="B20" s="190" t="s">
        <v>22</v>
      </c>
      <c r="C20" s="11" t="s">
        <v>143</v>
      </c>
      <c r="D20" s="12"/>
      <c r="E20" s="13" t="s">
        <v>389</v>
      </c>
      <c r="F20" s="12"/>
      <c r="G20" s="12"/>
      <c r="H20" s="13" t="s">
        <v>389</v>
      </c>
      <c r="I20" s="12">
        <f t="shared" ref="I20" si="4">+D20+G20</f>
        <v>0</v>
      </c>
      <c r="N20" s="17"/>
      <c r="O20" s="17"/>
      <c r="P20" s="17"/>
    </row>
    <row r="21" spans="2:16" ht="12.75" customHeight="1" x14ac:dyDescent="0.2">
      <c r="B21" s="189"/>
      <c r="C21" s="126" t="s">
        <v>36</v>
      </c>
      <c r="D21" s="14">
        <f>+D20</f>
        <v>0</v>
      </c>
      <c r="E21" s="16" t="s">
        <v>389</v>
      </c>
      <c r="F21" s="14"/>
      <c r="G21" s="14">
        <f>+G20</f>
        <v>0</v>
      </c>
      <c r="H21" s="16" t="s">
        <v>389</v>
      </c>
      <c r="I21" s="14">
        <f>+D21+G21</f>
        <v>0</v>
      </c>
    </row>
    <row r="22" spans="2:16" ht="12.75" customHeight="1" x14ac:dyDescent="0.2">
      <c r="B22" s="190" t="s">
        <v>291</v>
      </c>
      <c r="C22" s="150" t="s">
        <v>141</v>
      </c>
      <c r="D22" s="100"/>
      <c r="E22" s="101"/>
      <c r="F22" s="100"/>
      <c r="G22" s="100"/>
      <c r="H22" s="101"/>
      <c r="I22" s="100"/>
      <c r="N22" s="17"/>
      <c r="O22" s="17"/>
      <c r="P22" s="17"/>
    </row>
    <row r="23" spans="2:16" ht="12.75" customHeight="1" x14ac:dyDescent="0.2">
      <c r="B23" s="184"/>
      <c r="C23" s="102" t="s">
        <v>24</v>
      </c>
      <c r="D23" s="20"/>
      <c r="E23" s="21">
        <f t="shared" ref="E23:E27" si="5">+D23/$I23</f>
        <v>0</v>
      </c>
      <c r="F23" s="20"/>
      <c r="G23" s="20">
        <v>24224</v>
      </c>
      <c r="H23" s="21">
        <f t="shared" ref="H23:H27" si="6">+G23/$I23</f>
        <v>1</v>
      </c>
      <c r="I23" s="20">
        <f>+D23+G23</f>
        <v>24224</v>
      </c>
      <c r="N23" s="17"/>
      <c r="O23" s="17"/>
      <c r="P23" s="17"/>
    </row>
    <row r="24" spans="2:16" ht="12.75" customHeight="1" x14ac:dyDescent="0.2">
      <c r="B24" s="184"/>
      <c r="C24" s="11" t="s">
        <v>25</v>
      </c>
      <c r="D24" s="12"/>
      <c r="E24" s="13">
        <f t="shared" si="5"/>
        <v>0</v>
      </c>
      <c r="F24" s="12"/>
      <c r="G24" s="12">
        <v>5376</v>
      </c>
      <c r="H24" s="13">
        <f t="shared" si="6"/>
        <v>1</v>
      </c>
      <c r="I24" s="12">
        <f>+D24+G24</f>
        <v>5376</v>
      </c>
      <c r="N24" s="17"/>
      <c r="O24" s="17"/>
      <c r="P24" s="17"/>
    </row>
    <row r="25" spans="2:16" ht="12.75" customHeight="1" x14ac:dyDescent="0.2">
      <c r="B25" s="184"/>
      <c r="C25" s="11" t="s">
        <v>26</v>
      </c>
      <c r="D25" s="12"/>
      <c r="E25" s="13">
        <f t="shared" si="5"/>
        <v>0</v>
      </c>
      <c r="F25" s="12"/>
      <c r="G25" s="12">
        <v>2112</v>
      </c>
      <c r="H25" s="13">
        <f t="shared" si="6"/>
        <v>1</v>
      </c>
      <c r="I25" s="12">
        <f t="shared" ref="I25" si="7">+D25+G25</f>
        <v>2112</v>
      </c>
      <c r="N25" s="17"/>
      <c r="O25" s="17"/>
      <c r="P25" s="17"/>
    </row>
    <row r="26" spans="2:16" ht="12.75" customHeight="1" x14ac:dyDescent="0.2">
      <c r="B26" s="184"/>
      <c r="C26" s="11" t="s">
        <v>31</v>
      </c>
      <c r="D26" s="12"/>
      <c r="E26" s="13" t="s">
        <v>389</v>
      </c>
      <c r="F26" s="12"/>
      <c r="G26" s="12"/>
      <c r="H26" s="13" t="s">
        <v>389</v>
      </c>
      <c r="I26" s="12">
        <f>+D26+G26</f>
        <v>0</v>
      </c>
    </row>
    <row r="27" spans="2:16" ht="12.75" customHeight="1" x14ac:dyDescent="0.2">
      <c r="B27" s="184"/>
      <c r="C27" s="11" t="s">
        <v>27</v>
      </c>
      <c r="D27" s="12"/>
      <c r="E27" s="13">
        <f t="shared" si="5"/>
        <v>0</v>
      </c>
      <c r="F27" s="15"/>
      <c r="G27" s="12">
        <v>960</v>
      </c>
      <c r="H27" s="13">
        <f t="shared" si="6"/>
        <v>1</v>
      </c>
      <c r="I27" s="12">
        <f t="shared" ref="I27:I31" si="8">+D27+G27</f>
        <v>960</v>
      </c>
      <c r="N27" s="17"/>
      <c r="O27" s="17"/>
      <c r="P27" s="17"/>
    </row>
    <row r="28" spans="2:16" ht="12.75" customHeight="1" x14ac:dyDescent="0.2">
      <c r="B28" s="184"/>
      <c r="C28" s="11" t="s">
        <v>318</v>
      </c>
      <c r="D28" s="18"/>
      <c r="E28" s="13" t="s">
        <v>389</v>
      </c>
      <c r="F28" s="12"/>
      <c r="G28" s="18"/>
      <c r="H28" s="13" t="s">
        <v>389</v>
      </c>
      <c r="I28" s="12">
        <f t="shared" si="8"/>
        <v>0</v>
      </c>
    </row>
    <row r="29" spans="2:16" ht="12.75" customHeight="1" x14ac:dyDescent="0.2">
      <c r="B29" s="184"/>
      <c r="C29" s="11" t="s">
        <v>28</v>
      </c>
      <c r="D29" s="18">
        <v>1728</v>
      </c>
      <c r="E29" s="13">
        <f>+D29/$I29</f>
        <v>0.45</v>
      </c>
      <c r="F29" s="12"/>
      <c r="G29" s="18">
        <v>2112</v>
      </c>
      <c r="H29" s="13">
        <f>+G29/$I29</f>
        <v>0.55000000000000004</v>
      </c>
      <c r="I29" s="12">
        <f t="shared" si="8"/>
        <v>3840</v>
      </c>
      <c r="N29" s="17"/>
      <c r="O29" s="17"/>
      <c r="P29" s="17"/>
    </row>
    <row r="30" spans="2:16" ht="12.75" customHeight="1" x14ac:dyDescent="0.2">
      <c r="B30" s="184"/>
      <c r="C30" s="11" t="s">
        <v>33</v>
      </c>
      <c r="D30" s="12">
        <v>1680</v>
      </c>
      <c r="E30" s="13">
        <f t="shared" ref="E30:E31" si="9">+D30/$I30</f>
        <v>0.26119402985074625</v>
      </c>
      <c r="F30" s="12"/>
      <c r="G30" s="12">
        <v>4752</v>
      </c>
      <c r="H30" s="13">
        <f t="shared" ref="H30:H31" si="10">+G30/$I30</f>
        <v>0.73880597014925375</v>
      </c>
      <c r="I30" s="12">
        <f t="shared" si="8"/>
        <v>6432</v>
      </c>
      <c r="N30" s="17"/>
      <c r="O30" s="17"/>
      <c r="P30" s="17"/>
    </row>
    <row r="31" spans="2:16" ht="12.75" customHeight="1" x14ac:dyDescent="0.2">
      <c r="B31" s="184"/>
      <c r="C31" s="70" t="s">
        <v>139</v>
      </c>
      <c r="D31" s="69">
        <f>SUM(D23:D30)</f>
        <v>3408</v>
      </c>
      <c r="E31" s="65">
        <f t="shared" si="9"/>
        <v>7.9359165424739198E-2</v>
      </c>
      <c r="F31" s="71"/>
      <c r="G31" s="69">
        <f>SUM(G23:G30)</f>
        <v>39536</v>
      </c>
      <c r="H31" s="65">
        <f t="shared" si="10"/>
        <v>0.9206408345752608</v>
      </c>
      <c r="I31" s="64">
        <f t="shared" si="8"/>
        <v>42944</v>
      </c>
      <c r="N31" s="17"/>
      <c r="O31" s="17"/>
      <c r="P31" s="17"/>
    </row>
    <row r="32" spans="2:16" ht="12.75" customHeight="1" x14ac:dyDescent="0.2">
      <c r="B32" s="184"/>
      <c r="C32" s="151" t="s">
        <v>140</v>
      </c>
      <c r="D32" s="99"/>
      <c r="E32" s="99"/>
      <c r="F32" s="99"/>
      <c r="G32" s="99"/>
      <c r="H32" s="99"/>
      <c r="I32" s="99"/>
      <c r="N32" s="17"/>
      <c r="O32" s="17"/>
      <c r="P32" s="17"/>
    </row>
    <row r="33" spans="2:16" ht="12.75" customHeight="1" x14ac:dyDescent="0.2">
      <c r="B33" s="184"/>
      <c r="C33" s="102" t="s">
        <v>29</v>
      </c>
      <c r="D33" s="20"/>
      <c r="E33" s="21" t="s">
        <v>389</v>
      </c>
      <c r="F33" s="105"/>
      <c r="G33" s="20"/>
      <c r="H33" s="21" t="s">
        <v>389</v>
      </c>
      <c r="I33" s="20">
        <f t="shared" ref="I33:I95" si="11">+D33+G33</f>
        <v>0</v>
      </c>
      <c r="N33" s="17"/>
      <c r="O33" s="17"/>
      <c r="P33" s="17"/>
    </row>
    <row r="34" spans="2:16" ht="12.75" customHeight="1" x14ac:dyDescent="0.2">
      <c r="B34" s="184"/>
      <c r="C34" s="11" t="s">
        <v>325</v>
      </c>
      <c r="D34" s="12"/>
      <c r="E34" s="13" t="s">
        <v>389</v>
      </c>
      <c r="F34" s="12"/>
      <c r="G34" s="12"/>
      <c r="H34" s="13" t="s">
        <v>389</v>
      </c>
      <c r="I34" s="12">
        <f t="shared" si="11"/>
        <v>0</v>
      </c>
      <c r="N34" s="17"/>
      <c r="O34" s="17"/>
      <c r="P34" s="17"/>
    </row>
    <row r="35" spans="2:16" ht="12.75" customHeight="1" x14ac:dyDescent="0.2">
      <c r="B35" s="184"/>
      <c r="C35" s="11" t="s">
        <v>6</v>
      </c>
      <c r="D35" s="12">
        <v>4208</v>
      </c>
      <c r="E35" s="13">
        <f t="shared" ref="E35:E53" si="12">+D35/$I35</f>
        <v>0.28743169398907104</v>
      </c>
      <c r="F35" s="15"/>
      <c r="G35" s="12">
        <v>10432</v>
      </c>
      <c r="H35" s="13">
        <f t="shared" ref="H35:H53" si="13">+G35/$I35</f>
        <v>0.71256830601092891</v>
      </c>
      <c r="I35" s="12">
        <f t="shared" si="11"/>
        <v>14640</v>
      </c>
      <c r="N35" s="17"/>
      <c r="O35" s="17"/>
      <c r="P35" s="17"/>
    </row>
    <row r="36" spans="2:16" ht="12.75" customHeight="1" x14ac:dyDescent="0.2">
      <c r="B36" s="184"/>
      <c r="C36" s="11" t="s">
        <v>7</v>
      </c>
      <c r="D36" s="15"/>
      <c r="E36" s="13" t="s">
        <v>389</v>
      </c>
      <c r="F36" s="15"/>
      <c r="G36" s="12"/>
      <c r="H36" s="13" t="s">
        <v>389</v>
      </c>
      <c r="I36" s="12">
        <f t="shared" si="11"/>
        <v>0</v>
      </c>
    </row>
    <row r="37" spans="2:16" ht="12.75" customHeight="1" x14ac:dyDescent="0.2">
      <c r="B37" s="184"/>
      <c r="C37" s="11" t="s">
        <v>32</v>
      </c>
      <c r="D37" s="12"/>
      <c r="E37" s="13">
        <f t="shared" si="12"/>
        <v>0</v>
      </c>
      <c r="F37" s="12"/>
      <c r="G37" s="12">
        <v>5760</v>
      </c>
      <c r="H37" s="13">
        <f t="shared" si="13"/>
        <v>1</v>
      </c>
      <c r="I37" s="12">
        <f t="shared" si="11"/>
        <v>5760</v>
      </c>
      <c r="O37" s="17"/>
      <c r="P37" s="17"/>
    </row>
    <row r="38" spans="2:16" ht="12.75" customHeight="1" x14ac:dyDescent="0.2">
      <c r="B38" s="184"/>
      <c r="C38" s="11" t="s">
        <v>8</v>
      </c>
      <c r="D38" s="12"/>
      <c r="E38" s="13">
        <f t="shared" si="12"/>
        <v>0</v>
      </c>
      <c r="F38" s="12"/>
      <c r="G38" s="12">
        <v>1152</v>
      </c>
      <c r="H38" s="13">
        <f t="shared" si="13"/>
        <v>1</v>
      </c>
      <c r="I38" s="12">
        <f t="shared" si="11"/>
        <v>1152</v>
      </c>
      <c r="N38" s="17"/>
      <c r="O38" s="17"/>
      <c r="P38" s="17"/>
    </row>
    <row r="39" spans="2:16" ht="12.75" customHeight="1" x14ac:dyDescent="0.2">
      <c r="B39" s="184"/>
      <c r="C39" s="11" t="s">
        <v>9</v>
      </c>
      <c r="D39" s="12"/>
      <c r="E39" s="13">
        <f t="shared" si="12"/>
        <v>0</v>
      </c>
      <c r="F39" s="12"/>
      <c r="G39" s="12">
        <v>1344</v>
      </c>
      <c r="H39" s="13">
        <f t="shared" si="13"/>
        <v>1</v>
      </c>
      <c r="I39" s="12">
        <f t="shared" si="11"/>
        <v>1344</v>
      </c>
      <c r="N39" s="17"/>
      <c r="O39" s="17"/>
      <c r="P39" s="17"/>
    </row>
    <row r="40" spans="2:16" ht="12.75" customHeight="1" x14ac:dyDescent="0.2">
      <c r="B40" s="184"/>
      <c r="C40" s="19" t="s">
        <v>78</v>
      </c>
      <c r="D40" s="12">
        <v>960</v>
      </c>
      <c r="E40" s="13">
        <f>+D40/$I40</f>
        <v>0.14218009478672985</v>
      </c>
      <c r="F40" s="12"/>
      <c r="G40" s="12">
        <v>5792</v>
      </c>
      <c r="H40" s="13">
        <f>+G40/$I40</f>
        <v>0.85781990521327012</v>
      </c>
      <c r="I40" s="12">
        <f t="shared" si="11"/>
        <v>6752</v>
      </c>
      <c r="N40" s="17"/>
      <c r="O40" s="17"/>
      <c r="P40" s="17"/>
    </row>
    <row r="41" spans="2:16" ht="12.75" customHeight="1" x14ac:dyDescent="0.2">
      <c r="B41" s="184"/>
      <c r="C41" s="11" t="s">
        <v>10</v>
      </c>
      <c r="D41" s="12">
        <v>1248</v>
      </c>
      <c r="E41" s="13">
        <f t="shared" ref="E41" si="14">+D41/$I41</f>
        <v>0.34210526315789475</v>
      </c>
      <c r="F41" s="12"/>
      <c r="G41" s="12">
        <v>2400</v>
      </c>
      <c r="H41" s="13">
        <f t="shared" ref="H41" si="15">+G41/$I41</f>
        <v>0.65789473684210531</v>
      </c>
      <c r="I41" s="12">
        <f t="shared" si="11"/>
        <v>3648</v>
      </c>
      <c r="N41" s="17"/>
      <c r="O41" s="17"/>
      <c r="P41" s="17"/>
    </row>
    <row r="42" spans="2:16" ht="12.75" customHeight="1" x14ac:dyDescent="0.2">
      <c r="B42" s="184"/>
      <c r="C42" s="70" t="s">
        <v>139</v>
      </c>
      <c r="D42" s="69">
        <f>SUM(D33:D41)</f>
        <v>6416</v>
      </c>
      <c r="E42" s="65">
        <f t="shared" si="12"/>
        <v>0.19269581931763574</v>
      </c>
      <c r="F42" s="71"/>
      <c r="G42" s="69">
        <f>SUM(G33:G41)</f>
        <v>26880</v>
      </c>
      <c r="H42" s="65">
        <f t="shared" si="13"/>
        <v>0.8073041806823642</v>
      </c>
      <c r="I42" s="64">
        <f t="shared" si="11"/>
        <v>33296</v>
      </c>
      <c r="N42" s="17"/>
      <c r="O42" s="17"/>
      <c r="P42" s="17"/>
    </row>
    <row r="43" spans="2:16" ht="12.75" customHeight="1" x14ac:dyDescent="0.2">
      <c r="B43" s="184"/>
      <c r="C43" s="151" t="s">
        <v>355</v>
      </c>
      <c r="D43" s="99"/>
      <c r="E43" s="99"/>
      <c r="F43" s="99"/>
      <c r="G43" s="99"/>
      <c r="H43" s="99"/>
      <c r="I43" s="99"/>
      <c r="N43" s="17"/>
      <c r="O43" s="17"/>
      <c r="P43" s="17"/>
    </row>
    <row r="44" spans="2:16" ht="12.75" customHeight="1" x14ac:dyDescent="0.2">
      <c r="B44" s="184"/>
      <c r="C44" s="102" t="s">
        <v>58</v>
      </c>
      <c r="D44" s="103"/>
      <c r="E44" s="21">
        <f t="shared" ref="E44:E52" si="16">+D44/$I44</f>
        <v>0</v>
      </c>
      <c r="F44" s="20"/>
      <c r="G44" s="103">
        <v>1216</v>
      </c>
      <c r="H44" s="21">
        <f t="shared" ref="H44:H52" si="17">+G44/$I44</f>
        <v>1</v>
      </c>
      <c r="I44" s="20">
        <f t="shared" ref="I44:I47" si="18">+D44+G44</f>
        <v>1216</v>
      </c>
      <c r="N44" s="17"/>
      <c r="O44" s="17"/>
      <c r="P44" s="17"/>
    </row>
    <row r="45" spans="2:16" ht="12.75" customHeight="1" x14ac:dyDescent="0.2">
      <c r="B45" s="184"/>
      <c r="C45" s="11" t="s">
        <v>13</v>
      </c>
      <c r="D45" s="12"/>
      <c r="E45" s="13">
        <f t="shared" si="16"/>
        <v>0</v>
      </c>
      <c r="F45" s="15"/>
      <c r="G45" s="12">
        <v>2880</v>
      </c>
      <c r="H45" s="13">
        <f t="shared" si="17"/>
        <v>1</v>
      </c>
      <c r="I45" s="12">
        <f t="shared" si="18"/>
        <v>2880</v>
      </c>
      <c r="O45" s="17"/>
      <c r="P45" s="17"/>
    </row>
    <row r="46" spans="2:16" ht="12.75" customHeight="1" x14ac:dyDescent="0.2">
      <c r="B46" s="184"/>
      <c r="C46" s="11" t="s">
        <v>0</v>
      </c>
      <c r="D46" s="12"/>
      <c r="E46" s="13" t="s">
        <v>389</v>
      </c>
      <c r="F46" s="12"/>
      <c r="G46" s="12"/>
      <c r="H46" s="13" t="s">
        <v>389</v>
      </c>
      <c r="I46" s="12">
        <f t="shared" si="18"/>
        <v>0</v>
      </c>
    </row>
    <row r="47" spans="2:16" ht="12.75" customHeight="1" x14ac:dyDescent="0.2">
      <c r="B47" s="184"/>
      <c r="C47" s="11" t="s">
        <v>15</v>
      </c>
      <c r="D47" s="12"/>
      <c r="E47" s="13" t="s">
        <v>389</v>
      </c>
      <c r="F47" s="15"/>
      <c r="G47" s="12"/>
      <c r="H47" s="13" t="s">
        <v>389</v>
      </c>
      <c r="I47" s="12">
        <f t="shared" si="18"/>
        <v>0</v>
      </c>
    </row>
    <row r="48" spans="2:16" ht="12.75" customHeight="1" x14ac:dyDescent="0.2">
      <c r="B48" s="184"/>
      <c r="C48" s="11" t="s">
        <v>49</v>
      </c>
      <c r="D48" s="12"/>
      <c r="E48" s="13">
        <f t="shared" si="16"/>
        <v>0</v>
      </c>
      <c r="F48" s="12"/>
      <c r="G48" s="12">
        <v>3360</v>
      </c>
      <c r="H48" s="13">
        <f t="shared" si="17"/>
        <v>1</v>
      </c>
      <c r="I48" s="12">
        <f>+D48+G48</f>
        <v>3360</v>
      </c>
      <c r="N48" s="17"/>
      <c r="O48" s="17"/>
      <c r="P48" s="17"/>
    </row>
    <row r="49" spans="2:16" ht="12.75" customHeight="1" x14ac:dyDescent="0.2">
      <c r="B49" s="184"/>
      <c r="C49" s="11" t="s">
        <v>59</v>
      </c>
      <c r="D49" s="18"/>
      <c r="E49" s="13" t="s">
        <v>389</v>
      </c>
      <c r="F49" s="12"/>
      <c r="G49" s="17"/>
      <c r="H49" s="13" t="s">
        <v>389</v>
      </c>
      <c r="I49" s="12">
        <f t="shared" ref="I49:I52" si="19">+D49+G49</f>
        <v>0</v>
      </c>
    </row>
    <row r="50" spans="2:16" ht="12.75" customHeight="1" x14ac:dyDescent="0.2">
      <c r="B50" s="184"/>
      <c r="C50" s="11" t="s">
        <v>11</v>
      </c>
      <c r="D50" s="12">
        <v>1984</v>
      </c>
      <c r="E50" s="13">
        <f t="shared" si="16"/>
        <v>0.12074001947419669</v>
      </c>
      <c r="F50" s="12"/>
      <c r="G50" s="12">
        <v>14448</v>
      </c>
      <c r="H50" s="13">
        <f t="shared" si="17"/>
        <v>0.87925998052580334</v>
      </c>
      <c r="I50" s="12">
        <f t="shared" si="19"/>
        <v>16432</v>
      </c>
      <c r="N50" s="17"/>
      <c r="O50" s="17"/>
      <c r="P50" s="17"/>
    </row>
    <row r="51" spans="2:16" ht="12.75" customHeight="1" x14ac:dyDescent="0.2">
      <c r="B51" s="184"/>
      <c r="C51" s="11" t="s">
        <v>16</v>
      </c>
      <c r="D51" s="12"/>
      <c r="E51" s="13">
        <f t="shared" si="16"/>
        <v>0</v>
      </c>
      <c r="F51" s="15"/>
      <c r="G51" s="12">
        <v>2704</v>
      </c>
      <c r="H51" s="13">
        <f t="shared" si="17"/>
        <v>1</v>
      </c>
      <c r="I51" s="12">
        <f t="shared" si="19"/>
        <v>2704</v>
      </c>
      <c r="N51" s="17"/>
      <c r="O51" s="17"/>
      <c r="P51" s="17"/>
    </row>
    <row r="52" spans="2:16" ht="12.75" customHeight="1" x14ac:dyDescent="0.2">
      <c r="B52" s="184"/>
      <c r="C52" s="11" t="s">
        <v>17</v>
      </c>
      <c r="D52" s="12">
        <v>1632</v>
      </c>
      <c r="E52" s="13">
        <f t="shared" si="16"/>
        <v>1</v>
      </c>
      <c r="F52" s="12"/>
      <c r="G52" s="12"/>
      <c r="H52" s="13">
        <f t="shared" si="17"/>
        <v>0</v>
      </c>
      <c r="I52" s="12">
        <f t="shared" si="19"/>
        <v>1632</v>
      </c>
      <c r="N52" s="17"/>
      <c r="O52" s="17"/>
      <c r="P52" s="17"/>
    </row>
    <row r="53" spans="2:16" ht="12.75" customHeight="1" x14ac:dyDescent="0.2">
      <c r="B53" s="184"/>
      <c r="C53" s="11" t="s">
        <v>34</v>
      </c>
      <c r="D53" s="12">
        <v>2400</v>
      </c>
      <c r="E53" s="13">
        <f t="shared" si="12"/>
        <v>0.47619047619047616</v>
      </c>
      <c r="F53" s="12"/>
      <c r="G53" s="12">
        <v>2640</v>
      </c>
      <c r="H53" s="13">
        <f t="shared" si="13"/>
        <v>0.52380952380952384</v>
      </c>
      <c r="I53" s="12">
        <f t="shared" si="11"/>
        <v>5040</v>
      </c>
      <c r="N53" s="17"/>
      <c r="O53" s="17"/>
      <c r="P53" s="17"/>
    </row>
    <row r="54" spans="2:16" ht="12.75" customHeight="1" x14ac:dyDescent="0.2">
      <c r="B54" s="184"/>
      <c r="C54" s="11" t="s">
        <v>35</v>
      </c>
      <c r="D54" s="12"/>
      <c r="E54" s="13" t="s">
        <v>389</v>
      </c>
      <c r="F54" s="12"/>
      <c r="G54" s="12"/>
      <c r="H54" s="13" t="s">
        <v>389</v>
      </c>
      <c r="I54" s="12">
        <f t="shared" si="11"/>
        <v>0</v>
      </c>
    </row>
    <row r="55" spans="2:16" ht="12.75" customHeight="1" x14ac:dyDescent="0.2">
      <c r="B55" s="184"/>
      <c r="C55" s="72" t="s">
        <v>139</v>
      </c>
      <c r="D55" s="68">
        <f>SUM(D44:D54)</f>
        <v>6016</v>
      </c>
      <c r="E55" s="98">
        <f>D55/$I55</f>
        <v>0.18085618085618085</v>
      </c>
      <c r="F55" s="67"/>
      <c r="G55" s="68">
        <f>SUM(G44:G54)</f>
        <v>27248</v>
      </c>
      <c r="H55" s="98">
        <f>G55/$I55</f>
        <v>0.81914381914381917</v>
      </c>
      <c r="I55" s="68">
        <f t="shared" si="11"/>
        <v>33264</v>
      </c>
      <c r="N55" s="17"/>
      <c r="O55" s="17"/>
      <c r="P55" s="17"/>
    </row>
    <row r="56" spans="2:16" ht="12.75" customHeight="1" x14ac:dyDescent="0.2">
      <c r="B56" s="193"/>
      <c r="C56" s="126" t="s">
        <v>36</v>
      </c>
      <c r="D56" s="14">
        <f>SUM(D31,D42,D55)</f>
        <v>15840</v>
      </c>
      <c r="E56" s="16">
        <f>D56/$I56</f>
        <v>0.14465225014611338</v>
      </c>
      <c r="F56" s="14"/>
      <c r="G56" s="14">
        <f>SUM(G31,G42,G55)</f>
        <v>93664</v>
      </c>
      <c r="H56" s="16">
        <f>G56/$I56</f>
        <v>0.85534774985388662</v>
      </c>
      <c r="I56" s="14">
        <f t="shared" si="11"/>
        <v>109504</v>
      </c>
      <c r="N56" s="17"/>
      <c r="O56" s="17"/>
      <c r="P56" s="17"/>
    </row>
    <row r="57" spans="2:16" ht="12.75" customHeight="1" x14ac:dyDescent="0.2">
      <c r="B57" s="190" t="s">
        <v>292</v>
      </c>
      <c r="C57" s="152" t="s">
        <v>131</v>
      </c>
      <c r="D57" s="100"/>
      <c r="E57" s="101"/>
      <c r="F57" s="100"/>
      <c r="G57" s="100"/>
      <c r="H57" s="101"/>
      <c r="I57" s="100"/>
      <c r="N57" s="17"/>
      <c r="O57" s="17"/>
      <c r="P57" s="17"/>
    </row>
    <row r="58" spans="2:16" ht="12.75" customHeight="1" x14ac:dyDescent="0.2">
      <c r="B58" s="188"/>
      <c r="C58" s="102" t="s">
        <v>29</v>
      </c>
      <c r="D58" s="20"/>
      <c r="E58" s="21" t="s">
        <v>389</v>
      </c>
      <c r="F58" s="20"/>
      <c r="G58" s="20"/>
      <c r="H58" s="21" t="s">
        <v>389</v>
      </c>
      <c r="I58" s="20">
        <f t="shared" ref="I58:I64" si="20">+D58+G58</f>
        <v>0</v>
      </c>
      <c r="N58" s="17"/>
      <c r="O58" s="17"/>
      <c r="P58" s="17"/>
    </row>
    <row r="59" spans="2:16" ht="12.75" customHeight="1" x14ac:dyDescent="0.2">
      <c r="B59" s="188"/>
      <c r="C59" s="102" t="s">
        <v>13</v>
      </c>
      <c r="D59" s="20"/>
      <c r="E59" s="21">
        <f t="shared" ref="E59:E65" si="21">+D59/$I59</f>
        <v>0</v>
      </c>
      <c r="F59" s="20"/>
      <c r="G59" s="20">
        <v>5472</v>
      </c>
      <c r="H59" s="21">
        <f t="shared" ref="H59:H65" si="22">+G59/$I59</f>
        <v>1</v>
      </c>
      <c r="I59" s="20">
        <f t="shared" si="20"/>
        <v>5472</v>
      </c>
      <c r="N59" s="17"/>
      <c r="O59" s="17"/>
      <c r="P59" s="17"/>
    </row>
    <row r="60" spans="2:16" ht="12.75" customHeight="1" x14ac:dyDescent="0.2">
      <c r="B60" s="188"/>
      <c r="C60" s="11" t="s">
        <v>31</v>
      </c>
      <c r="D60" s="12"/>
      <c r="E60" s="13" t="s">
        <v>389</v>
      </c>
      <c r="F60" s="12"/>
      <c r="G60" s="12"/>
      <c r="H60" s="13" t="s">
        <v>389</v>
      </c>
      <c r="I60" s="12">
        <f t="shared" si="20"/>
        <v>0</v>
      </c>
    </row>
    <row r="61" spans="2:16" ht="12.75" customHeight="1" x14ac:dyDescent="0.2">
      <c r="B61" s="188"/>
      <c r="C61" s="11" t="s">
        <v>32</v>
      </c>
      <c r="D61" s="12"/>
      <c r="E61" s="13">
        <f t="shared" si="21"/>
        <v>0</v>
      </c>
      <c r="F61" s="12"/>
      <c r="G61" s="12">
        <v>4896</v>
      </c>
      <c r="H61" s="13">
        <f t="shared" si="22"/>
        <v>1</v>
      </c>
      <c r="I61" s="12">
        <f t="shared" si="20"/>
        <v>4896</v>
      </c>
      <c r="N61" s="17"/>
      <c r="O61" s="17"/>
      <c r="P61" s="17"/>
    </row>
    <row r="62" spans="2:16" ht="12.75" customHeight="1" x14ac:dyDescent="0.2">
      <c r="B62" s="188"/>
      <c r="C62" s="11" t="s">
        <v>33</v>
      </c>
      <c r="D62" s="17">
        <v>2880</v>
      </c>
      <c r="E62" s="13">
        <f t="shared" si="21"/>
        <v>0.63829787234042556</v>
      </c>
      <c r="F62" s="12"/>
      <c r="G62" s="12">
        <v>1632</v>
      </c>
      <c r="H62" s="13">
        <f t="shared" si="22"/>
        <v>0.36170212765957449</v>
      </c>
      <c r="I62" s="12">
        <f t="shared" si="20"/>
        <v>4512</v>
      </c>
      <c r="N62" s="17"/>
      <c r="O62" s="17"/>
      <c r="P62" s="17"/>
    </row>
    <row r="63" spans="2:16" ht="12.75" customHeight="1" x14ac:dyDescent="0.2">
      <c r="B63" s="188"/>
      <c r="C63" s="11" t="s">
        <v>34</v>
      </c>
      <c r="D63" s="12"/>
      <c r="E63" s="13">
        <f t="shared" si="21"/>
        <v>0</v>
      </c>
      <c r="F63" s="12"/>
      <c r="G63" s="12">
        <v>4272</v>
      </c>
      <c r="H63" s="13">
        <f t="shared" si="22"/>
        <v>1</v>
      </c>
      <c r="I63" s="12">
        <f t="shared" si="20"/>
        <v>4272</v>
      </c>
      <c r="N63" s="17"/>
      <c r="O63" s="17"/>
      <c r="P63" s="17"/>
    </row>
    <row r="64" spans="2:16" ht="12.75" customHeight="1" x14ac:dyDescent="0.2">
      <c r="B64" s="188"/>
      <c r="C64" s="11" t="s">
        <v>35</v>
      </c>
      <c r="D64" s="12"/>
      <c r="E64" s="13">
        <f t="shared" si="21"/>
        <v>0</v>
      </c>
      <c r="F64" s="12"/>
      <c r="G64" s="12">
        <v>1296</v>
      </c>
      <c r="H64" s="13">
        <f t="shared" si="22"/>
        <v>1</v>
      </c>
      <c r="I64" s="12">
        <f t="shared" si="20"/>
        <v>1296</v>
      </c>
      <c r="N64" s="17"/>
      <c r="O64" s="17"/>
      <c r="P64" s="17"/>
    </row>
    <row r="65" spans="2:16" ht="12.75" customHeight="1" x14ac:dyDescent="0.2">
      <c r="B65" s="188"/>
      <c r="C65" s="66" t="s">
        <v>139</v>
      </c>
      <c r="D65" s="64">
        <f>SUM(D58:D64)</f>
        <v>2880</v>
      </c>
      <c r="E65" s="65">
        <f t="shared" si="21"/>
        <v>0.14084507042253522</v>
      </c>
      <c r="F65" s="64"/>
      <c r="G65" s="64">
        <f>SUM(G58:G64)</f>
        <v>17568</v>
      </c>
      <c r="H65" s="65">
        <f t="shared" si="22"/>
        <v>0.85915492957746475</v>
      </c>
      <c r="I65" s="64">
        <f t="shared" si="11"/>
        <v>20448</v>
      </c>
      <c r="N65" s="17"/>
      <c r="O65" s="17"/>
      <c r="P65" s="17"/>
    </row>
    <row r="66" spans="2:16" ht="12.75" customHeight="1" x14ac:dyDescent="0.2">
      <c r="B66" s="188"/>
      <c r="C66" s="152" t="s">
        <v>272</v>
      </c>
      <c r="D66" s="100"/>
      <c r="E66" s="101"/>
      <c r="F66" s="100"/>
      <c r="G66" s="100"/>
      <c r="H66" s="101"/>
      <c r="I66" s="100"/>
    </row>
    <row r="67" spans="2:16" ht="12.75" customHeight="1" x14ac:dyDescent="0.2">
      <c r="B67" s="188"/>
      <c r="C67" s="102" t="s">
        <v>15</v>
      </c>
      <c r="D67" s="20"/>
      <c r="E67" s="21" t="s">
        <v>389</v>
      </c>
      <c r="F67" s="20"/>
      <c r="G67" s="20"/>
      <c r="H67" s="21" t="s">
        <v>389</v>
      </c>
      <c r="I67" s="20">
        <f t="shared" ref="I67:I75" si="23">+D67+G67</f>
        <v>0</v>
      </c>
      <c r="N67" s="17"/>
      <c r="O67" s="17"/>
    </row>
    <row r="68" spans="2:16" ht="12.75" customHeight="1" x14ac:dyDescent="0.2">
      <c r="B68" s="188"/>
      <c r="C68" s="11" t="s">
        <v>6</v>
      </c>
      <c r="D68" s="12">
        <v>6704</v>
      </c>
      <c r="E68" s="13">
        <f t="shared" ref="E68:E76" si="24">+D68/$I68</f>
        <v>0.58601398601398602</v>
      </c>
      <c r="F68" s="12"/>
      <c r="G68" s="12">
        <v>4736</v>
      </c>
      <c r="H68" s="13">
        <f t="shared" ref="H68:H76" si="25">+G68/$I68</f>
        <v>0.41398601398601398</v>
      </c>
      <c r="I68" s="12">
        <f t="shared" si="23"/>
        <v>11440</v>
      </c>
      <c r="N68" s="17"/>
      <c r="O68" s="17"/>
      <c r="P68" s="17"/>
    </row>
    <row r="69" spans="2:16" ht="12.75" customHeight="1" x14ac:dyDescent="0.2">
      <c r="B69" s="188"/>
      <c r="C69" s="11" t="s">
        <v>7</v>
      </c>
      <c r="D69" s="12"/>
      <c r="E69" s="13">
        <f t="shared" si="24"/>
        <v>0</v>
      </c>
      <c r="F69" s="12"/>
      <c r="G69" s="12">
        <v>1520</v>
      </c>
      <c r="H69" s="13">
        <f t="shared" si="25"/>
        <v>1</v>
      </c>
      <c r="I69" s="12">
        <f t="shared" si="23"/>
        <v>1520</v>
      </c>
      <c r="N69" s="17"/>
      <c r="O69" s="17"/>
      <c r="P69" s="17"/>
    </row>
    <row r="70" spans="2:16" ht="12.75" customHeight="1" x14ac:dyDescent="0.2">
      <c r="B70" s="188"/>
      <c r="C70" s="11" t="s">
        <v>8</v>
      </c>
      <c r="D70" s="12"/>
      <c r="E70" s="13">
        <f t="shared" si="24"/>
        <v>0</v>
      </c>
      <c r="F70" s="12"/>
      <c r="G70" s="12">
        <v>2544</v>
      </c>
      <c r="H70" s="13">
        <f t="shared" si="25"/>
        <v>1</v>
      </c>
      <c r="I70" s="12">
        <f t="shared" si="23"/>
        <v>2544</v>
      </c>
      <c r="N70" s="17"/>
      <c r="O70" s="17"/>
      <c r="P70" s="17"/>
    </row>
    <row r="71" spans="2:16" ht="12.75" customHeight="1" x14ac:dyDescent="0.2">
      <c r="B71" s="188"/>
      <c r="C71" s="11" t="s">
        <v>16</v>
      </c>
      <c r="D71" s="12"/>
      <c r="E71" s="13">
        <f t="shared" si="24"/>
        <v>0</v>
      </c>
      <c r="F71" s="12"/>
      <c r="G71" s="12">
        <v>1008</v>
      </c>
      <c r="H71" s="13">
        <f t="shared" si="25"/>
        <v>1</v>
      </c>
      <c r="I71" s="12">
        <f t="shared" si="23"/>
        <v>1008</v>
      </c>
      <c r="N71" s="17"/>
      <c r="O71" s="17"/>
      <c r="P71" s="17"/>
    </row>
    <row r="72" spans="2:16" ht="12.75" customHeight="1" x14ac:dyDescent="0.2">
      <c r="B72" s="188"/>
      <c r="C72" s="11" t="s">
        <v>9</v>
      </c>
      <c r="D72" s="12"/>
      <c r="E72" s="13">
        <f t="shared" si="24"/>
        <v>0</v>
      </c>
      <c r="F72" s="12"/>
      <c r="G72" s="12">
        <v>2592</v>
      </c>
      <c r="H72" s="13">
        <f t="shared" si="25"/>
        <v>1</v>
      </c>
      <c r="I72" s="12">
        <f t="shared" si="23"/>
        <v>2592</v>
      </c>
      <c r="N72" s="17"/>
      <c r="O72" s="17"/>
      <c r="P72" s="17"/>
    </row>
    <row r="73" spans="2:16" ht="12.75" customHeight="1" x14ac:dyDescent="0.2">
      <c r="B73" s="188"/>
      <c r="C73" s="11" t="s">
        <v>17</v>
      </c>
      <c r="D73" s="12"/>
      <c r="E73" s="13" t="s">
        <v>389</v>
      </c>
      <c r="F73" s="12"/>
      <c r="G73" s="12"/>
      <c r="H73" s="13" t="s">
        <v>389</v>
      </c>
      <c r="I73" s="12">
        <f t="shared" si="23"/>
        <v>0</v>
      </c>
    </row>
    <row r="74" spans="2:16" ht="12.75" customHeight="1" x14ac:dyDescent="0.2">
      <c r="B74" s="188"/>
      <c r="C74" s="19" t="s">
        <v>78</v>
      </c>
      <c r="D74" s="12"/>
      <c r="E74" s="13">
        <f>+D74/$I74</f>
        <v>0</v>
      </c>
      <c r="F74" s="12"/>
      <c r="G74" s="12">
        <v>5280</v>
      </c>
      <c r="H74" s="13">
        <f>+G74/$I74</f>
        <v>1</v>
      </c>
      <c r="I74" s="12">
        <f t="shared" si="23"/>
        <v>5280</v>
      </c>
      <c r="N74" s="17"/>
      <c r="O74" s="17"/>
      <c r="P74" s="17"/>
    </row>
    <row r="75" spans="2:16" ht="12.75" customHeight="1" x14ac:dyDescent="0.2">
      <c r="B75" s="188"/>
      <c r="C75" s="11" t="s">
        <v>10</v>
      </c>
      <c r="D75" s="12">
        <v>2304</v>
      </c>
      <c r="E75" s="13">
        <f t="shared" si="24"/>
        <v>0.64</v>
      </c>
      <c r="F75" s="12"/>
      <c r="G75" s="12">
        <v>1296</v>
      </c>
      <c r="H75" s="13">
        <f t="shared" si="25"/>
        <v>0.36</v>
      </c>
      <c r="I75" s="12">
        <f t="shared" si="23"/>
        <v>3600</v>
      </c>
      <c r="N75" s="17"/>
      <c r="O75" s="17"/>
      <c r="P75" s="17"/>
    </row>
    <row r="76" spans="2:16" ht="12.75" customHeight="1" x14ac:dyDescent="0.2">
      <c r="B76" s="188"/>
      <c r="C76" s="66" t="s">
        <v>139</v>
      </c>
      <c r="D76" s="68">
        <f>SUM(D67:D75)</f>
        <v>9008</v>
      </c>
      <c r="E76" s="65">
        <f t="shared" si="24"/>
        <v>0.32189822755860492</v>
      </c>
      <c r="F76" s="64"/>
      <c r="G76" s="68">
        <f>SUM(G67:G75)</f>
        <v>18976</v>
      </c>
      <c r="H76" s="65">
        <f t="shared" si="25"/>
        <v>0.67810177244139513</v>
      </c>
      <c r="I76" s="64">
        <f t="shared" si="11"/>
        <v>27984</v>
      </c>
      <c r="N76" s="17"/>
      <c r="O76" s="17"/>
      <c r="P76" s="17"/>
    </row>
    <row r="77" spans="2:16" ht="12.75" customHeight="1" x14ac:dyDescent="0.2">
      <c r="B77" s="188"/>
      <c r="C77" s="153" t="s">
        <v>132</v>
      </c>
      <c r="D77" s="100"/>
      <c r="E77" s="101"/>
      <c r="F77" s="100"/>
      <c r="G77" s="100"/>
      <c r="H77" s="101"/>
      <c r="I77" s="100"/>
      <c r="N77" s="17"/>
      <c r="O77" s="17"/>
      <c r="P77" s="17"/>
    </row>
    <row r="78" spans="2:16" x14ac:dyDescent="0.2">
      <c r="B78" s="188"/>
      <c r="C78" s="102" t="s">
        <v>58</v>
      </c>
      <c r="D78" s="20"/>
      <c r="E78" s="21">
        <f t="shared" ref="E78:E83" si="26">+D78/$I78</f>
        <v>0</v>
      </c>
      <c r="F78" s="20"/>
      <c r="G78" s="20">
        <v>2240</v>
      </c>
      <c r="H78" s="21">
        <f t="shared" ref="H78:H83" si="27">+G78/$I78</f>
        <v>1</v>
      </c>
      <c r="I78" s="20">
        <f t="shared" ref="I78:I79" si="28">+D78+G78</f>
        <v>2240</v>
      </c>
      <c r="N78" s="17"/>
      <c r="O78" s="17"/>
      <c r="P78" s="17"/>
    </row>
    <row r="79" spans="2:16" x14ac:dyDescent="0.2">
      <c r="B79" s="188"/>
      <c r="C79" s="11" t="s">
        <v>0</v>
      </c>
      <c r="D79" s="12"/>
      <c r="E79" s="13">
        <f t="shared" si="26"/>
        <v>0</v>
      </c>
      <c r="F79" s="12"/>
      <c r="G79" s="12">
        <v>1488</v>
      </c>
      <c r="H79" s="13">
        <f t="shared" si="27"/>
        <v>1</v>
      </c>
      <c r="I79" s="12">
        <f t="shared" si="28"/>
        <v>1488</v>
      </c>
      <c r="N79" s="17"/>
      <c r="O79" s="17"/>
      <c r="P79" s="17"/>
    </row>
    <row r="80" spans="2:16" x14ac:dyDescent="0.2">
      <c r="B80" s="188"/>
      <c r="C80" s="11" t="s">
        <v>49</v>
      </c>
      <c r="D80" s="12"/>
      <c r="E80" s="13">
        <f t="shared" si="26"/>
        <v>0</v>
      </c>
      <c r="F80" s="12"/>
      <c r="G80" s="12">
        <v>4064</v>
      </c>
      <c r="H80" s="13">
        <f t="shared" si="27"/>
        <v>1</v>
      </c>
      <c r="I80" s="12">
        <f>+D80+G80</f>
        <v>4064</v>
      </c>
      <c r="N80" s="17"/>
      <c r="O80" s="17"/>
      <c r="P80" s="17"/>
    </row>
    <row r="81" spans="2:16" x14ac:dyDescent="0.2">
      <c r="B81" s="188"/>
      <c r="C81" s="11" t="s">
        <v>59</v>
      </c>
      <c r="D81" s="12">
        <v>1152</v>
      </c>
      <c r="E81" s="13">
        <f t="shared" si="26"/>
        <v>0.32876712328767121</v>
      </c>
      <c r="F81" s="12"/>
      <c r="G81" s="12">
        <v>2352</v>
      </c>
      <c r="H81" s="13">
        <f t="shared" si="27"/>
        <v>0.67123287671232879</v>
      </c>
      <c r="I81" s="12">
        <f t="shared" ref="I81:I83" si="29">+D81+G81</f>
        <v>3504</v>
      </c>
      <c r="N81" s="17"/>
      <c r="O81" s="17"/>
      <c r="P81" s="17"/>
    </row>
    <row r="82" spans="2:16" x14ac:dyDescent="0.2">
      <c r="B82" s="188"/>
      <c r="C82" s="11" t="s">
        <v>11</v>
      </c>
      <c r="D82" s="12">
        <v>16512</v>
      </c>
      <c r="E82" s="13">
        <f t="shared" si="26"/>
        <v>0.52545824847250511</v>
      </c>
      <c r="F82" s="12"/>
      <c r="G82" s="12">
        <v>14912</v>
      </c>
      <c r="H82" s="13">
        <f t="shared" si="27"/>
        <v>0.47454175152749489</v>
      </c>
      <c r="I82" s="12">
        <f t="shared" si="29"/>
        <v>31424</v>
      </c>
      <c r="N82" s="17"/>
      <c r="O82" s="17"/>
      <c r="P82" s="17"/>
    </row>
    <row r="83" spans="2:16" x14ac:dyDescent="0.2">
      <c r="B83" s="188"/>
      <c r="C83" s="66" t="s">
        <v>139</v>
      </c>
      <c r="D83" s="68">
        <f>SUM(D78:D82)</f>
        <v>17664</v>
      </c>
      <c r="E83" s="65">
        <f t="shared" si="26"/>
        <v>0.41348314606741571</v>
      </c>
      <c r="F83" s="64"/>
      <c r="G83" s="68">
        <f>SUM(G78:G82)</f>
        <v>25056</v>
      </c>
      <c r="H83" s="65">
        <f t="shared" si="27"/>
        <v>0.58651685393258424</v>
      </c>
      <c r="I83" s="64">
        <f t="shared" si="29"/>
        <v>42720</v>
      </c>
      <c r="N83" s="17"/>
      <c r="O83" s="17"/>
      <c r="P83" s="17"/>
    </row>
    <row r="84" spans="2:16" x14ac:dyDescent="0.2">
      <c r="B84" s="188"/>
      <c r="C84" s="153" t="s">
        <v>363</v>
      </c>
      <c r="D84" s="100"/>
      <c r="E84" s="101"/>
      <c r="F84" s="100"/>
      <c r="G84" s="100"/>
      <c r="H84" s="101"/>
      <c r="I84" s="100"/>
      <c r="N84" s="17"/>
      <c r="O84" s="17"/>
      <c r="P84" s="17"/>
    </row>
    <row r="85" spans="2:16" x14ac:dyDescent="0.2">
      <c r="B85" s="188"/>
      <c r="C85" s="102" t="s">
        <v>324</v>
      </c>
      <c r="D85" s="20">
        <v>4320</v>
      </c>
      <c r="E85" s="21">
        <f t="shared" ref="E85:E94" si="30">+D85/$I85</f>
        <v>0.38028169014084506</v>
      </c>
      <c r="F85" s="20"/>
      <c r="G85" s="20">
        <v>7040</v>
      </c>
      <c r="H85" s="21">
        <f t="shared" ref="H85:H94" si="31">+G85/$I85</f>
        <v>0.61971830985915488</v>
      </c>
      <c r="I85" s="20">
        <f t="shared" ref="I85:I90" si="32">+D85+G85</f>
        <v>11360</v>
      </c>
      <c r="N85" s="17"/>
      <c r="O85" s="17"/>
      <c r="P85" s="17"/>
    </row>
    <row r="86" spans="2:16" ht="12.75" customHeight="1" x14ac:dyDescent="0.2">
      <c r="B86" s="188"/>
      <c r="C86" s="11" t="s">
        <v>323</v>
      </c>
      <c r="D86" s="20"/>
      <c r="E86" s="13" t="s">
        <v>389</v>
      </c>
      <c r="F86" s="20"/>
      <c r="G86" s="20"/>
      <c r="H86" s="13" t="s">
        <v>389</v>
      </c>
      <c r="I86" s="20">
        <f t="shared" si="32"/>
        <v>0</v>
      </c>
    </row>
    <row r="87" spans="2:16" x14ac:dyDescent="0.2">
      <c r="B87" s="188"/>
      <c r="C87" s="11" t="s">
        <v>24</v>
      </c>
      <c r="D87" s="12">
        <v>4112</v>
      </c>
      <c r="E87" s="13">
        <f t="shared" si="30"/>
        <v>0.19366993217784476</v>
      </c>
      <c r="F87" s="12"/>
      <c r="G87" s="12">
        <v>17120</v>
      </c>
      <c r="H87" s="13">
        <f t="shared" si="31"/>
        <v>0.80633006782215522</v>
      </c>
      <c r="I87" s="12">
        <f t="shared" si="32"/>
        <v>21232</v>
      </c>
      <c r="N87" s="17"/>
      <c r="O87" s="17"/>
      <c r="P87" s="17"/>
    </row>
    <row r="88" spans="2:16" x14ac:dyDescent="0.2">
      <c r="B88" s="188"/>
      <c r="C88" s="11" t="s">
        <v>25</v>
      </c>
      <c r="D88" s="12">
        <v>2992</v>
      </c>
      <c r="E88" s="13">
        <f t="shared" si="30"/>
        <v>0.22422062350119903</v>
      </c>
      <c r="F88" s="12"/>
      <c r="G88" s="12">
        <v>10352</v>
      </c>
      <c r="H88" s="13">
        <f t="shared" si="31"/>
        <v>0.77577937649880091</v>
      </c>
      <c r="I88" s="12">
        <f t="shared" si="32"/>
        <v>13344</v>
      </c>
      <c r="N88" s="17"/>
      <c r="O88" s="17"/>
      <c r="P88" s="17"/>
    </row>
    <row r="89" spans="2:16" x14ac:dyDescent="0.2">
      <c r="B89" s="188"/>
      <c r="C89" s="11" t="s">
        <v>26</v>
      </c>
      <c r="D89" s="12">
        <v>2592</v>
      </c>
      <c r="E89" s="13">
        <f t="shared" si="30"/>
        <v>0.53465346534653468</v>
      </c>
      <c r="F89" s="12"/>
      <c r="G89" s="12">
        <v>2256</v>
      </c>
      <c r="H89" s="13">
        <f t="shared" si="31"/>
        <v>0.46534653465346537</v>
      </c>
      <c r="I89" s="12">
        <f t="shared" si="32"/>
        <v>4848</v>
      </c>
      <c r="N89" s="17"/>
      <c r="O89" s="17"/>
      <c r="P89" s="17"/>
    </row>
    <row r="90" spans="2:16" x14ac:dyDescent="0.2">
      <c r="B90" s="188"/>
      <c r="C90" s="11" t="s">
        <v>27</v>
      </c>
      <c r="D90" s="12"/>
      <c r="E90" s="13">
        <f t="shared" si="30"/>
        <v>0</v>
      </c>
      <c r="F90" s="12"/>
      <c r="G90" s="12">
        <v>5376</v>
      </c>
      <c r="H90" s="13">
        <f t="shared" si="31"/>
        <v>1</v>
      </c>
      <c r="I90" s="12">
        <f t="shared" si="32"/>
        <v>5376</v>
      </c>
      <c r="N90" s="17"/>
      <c r="O90" s="17"/>
      <c r="P90" s="17"/>
    </row>
    <row r="91" spans="2:16" x14ac:dyDescent="0.2">
      <c r="B91" s="188"/>
      <c r="C91" s="102" t="s">
        <v>318</v>
      </c>
      <c r="D91" s="12"/>
      <c r="E91" s="13" t="s">
        <v>389</v>
      </c>
      <c r="F91" s="12"/>
      <c r="G91" s="12"/>
      <c r="H91" s="13" t="s">
        <v>389</v>
      </c>
      <c r="I91" s="12">
        <f t="shared" si="11"/>
        <v>0</v>
      </c>
    </row>
    <row r="92" spans="2:16" x14ac:dyDescent="0.2">
      <c r="B92" s="188"/>
      <c r="C92" s="11" t="s">
        <v>322</v>
      </c>
      <c r="D92" s="12"/>
      <c r="E92" s="13" t="s">
        <v>389</v>
      </c>
      <c r="F92" s="12"/>
      <c r="G92" s="12"/>
      <c r="H92" s="13" t="s">
        <v>389</v>
      </c>
      <c r="I92" s="12">
        <f t="shared" si="11"/>
        <v>0</v>
      </c>
    </row>
    <row r="93" spans="2:16" x14ac:dyDescent="0.2">
      <c r="B93" s="192"/>
      <c r="C93" s="11" t="s">
        <v>28</v>
      </c>
      <c r="D93" s="12">
        <v>1056</v>
      </c>
      <c r="E93" s="13">
        <f t="shared" si="30"/>
        <v>0.13580246913580246</v>
      </c>
      <c r="F93" s="15"/>
      <c r="G93" s="12">
        <v>6720</v>
      </c>
      <c r="H93" s="13">
        <f t="shared" si="31"/>
        <v>0.86419753086419748</v>
      </c>
      <c r="I93" s="12">
        <f t="shared" si="11"/>
        <v>7776</v>
      </c>
      <c r="N93" s="17"/>
      <c r="O93" s="17"/>
      <c r="P93" s="17"/>
    </row>
    <row r="94" spans="2:16" x14ac:dyDescent="0.2">
      <c r="B94" s="192"/>
      <c r="C94" s="66" t="s">
        <v>139</v>
      </c>
      <c r="D94" s="68">
        <f>SUM(D85:D93)</f>
        <v>15072</v>
      </c>
      <c r="E94" s="65">
        <f t="shared" si="30"/>
        <v>0.23573573573573572</v>
      </c>
      <c r="F94" s="64"/>
      <c r="G94" s="68">
        <f>SUM(G85:G93)</f>
        <v>48864</v>
      </c>
      <c r="H94" s="65">
        <f t="shared" si="31"/>
        <v>0.7642642642642643</v>
      </c>
      <c r="I94" s="64">
        <f t="shared" si="11"/>
        <v>63936</v>
      </c>
      <c r="N94" s="17"/>
      <c r="O94" s="17"/>
      <c r="P94" s="17"/>
    </row>
    <row r="95" spans="2:16" x14ac:dyDescent="0.2">
      <c r="B95" s="189"/>
      <c r="C95" s="126" t="s">
        <v>36</v>
      </c>
      <c r="D95" s="14">
        <f>SUM(D65,D76,D83,D94)</f>
        <v>44624</v>
      </c>
      <c r="E95" s="16">
        <f>D95/$I95</f>
        <v>0.28773341586712059</v>
      </c>
      <c r="F95" s="14"/>
      <c r="G95" s="14">
        <f>SUM(G65,G76,G83,G94)</f>
        <v>110464</v>
      </c>
      <c r="H95" s="16">
        <f>G95/$I95</f>
        <v>0.71226658413287935</v>
      </c>
      <c r="I95" s="14">
        <f t="shared" si="11"/>
        <v>155088</v>
      </c>
      <c r="N95" s="17"/>
      <c r="O95" s="17"/>
      <c r="P95" s="17"/>
    </row>
    <row r="96" spans="2:16" ht="12.75" customHeight="1" x14ac:dyDescent="0.2">
      <c r="B96" s="190" t="s">
        <v>293</v>
      </c>
      <c r="C96" s="152" t="s">
        <v>156</v>
      </c>
      <c r="D96" s="100"/>
      <c r="E96" s="101"/>
      <c r="F96" s="100"/>
      <c r="G96" s="100"/>
      <c r="H96" s="101"/>
      <c r="I96" s="100"/>
      <c r="N96" s="17"/>
      <c r="O96" s="17"/>
      <c r="P96" s="17"/>
    </row>
    <row r="97" spans="2:16" x14ac:dyDescent="0.2">
      <c r="B97" s="188"/>
      <c r="C97" s="102" t="s">
        <v>157</v>
      </c>
      <c r="D97" s="20">
        <v>2032</v>
      </c>
      <c r="E97" s="21">
        <f t="shared" ref="E97:E105" si="33">+D97/$I97</f>
        <v>0.6018957345971564</v>
      </c>
      <c r="F97" s="20"/>
      <c r="G97" s="20">
        <v>1344</v>
      </c>
      <c r="H97" s="21">
        <f t="shared" ref="H97:H105" si="34">+G97/$I97</f>
        <v>0.3981042654028436</v>
      </c>
      <c r="I97" s="20">
        <f t="shared" ref="I97" si="35">+D97+G97</f>
        <v>3376</v>
      </c>
      <c r="N97" s="17"/>
      <c r="O97" s="17"/>
      <c r="P97" s="17"/>
    </row>
    <row r="98" spans="2:16" x14ac:dyDescent="0.2">
      <c r="B98" s="188"/>
      <c r="C98" s="11" t="s">
        <v>158</v>
      </c>
      <c r="D98" s="12">
        <v>9184</v>
      </c>
      <c r="E98" s="13">
        <f t="shared" si="33"/>
        <v>0.43883792048929665</v>
      </c>
      <c r="F98" s="12"/>
      <c r="G98" s="12">
        <v>11744</v>
      </c>
      <c r="H98" s="13">
        <f t="shared" si="34"/>
        <v>0.5611620795107034</v>
      </c>
      <c r="I98" s="12">
        <f>+D98+G98</f>
        <v>20928</v>
      </c>
      <c r="N98" s="17"/>
      <c r="O98" s="17"/>
      <c r="P98" s="17"/>
    </row>
    <row r="99" spans="2:16" x14ac:dyDescent="0.2">
      <c r="B99" s="188"/>
      <c r="C99" s="11" t="s">
        <v>159</v>
      </c>
      <c r="D99" s="18"/>
      <c r="E99" s="13" t="s">
        <v>389</v>
      </c>
      <c r="F99" s="12"/>
      <c r="G99" s="18"/>
      <c r="H99" s="13" t="s">
        <v>389</v>
      </c>
      <c r="I99" s="12">
        <f>+D99+G99</f>
        <v>0</v>
      </c>
    </row>
    <row r="100" spans="2:16" x14ac:dyDescent="0.2">
      <c r="B100" s="188"/>
      <c r="C100" s="102" t="s">
        <v>160</v>
      </c>
      <c r="D100" s="17">
        <v>3632</v>
      </c>
      <c r="E100" s="21">
        <f t="shared" si="33"/>
        <v>0.8345588235294118</v>
      </c>
      <c r="F100" s="20"/>
      <c r="G100" s="12">
        <v>720</v>
      </c>
      <c r="H100" s="21">
        <f t="shared" si="34"/>
        <v>0.16544117647058823</v>
      </c>
      <c r="I100" s="20">
        <f t="shared" ref="I100:I105" si="36">+D100+G100</f>
        <v>4352</v>
      </c>
      <c r="N100" s="17"/>
      <c r="O100" s="17"/>
      <c r="P100" s="17"/>
    </row>
    <row r="101" spans="2:16" ht="12.75" customHeight="1" x14ac:dyDescent="0.2">
      <c r="B101" s="188"/>
      <c r="C101" s="11" t="s">
        <v>161</v>
      </c>
      <c r="D101" s="12"/>
      <c r="E101" s="13">
        <f t="shared" si="33"/>
        <v>0</v>
      </c>
      <c r="F101" s="12"/>
      <c r="G101" s="12">
        <v>1344</v>
      </c>
      <c r="H101" s="13">
        <f t="shared" si="34"/>
        <v>1</v>
      </c>
      <c r="I101" s="12">
        <f t="shared" si="36"/>
        <v>1344</v>
      </c>
      <c r="N101" s="17"/>
      <c r="O101" s="17"/>
      <c r="P101" s="17"/>
    </row>
    <row r="102" spans="2:16" x14ac:dyDescent="0.2">
      <c r="B102" s="188"/>
      <c r="C102" s="11" t="s">
        <v>276</v>
      </c>
      <c r="D102" s="12">
        <v>2928</v>
      </c>
      <c r="E102" s="13">
        <f t="shared" si="33"/>
        <v>0.58280254777070062</v>
      </c>
      <c r="F102" s="12"/>
      <c r="G102" s="12">
        <v>2096</v>
      </c>
      <c r="H102" s="13">
        <f t="shared" si="34"/>
        <v>0.41719745222929938</v>
      </c>
      <c r="I102" s="12">
        <f t="shared" si="36"/>
        <v>5024</v>
      </c>
      <c r="N102" s="17"/>
      <c r="O102" s="17"/>
      <c r="P102" s="17"/>
    </row>
    <row r="103" spans="2:16" x14ac:dyDescent="0.2">
      <c r="B103" s="188"/>
      <c r="C103" s="11" t="s">
        <v>162</v>
      </c>
      <c r="D103" s="12">
        <v>6048</v>
      </c>
      <c r="E103" s="13">
        <f t="shared" si="33"/>
        <v>0.69870609981515708</v>
      </c>
      <c r="F103" s="12"/>
      <c r="G103" s="12">
        <v>2608</v>
      </c>
      <c r="H103" s="13">
        <f t="shared" si="34"/>
        <v>0.30129390018484287</v>
      </c>
      <c r="I103" s="12">
        <f t="shared" si="36"/>
        <v>8656</v>
      </c>
      <c r="N103" s="17"/>
      <c r="O103" s="17"/>
      <c r="P103" s="17"/>
    </row>
    <row r="104" spans="2:16" x14ac:dyDescent="0.2">
      <c r="B104" s="188"/>
      <c r="C104" s="11" t="s">
        <v>163</v>
      </c>
      <c r="D104" s="12">
        <v>15904</v>
      </c>
      <c r="E104" s="13">
        <f t="shared" si="33"/>
        <v>0.67207572684246109</v>
      </c>
      <c r="F104" s="12"/>
      <c r="G104" s="18">
        <v>7760</v>
      </c>
      <c r="H104" s="13">
        <f t="shared" si="34"/>
        <v>0.32792427315753886</v>
      </c>
      <c r="I104" s="12">
        <f t="shared" si="36"/>
        <v>23664</v>
      </c>
      <c r="N104" s="17"/>
      <c r="O104" s="17"/>
      <c r="P104" s="17"/>
    </row>
    <row r="105" spans="2:16" x14ac:dyDescent="0.2">
      <c r="B105" s="188"/>
      <c r="C105" s="66" t="s">
        <v>139</v>
      </c>
      <c r="D105" s="64">
        <f>SUM(D97:D104)</f>
        <v>39728</v>
      </c>
      <c r="E105" s="65">
        <f t="shared" si="33"/>
        <v>0.58992634830125923</v>
      </c>
      <c r="F105" s="64"/>
      <c r="G105" s="64">
        <f>SUM(G97:G104)</f>
        <v>27616</v>
      </c>
      <c r="H105" s="65">
        <f t="shared" si="34"/>
        <v>0.41007365169874077</v>
      </c>
      <c r="I105" s="64">
        <f t="shared" si="36"/>
        <v>67344</v>
      </c>
      <c r="N105" s="17"/>
      <c r="O105" s="17"/>
      <c r="P105" s="17"/>
    </row>
    <row r="106" spans="2:16" x14ac:dyDescent="0.2">
      <c r="B106" s="188"/>
      <c r="C106" s="152" t="s">
        <v>364</v>
      </c>
      <c r="D106" s="100"/>
      <c r="E106" s="101"/>
      <c r="F106" s="100"/>
      <c r="G106" s="104"/>
      <c r="H106" s="101"/>
      <c r="I106" s="100"/>
      <c r="N106" s="17"/>
      <c r="O106" s="17"/>
      <c r="P106" s="17"/>
    </row>
    <row r="107" spans="2:16" x14ac:dyDescent="0.2">
      <c r="B107" s="188"/>
      <c r="C107" s="102" t="s">
        <v>144</v>
      </c>
      <c r="D107" s="20"/>
      <c r="E107" s="21">
        <f t="shared" ref="E107:E115" si="37">+D107/$I107</f>
        <v>0</v>
      </c>
      <c r="F107" s="20"/>
      <c r="G107" s="20">
        <v>3744</v>
      </c>
      <c r="H107" s="21">
        <f t="shared" ref="H107:H115" si="38">+G107/$I107</f>
        <v>1</v>
      </c>
      <c r="I107" s="20">
        <f t="shared" ref="I107:I116" si="39">+D107+G107</f>
        <v>3744</v>
      </c>
      <c r="N107" s="17"/>
      <c r="O107" s="17"/>
      <c r="P107" s="17"/>
    </row>
    <row r="108" spans="2:16" x14ac:dyDescent="0.2">
      <c r="B108" s="188"/>
      <c r="C108" s="102" t="s">
        <v>164</v>
      </c>
      <c r="D108" s="20">
        <v>1200</v>
      </c>
      <c r="E108" s="21">
        <f t="shared" si="37"/>
        <v>1</v>
      </c>
      <c r="F108" s="20"/>
      <c r="G108" s="20"/>
      <c r="H108" s="21">
        <f t="shared" si="38"/>
        <v>0</v>
      </c>
      <c r="I108" s="20">
        <f t="shared" si="39"/>
        <v>1200</v>
      </c>
      <c r="N108" s="17"/>
      <c r="O108" s="17"/>
      <c r="P108" s="17"/>
    </row>
    <row r="109" spans="2:16" x14ac:dyDescent="0.2">
      <c r="B109" s="188"/>
      <c r="C109" s="11" t="s">
        <v>165</v>
      </c>
      <c r="D109" s="12"/>
      <c r="E109" s="13">
        <f t="shared" si="37"/>
        <v>0</v>
      </c>
      <c r="F109" s="12"/>
      <c r="G109" s="12">
        <v>1872</v>
      </c>
      <c r="H109" s="13">
        <f t="shared" si="38"/>
        <v>1</v>
      </c>
      <c r="I109" s="12">
        <f t="shared" si="39"/>
        <v>1872</v>
      </c>
      <c r="N109" s="17"/>
      <c r="O109" s="17"/>
      <c r="P109" s="17"/>
    </row>
    <row r="110" spans="2:16" x14ac:dyDescent="0.2">
      <c r="B110" s="188"/>
      <c r="C110" s="11" t="s">
        <v>166</v>
      </c>
      <c r="D110" s="12">
        <v>2544</v>
      </c>
      <c r="E110" s="13">
        <f t="shared" si="37"/>
        <v>0.26633165829145727</v>
      </c>
      <c r="F110" s="12"/>
      <c r="G110" s="12">
        <v>7008</v>
      </c>
      <c r="H110" s="13">
        <f t="shared" si="38"/>
        <v>0.73366834170854267</v>
      </c>
      <c r="I110" s="12">
        <f t="shared" si="39"/>
        <v>9552</v>
      </c>
      <c r="N110" s="17"/>
      <c r="O110" s="17"/>
      <c r="P110" s="17"/>
    </row>
    <row r="111" spans="2:16" x14ac:dyDescent="0.2">
      <c r="B111" s="188"/>
      <c r="C111" s="11" t="s">
        <v>167</v>
      </c>
      <c r="D111" s="12">
        <v>3216</v>
      </c>
      <c r="E111" s="13">
        <f t="shared" si="37"/>
        <v>0.28510638297872343</v>
      </c>
      <c r="F111" s="12"/>
      <c r="G111" s="12">
        <v>8064</v>
      </c>
      <c r="H111" s="13">
        <f t="shared" si="38"/>
        <v>0.71489361702127663</v>
      </c>
      <c r="I111" s="12">
        <f t="shared" si="39"/>
        <v>11280</v>
      </c>
      <c r="N111" s="17"/>
      <c r="O111" s="17"/>
      <c r="P111" s="17"/>
    </row>
    <row r="112" spans="2:16" x14ac:dyDescent="0.2">
      <c r="B112" s="188"/>
      <c r="C112" s="11" t="s">
        <v>168</v>
      </c>
      <c r="D112" s="12"/>
      <c r="E112" s="13" t="s">
        <v>389</v>
      </c>
      <c r="F112" s="12"/>
      <c r="G112" s="12"/>
      <c r="H112" s="13" t="s">
        <v>389</v>
      </c>
      <c r="I112" s="12">
        <f t="shared" si="39"/>
        <v>0</v>
      </c>
    </row>
    <row r="113" spans="2:16" x14ac:dyDescent="0.2">
      <c r="B113" s="188"/>
      <c r="C113" s="11" t="s">
        <v>169</v>
      </c>
      <c r="D113" s="12"/>
      <c r="E113" s="13">
        <f t="shared" si="37"/>
        <v>0</v>
      </c>
      <c r="F113" s="12"/>
      <c r="G113" s="12">
        <v>960</v>
      </c>
      <c r="H113" s="13">
        <f t="shared" si="38"/>
        <v>1</v>
      </c>
      <c r="I113" s="12">
        <f t="shared" si="39"/>
        <v>960</v>
      </c>
      <c r="N113" s="17"/>
      <c r="O113" s="17"/>
      <c r="P113" s="17"/>
    </row>
    <row r="114" spans="2:16" x14ac:dyDescent="0.2">
      <c r="B114" s="188"/>
      <c r="C114" s="11" t="s">
        <v>170</v>
      </c>
      <c r="D114" s="12"/>
      <c r="E114" s="13">
        <f t="shared" si="37"/>
        <v>0</v>
      </c>
      <c r="F114" s="12"/>
      <c r="G114" s="12">
        <v>720</v>
      </c>
      <c r="H114" s="13">
        <f t="shared" si="38"/>
        <v>1</v>
      </c>
      <c r="I114" s="12">
        <f t="shared" si="39"/>
        <v>720</v>
      </c>
    </row>
    <row r="115" spans="2:16" x14ac:dyDescent="0.2">
      <c r="B115" s="188"/>
      <c r="C115" s="66" t="s">
        <v>139</v>
      </c>
      <c r="D115" s="64">
        <f>SUM(D107:D114)</f>
        <v>6960</v>
      </c>
      <c r="E115" s="65">
        <f t="shared" si="37"/>
        <v>0.23731587561374795</v>
      </c>
      <c r="F115" s="64"/>
      <c r="G115" s="64">
        <f>SUM(G107:G114)</f>
        <v>22368</v>
      </c>
      <c r="H115" s="65">
        <f t="shared" si="38"/>
        <v>0.76268412438625199</v>
      </c>
      <c r="I115" s="64">
        <f t="shared" si="39"/>
        <v>29328</v>
      </c>
      <c r="N115" s="17"/>
      <c r="O115" s="17"/>
      <c r="P115" s="17"/>
    </row>
    <row r="116" spans="2:16" x14ac:dyDescent="0.2">
      <c r="B116" s="189"/>
      <c r="C116" s="126" t="s">
        <v>36</v>
      </c>
      <c r="D116" s="14">
        <f>SUM(D105,D115)</f>
        <v>46688</v>
      </c>
      <c r="E116" s="16">
        <f>D116/$I116</f>
        <v>0.48295266468056935</v>
      </c>
      <c r="F116" s="14"/>
      <c r="G116" s="14">
        <f>SUM(G105,G115)</f>
        <v>49984</v>
      </c>
      <c r="H116" s="16">
        <f>G116/$I116</f>
        <v>0.5170473353194307</v>
      </c>
      <c r="I116" s="14">
        <f t="shared" si="39"/>
        <v>96672</v>
      </c>
      <c r="N116" s="17"/>
      <c r="O116" s="17"/>
      <c r="P116" s="17"/>
    </row>
    <row r="117" spans="2:16" ht="12.75" customHeight="1" x14ac:dyDescent="0.2">
      <c r="B117" s="188" t="s">
        <v>294</v>
      </c>
      <c r="C117" s="152" t="s">
        <v>138</v>
      </c>
      <c r="D117" s="100"/>
      <c r="E117" s="101"/>
      <c r="F117" s="106"/>
      <c r="G117" s="100"/>
      <c r="H117" s="101"/>
      <c r="I117" s="100"/>
      <c r="N117" s="17"/>
      <c r="O117" s="17"/>
      <c r="P117" s="17"/>
    </row>
    <row r="118" spans="2:16" x14ac:dyDescent="0.2">
      <c r="B118" s="188"/>
      <c r="C118" s="102" t="s">
        <v>13</v>
      </c>
      <c r="D118" s="20"/>
      <c r="E118" s="21">
        <f>+D118/$I118</f>
        <v>0</v>
      </c>
      <c r="F118" s="105"/>
      <c r="G118" s="20">
        <v>8736</v>
      </c>
      <c r="H118" s="21">
        <f>+G118/$I118</f>
        <v>1</v>
      </c>
      <c r="I118" s="20">
        <f>+D118+G118</f>
        <v>8736</v>
      </c>
      <c r="N118" s="17"/>
      <c r="O118" s="17"/>
      <c r="P118" s="17"/>
    </row>
    <row r="119" spans="2:16" x14ac:dyDescent="0.2">
      <c r="B119" s="188"/>
      <c r="C119" s="11" t="s">
        <v>270</v>
      </c>
      <c r="D119" s="12">
        <v>1152</v>
      </c>
      <c r="E119" s="13">
        <f t="shared" ref="E119:E120" si="40">+D119/$I119</f>
        <v>0.34285714285714286</v>
      </c>
      <c r="F119" s="15"/>
      <c r="G119" s="12">
        <v>2208</v>
      </c>
      <c r="H119" s="13">
        <f t="shared" ref="H119:H120" si="41">+G119/$I119</f>
        <v>0.65714285714285714</v>
      </c>
      <c r="I119" s="12">
        <f>+D119+G119</f>
        <v>3360</v>
      </c>
      <c r="N119" s="17"/>
      <c r="O119" s="17"/>
      <c r="P119" s="17"/>
    </row>
    <row r="120" spans="2:16" x14ac:dyDescent="0.2">
      <c r="B120" s="188"/>
      <c r="C120" s="11" t="s">
        <v>147</v>
      </c>
      <c r="D120" s="12">
        <v>1792</v>
      </c>
      <c r="E120" s="13">
        <f t="shared" si="40"/>
        <v>0.2635294117647059</v>
      </c>
      <c r="F120" s="15"/>
      <c r="G120" s="12">
        <v>5008</v>
      </c>
      <c r="H120" s="13">
        <f t="shared" si="41"/>
        <v>0.7364705882352941</v>
      </c>
      <c r="I120" s="12">
        <f>+D120+G120</f>
        <v>6800</v>
      </c>
      <c r="N120" s="17"/>
      <c r="O120" s="17"/>
      <c r="P120" s="17"/>
    </row>
    <row r="121" spans="2:16" x14ac:dyDescent="0.2">
      <c r="B121" s="188"/>
      <c r="C121" s="11" t="s">
        <v>17</v>
      </c>
      <c r="D121" s="12"/>
      <c r="E121" s="13">
        <f>+D121/$I121</f>
        <v>0</v>
      </c>
      <c r="F121" s="12"/>
      <c r="G121" s="12">
        <v>7440</v>
      </c>
      <c r="H121" s="13">
        <f>+G121/$I121</f>
        <v>1</v>
      </c>
      <c r="I121" s="12">
        <f>+D121+G121</f>
        <v>7440</v>
      </c>
      <c r="N121" s="17"/>
      <c r="O121" s="17"/>
      <c r="P121" s="17"/>
    </row>
    <row r="122" spans="2:16" ht="12.75" customHeight="1" x14ac:dyDescent="0.2">
      <c r="B122" s="188"/>
      <c r="C122" s="11" t="s">
        <v>275</v>
      </c>
      <c r="D122" s="12"/>
      <c r="E122" s="13">
        <f>+D122/$I122</f>
        <v>0</v>
      </c>
      <c r="F122" s="12"/>
      <c r="G122" s="12">
        <v>2016</v>
      </c>
      <c r="H122" s="13">
        <f>+G122/$I122</f>
        <v>1</v>
      </c>
      <c r="I122" s="12">
        <f>+D122+G122</f>
        <v>2016</v>
      </c>
      <c r="O122" s="17"/>
      <c r="P122" s="17"/>
    </row>
    <row r="123" spans="2:16" x14ac:dyDescent="0.2">
      <c r="B123" s="188"/>
      <c r="C123" s="66" t="s">
        <v>139</v>
      </c>
      <c r="D123" s="69">
        <f>SUM(D118:D122)</f>
        <v>2944</v>
      </c>
      <c r="E123" s="65">
        <f t="shared" ref="E123" si="42">+D123/$I123</f>
        <v>0.10383747178329571</v>
      </c>
      <c r="F123" s="64"/>
      <c r="G123" s="69">
        <f>SUM(G118:G122)</f>
        <v>25408</v>
      </c>
      <c r="H123" s="65">
        <f t="shared" ref="H123" si="43">+G123/$I123</f>
        <v>0.89616252821670428</v>
      </c>
      <c r="I123" s="64">
        <f t="shared" ref="I123" si="44">+D123+G123</f>
        <v>28352</v>
      </c>
      <c r="N123" s="17"/>
      <c r="O123" s="17"/>
      <c r="P123" s="17"/>
    </row>
    <row r="124" spans="2:16" x14ac:dyDescent="0.2">
      <c r="B124" s="188"/>
      <c r="C124" s="153" t="s">
        <v>368</v>
      </c>
      <c r="D124" s="104"/>
      <c r="E124" s="101"/>
      <c r="F124" s="100"/>
      <c r="G124" s="104"/>
      <c r="H124" s="101"/>
      <c r="I124" s="100"/>
      <c r="N124" s="17"/>
      <c r="O124" s="17"/>
      <c r="P124" s="17"/>
    </row>
    <row r="125" spans="2:16" x14ac:dyDescent="0.2">
      <c r="B125" s="188"/>
      <c r="C125" s="102" t="s">
        <v>145</v>
      </c>
      <c r="D125" s="20">
        <v>5472</v>
      </c>
      <c r="E125" s="21">
        <f t="shared" ref="E125:E129" si="45">+D125/$I125</f>
        <v>0.74509803921568629</v>
      </c>
      <c r="F125" s="20"/>
      <c r="G125" s="20">
        <v>1872</v>
      </c>
      <c r="H125" s="21">
        <f t="shared" ref="H125:H129" si="46">+G125/$I125</f>
        <v>0.25490196078431371</v>
      </c>
      <c r="I125" s="20">
        <f>+D125+G125</f>
        <v>7344</v>
      </c>
      <c r="N125" s="17"/>
      <c r="O125" s="17"/>
      <c r="P125" s="17"/>
    </row>
    <row r="126" spans="2:16" x14ac:dyDescent="0.2">
      <c r="B126" s="188"/>
      <c r="C126" s="11" t="s">
        <v>146</v>
      </c>
      <c r="D126" s="12">
        <v>14064</v>
      </c>
      <c r="E126" s="13">
        <f t="shared" si="45"/>
        <v>0.39755766621438265</v>
      </c>
      <c r="F126" s="12"/>
      <c r="G126" s="12">
        <v>21312</v>
      </c>
      <c r="H126" s="13">
        <f t="shared" si="46"/>
        <v>0.6024423337856174</v>
      </c>
      <c r="I126" s="12">
        <f t="shared" ref="I126" si="47">+D126+G126</f>
        <v>35376</v>
      </c>
      <c r="N126" s="17"/>
      <c r="O126" s="17"/>
      <c r="P126" s="17"/>
    </row>
    <row r="127" spans="2:16" x14ac:dyDescent="0.2">
      <c r="B127" s="188"/>
      <c r="C127" s="11" t="s">
        <v>15</v>
      </c>
      <c r="D127" s="12"/>
      <c r="E127" s="13">
        <f t="shared" si="45"/>
        <v>0</v>
      </c>
      <c r="F127" s="15"/>
      <c r="G127" s="12">
        <v>720</v>
      </c>
      <c r="H127" s="13">
        <f t="shared" si="46"/>
        <v>1</v>
      </c>
      <c r="I127" s="12">
        <f>+D127+G127</f>
        <v>720</v>
      </c>
      <c r="N127" s="17"/>
      <c r="O127" s="17"/>
      <c r="P127" s="17"/>
    </row>
    <row r="128" spans="2:16" x14ac:dyDescent="0.2">
      <c r="B128" s="188"/>
      <c r="C128" s="11" t="s">
        <v>16</v>
      </c>
      <c r="D128" s="12"/>
      <c r="E128" s="13">
        <f t="shared" si="45"/>
        <v>0</v>
      </c>
      <c r="F128" s="15"/>
      <c r="G128" s="12">
        <v>4912</v>
      </c>
      <c r="H128" s="13">
        <f t="shared" si="46"/>
        <v>1</v>
      </c>
      <c r="I128" s="12">
        <f>+D128+G128</f>
        <v>4912</v>
      </c>
      <c r="O128" s="17"/>
      <c r="P128" s="17"/>
    </row>
    <row r="129" spans="2:16" x14ac:dyDescent="0.2">
      <c r="B129" s="188"/>
      <c r="C129" s="11" t="s">
        <v>148</v>
      </c>
      <c r="D129" s="18">
        <v>4000</v>
      </c>
      <c r="E129" s="13">
        <f t="shared" si="45"/>
        <v>0.62814070351758799</v>
      </c>
      <c r="F129" s="12"/>
      <c r="G129" s="18">
        <v>2368</v>
      </c>
      <c r="H129" s="13">
        <f t="shared" si="46"/>
        <v>0.37185929648241206</v>
      </c>
      <c r="I129" s="12">
        <f>+D129+G129</f>
        <v>6368</v>
      </c>
      <c r="N129" s="17"/>
      <c r="O129" s="17"/>
      <c r="P129" s="17"/>
    </row>
    <row r="130" spans="2:16" x14ac:dyDescent="0.2">
      <c r="B130" s="188"/>
      <c r="C130" s="66" t="s">
        <v>139</v>
      </c>
      <c r="D130" s="68">
        <f>SUM(D125:D129)</f>
        <v>23536</v>
      </c>
      <c r="E130" s="65">
        <f>+D130/$I130</f>
        <v>0.43011695906432751</v>
      </c>
      <c r="F130" s="64"/>
      <c r="G130" s="68">
        <f>SUM(G125:G129)</f>
        <v>31184</v>
      </c>
      <c r="H130" s="65">
        <f>+G130/$I130</f>
        <v>0.56988304093567255</v>
      </c>
      <c r="I130" s="64">
        <f t="shared" ref="I130" si="48">+D130+G130</f>
        <v>54720</v>
      </c>
      <c r="N130" s="17"/>
      <c r="O130" s="17"/>
      <c r="P130" s="17"/>
    </row>
    <row r="131" spans="2:16" x14ac:dyDescent="0.2">
      <c r="B131" s="189"/>
      <c r="C131" s="126" t="s">
        <v>36</v>
      </c>
      <c r="D131" s="14">
        <f>SUM(D123,D130)</f>
        <v>26480</v>
      </c>
      <c r="E131" s="16">
        <f>D131/$I131</f>
        <v>0.31875963020030817</v>
      </c>
      <c r="F131" s="14"/>
      <c r="G131" s="14">
        <f>SUM(G123,G130)</f>
        <v>56592</v>
      </c>
      <c r="H131" s="16">
        <f>G131/$I131</f>
        <v>0.68124036979969183</v>
      </c>
      <c r="I131" s="14">
        <f>+D131+G131</f>
        <v>83072</v>
      </c>
      <c r="N131" s="17"/>
      <c r="O131" s="17"/>
      <c r="P131" s="17"/>
    </row>
    <row r="132" spans="2:16" ht="12.75" customHeight="1" x14ac:dyDescent="0.2">
      <c r="B132" s="188" t="s">
        <v>295</v>
      </c>
      <c r="C132" s="152" t="s">
        <v>271</v>
      </c>
      <c r="D132" s="100"/>
      <c r="E132" s="101"/>
      <c r="F132" s="100"/>
      <c r="G132" s="100"/>
      <c r="H132" s="101"/>
      <c r="I132" s="100"/>
      <c r="N132" s="17"/>
      <c r="O132" s="17"/>
      <c r="P132" s="17"/>
    </row>
    <row r="133" spans="2:16" x14ac:dyDescent="0.2">
      <c r="B133" s="188"/>
      <c r="C133" s="102" t="s">
        <v>6</v>
      </c>
      <c r="D133" s="20">
        <v>10976</v>
      </c>
      <c r="E133" s="21">
        <f>+D133/$I133</f>
        <v>0.40448113207547171</v>
      </c>
      <c r="F133" s="20"/>
      <c r="G133" s="20">
        <v>16160</v>
      </c>
      <c r="H133" s="21">
        <f>+G133/$I133</f>
        <v>0.59551886792452835</v>
      </c>
      <c r="I133" s="20">
        <f>+D133+G133</f>
        <v>27136</v>
      </c>
      <c r="N133" s="17"/>
      <c r="O133" s="17"/>
      <c r="P133" s="17"/>
    </row>
    <row r="134" spans="2:16" x14ac:dyDescent="0.2">
      <c r="B134" s="188"/>
      <c r="C134" s="11" t="s">
        <v>9</v>
      </c>
      <c r="D134" s="12">
        <v>528</v>
      </c>
      <c r="E134" s="13">
        <f>+D134/$I134</f>
        <v>0.17741935483870969</v>
      </c>
      <c r="F134" s="15"/>
      <c r="G134" s="12">
        <v>2448</v>
      </c>
      <c r="H134" s="13">
        <f>+G134/$I134</f>
        <v>0.82258064516129037</v>
      </c>
      <c r="I134" s="12">
        <f t="shared" ref="I134:I135" si="49">+D134+G134</f>
        <v>2976</v>
      </c>
      <c r="N134" s="17"/>
      <c r="O134" s="17"/>
      <c r="P134" s="17"/>
    </row>
    <row r="135" spans="2:16" x14ac:dyDescent="0.2">
      <c r="B135" s="188"/>
      <c r="C135" s="66" t="s">
        <v>139</v>
      </c>
      <c r="D135" s="68">
        <f>SUM(D133:D134)</f>
        <v>11504</v>
      </c>
      <c r="E135" s="65">
        <f>+D135/$I135</f>
        <v>0.38204038257173217</v>
      </c>
      <c r="F135" s="64"/>
      <c r="G135" s="68">
        <f>SUM(G133:G134)</f>
        <v>18608</v>
      </c>
      <c r="H135" s="65">
        <f>+G135/$I135</f>
        <v>0.61795961742826777</v>
      </c>
      <c r="I135" s="64">
        <f t="shared" si="49"/>
        <v>30112</v>
      </c>
      <c r="N135" s="17"/>
      <c r="O135" s="17"/>
      <c r="P135" s="17"/>
    </row>
    <row r="136" spans="2:16" x14ac:dyDescent="0.2">
      <c r="B136" s="188"/>
      <c r="C136" s="152" t="s">
        <v>133</v>
      </c>
      <c r="D136" s="100"/>
      <c r="E136" s="101"/>
      <c r="F136" s="100"/>
      <c r="G136" s="100"/>
      <c r="H136" s="101"/>
      <c r="I136" s="100"/>
    </row>
    <row r="137" spans="2:16" x14ac:dyDescent="0.2">
      <c r="B137" s="188"/>
      <c r="C137" s="102" t="s">
        <v>485</v>
      </c>
      <c r="D137" s="20">
        <v>1984</v>
      </c>
      <c r="E137" s="21">
        <f t="shared" ref="E137" si="50">+D137/$I137</f>
        <v>0.46969696969696972</v>
      </c>
      <c r="F137" s="20"/>
      <c r="G137" s="20">
        <v>2240</v>
      </c>
      <c r="H137" s="21">
        <f t="shared" ref="H137" si="51">+G137/$I137</f>
        <v>0.53030303030303028</v>
      </c>
      <c r="I137" s="20">
        <f t="shared" ref="I137" si="52">+D137+G137</f>
        <v>4224</v>
      </c>
      <c r="N137" s="17"/>
      <c r="O137" s="17"/>
      <c r="P137" s="17"/>
    </row>
    <row r="138" spans="2:16" x14ac:dyDescent="0.2">
      <c r="B138" s="188"/>
      <c r="C138" s="11" t="s">
        <v>49</v>
      </c>
      <c r="D138" s="12">
        <v>1920</v>
      </c>
      <c r="E138" s="13">
        <f>+D138/$I138</f>
        <v>0.16</v>
      </c>
      <c r="F138" s="12"/>
      <c r="G138" s="12">
        <v>10080</v>
      </c>
      <c r="H138" s="13">
        <f>+G138/$I138</f>
        <v>0.84</v>
      </c>
      <c r="I138" s="12">
        <f>+D138+G138</f>
        <v>12000</v>
      </c>
      <c r="N138" s="17"/>
      <c r="O138" s="17"/>
      <c r="P138" s="17"/>
    </row>
    <row r="139" spans="2:16" x14ac:dyDescent="0.2">
      <c r="B139" s="188"/>
      <c r="C139" s="19" t="s">
        <v>150</v>
      </c>
      <c r="D139" s="12"/>
      <c r="E139" s="13">
        <f>+D139/$I139</f>
        <v>0</v>
      </c>
      <c r="F139" s="12"/>
      <c r="G139" s="12">
        <v>1088</v>
      </c>
      <c r="H139" s="13">
        <f>+G139/$I139</f>
        <v>1</v>
      </c>
      <c r="I139" s="12">
        <f>+D139+G139</f>
        <v>1088</v>
      </c>
      <c r="O139" s="17"/>
      <c r="P139" s="17"/>
    </row>
    <row r="140" spans="2:16" x14ac:dyDescent="0.2">
      <c r="B140" s="188"/>
      <c r="C140" s="19" t="s">
        <v>78</v>
      </c>
      <c r="D140" s="12"/>
      <c r="E140" s="13">
        <f>+D140/$I140</f>
        <v>0</v>
      </c>
      <c r="F140" s="12"/>
      <c r="G140" s="12">
        <v>8064</v>
      </c>
      <c r="H140" s="13">
        <f>+G140/$I140</f>
        <v>1</v>
      </c>
      <c r="I140" s="12">
        <f t="shared" ref="I140:I141" si="53">+D140+G140</f>
        <v>8064</v>
      </c>
      <c r="O140" s="17"/>
      <c r="P140" s="17"/>
    </row>
    <row r="141" spans="2:16" x14ac:dyDescent="0.2">
      <c r="B141" s="188"/>
      <c r="C141" s="66" t="s">
        <v>139</v>
      </c>
      <c r="D141" s="69">
        <f>SUM(D137:D140)</f>
        <v>3904</v>
      </c>
      <c r="E141" s="65">
        <f>+D141/$I141</f>
        <v>0.15384615384615385</v>
      </c>
      <c r="F141" s="64"/>
      <c r="G141" s="69">
        <f>SUM(G137:G140)</f>
        <v>21472</v>
      </c>
      <c r="H141" s="65">
        <f>+G141/$I141</f>
        <v>0.84615384615384615</v>
      </c>
      <c r="I141" s="64">
        <f t="shared" si="53"/>
        <v>25376</v>
      </c>
      <c r="N141" s="17"/>
      <c r="O141" s="17"/>
      <c r="P141" s="17"/>
    </row>
    <row r="142" spans="2:16" x14ac:dyDescent="0.2">
      <c r="B142" s="188"/>
      <c r="C142" s="152" t="s">
        <v>365</v>
      </c>
      <c r="D142" s="100"/>
      <c r="E142" s="101"/>
      <c r="F142" s="100"/>
      <c r="G142" s="100"/>
      <c r="H142" s="101"/>
      <c r="I142" s="100"/>
    </row>
    <row r="143" spans="2:16" x14ac:dyDescent="0.2">
      <c r="B143" s="188"/>
      <c r="C143" s="102" t="s">
        <v>58</v>
      </c>
      <c r="D143" s="17"/>
      <c r="E143" s="21">
        <f>+D143/$I143</f>
        <v>0</v>
      </c>
      <c r="F143" s="20"/>
      <c r="G143" s="17">
        <v>8512</v>
      </c>
      <c r="H143" s="21">
        <f>+G143/$I143</f>
        <v>1</v>
      </c>
      <c r="I143" s="20">
        <f t="shared" ref="I143" si="54">+D143+G143</f>
        <v>8512</v>
      </c>
      <c r="O143" s="17"/>
      <c r="P143" s="17"/>
    </row>
    <row r="144" spans="2:16" x14ac:dyDescent="0.2">
      <c r="B144" s="188"/>
      <c r="C144" s="11" t="s">
        <v>0</v>
      </c>
      <c r="D144" s="12"/>
      <c r="E144" s="13">
        <f>+D144/$I144</f>
        <v>0</v>
      </c>
      <c r="F144" s="12"/>
      <c r="G144" s="12">
        <v>4176</v>
      </c>
      <c r="H144" s="13">
        <f>+G144/$I144</f>
        <v>1</v>
      </c>
      <c r="I144" s="12">
        <f>+D144+G144</f>
        <v>4176</v>
      </c>
      <c r="O144" s="17"/>
      <c r="P144" s="17"/>
    </row>
    <row r="145" spans="2:16" x14ac:dyDescent="0.2">
      <c r="B145" s="188"/>
      <c r="C145" s="11" t="s">
        <v>59</v>
      </c>
      <c r="D145" s="18">
        <v>3168</v>
      </c>
      <c r="E145" s="13">
        <f t="shared" ref="E145:E146" si="55">+D145/$I145</f>
        <v>0.68041237113402064</v>
      </c>
      <c r="F145" s="12"/>
      <c r="G145" s="17">
        <v>1488</v>
      </c>
      <c r="H145" s="13">
        <f t="shared" ref="H145:H146" si="56">+G145/$I145</f>
        <v>0.31958762886597936</v>
      </c>
      <c r="I145" s="12">
        <f t="shared" ref="I145:I146" si="57">+D145+G145</f>
        <v>4656</v>
      </c>
      <c r="N145" s="17"/>
      <c r="O145" s="17"/>
      <c r="P145" s="17"/>
    </row>
    <row r="146" spans="2:16" x14ac:dyDescent="0.2">
      <c r="B146" s="188"/>
      <c r="C146" s="11" t="s">
        <v>7</v>
      </c>
      <c r="D146" s="8"/>
      <c r="E146" s="13">
        <f t="shared" si="55"/>
        <v>0</v>
      </c>
      <c r="F146" s="15"/>
      <c r="G146" s="12">
        <v>1680</v>
      </c>
      <c r="H146" s="13">
        <f t="shared" si="56"/>
        <v>1</v>
      </c>
      <c r="I146" s="12">
        <f t="shared" si="57"/>
        <v>1680</v>
      </c>
      <c r="O146" s="17"/>
      <c r="P146" s="17"/>
    </row>
    <row r="147" spans="2:16" x14ac:dyDescent="0.2">
      <c r="B147" s="188"/>
      <c r="C147" s="11" t="s">
        <v>8</v>
      </c>
      <c r="D147" s="12">
        <v>2256</v>
      </c>
      <c r="E147" s="13">
        <f>+D147/$I147</f>
        <v>0.43518518518518517</v>
      </c>
      <c r="F147" s="12"/>
      <c r="G147" s="12">
        <v>2928</v>
      </c>
      <c r="H147" s="13">
        <f>+G147/$I147</f>
        <v>0.56481481481481477</v>
      </c>
      <c r="I147" s="12">
        <f>+D147+G147</f>
        <v>5184</v>
      </c>
      <c r="N147" s="17"/>
      <c r="O147" s="17"/>
      <c r="P147" s="17"/>
    </row>
    <row r="148" spans="2:16" x14ac:dyDescent="0.2">
      <c r="B148" s="188"/>
      <c r="C148" s="7" t="s">
        <v>10</v>
      </c>
      <c r="D148" s="12">
        <v>1680</v>
      </c>
      <c r="E148" s="13">
        <f>+D148/$I148</f>
        <v>0.16129032258064516</v>
      </c>
      <c r="F148" s="12"/>
      <c r="G148" s="12">
        <v>8736</v>
      </c>
      <c r="H148" s="13">
        <f>+G148/$I148</f>
        <v>0.83870967741935487</v>
      </c>
      <c r="I148" s="12">
        <f>+D148+G148</f>
        <v>10416</v>
      </c>
      <c r="N148" s="17"/>
      <c r="O148" s="17"/>
      <c r="P148" s="17"/>
    </row>
    <row r="149" spans="2:16" x14ac:dyDescent="0.2">
      <c r="B149" s="188"/>
      <c r="C149" s="66" t="s">
        <v>139</v>
      </c>
      <c r="D149" s="69">
        <f>SUM(D143:D148)</f>
        <v>7104</v>
      </c>
      <c r="E149" s="65">
        <f>+D149/$I149</f>
        <v>0.20517560073937152</v>
      </c>
      <c r="F149" s="64"/>
      <c r="G149" s="69">
        <f>SUM(G143:G148)</f>
        <v>27520</v>
      </c>
      <c r="H149" s="65">
        <f>+G149/$I149</f>
        <v>0.79482439926062842</v>
      </c>
      <c r="I149" s="64">
        <f t="shared" ref="I149:I170" si="58">+D149+G149</f>
        <v>34624</v>
      </c>
      <c r="N149" s="17"/>
      <c r="O149" s="17"/>
      <c r="P149" s="17"/>
    </row>
    <row r="150" spans="2:16" x14ac:dyDescent="0.2">
      <c r="B150" s="189"/>
      <c r="C150" s="126" t="s">
        <v>36</v>
      </c>
      <c r="D150" s="14">
        <f>SUM(D135,D141,D149)</f>
        <v>22512</v>
      </c>
      <c r="E150" s="16">
        <f>D150/$I150</f>
        <v>0.24982244318181818</v>
      </c>
      <c r="F150" s="14"/>
      <c r="G150" s="14">
        <f>SUM(G135,G141,G149)</f>
        <v>67600</v>
      </c>
      <c r="H150" s="16">
        <f>G150/$I150</f>
        <v>0.75017755681818177</v>
      </c>
      <c r="I150" s="14">
        <f t="shared" si="58"/>
        <v>90112</v>
      </c>
      <c r="N150" s="17"/>
      <c r="O150" s="17"/>
      <c r="P150" s="17"/>
    </row>
    <row r="151" spans="2:16" ht="12.75" customHeight="1" x14ac:dyDescent="0.2">
      <c r="B151" s="188" t="s">
        <v>296</v>
      </c>
      <c r="C151" s="152" t="s">
        <v>366</v>
      </c>
      <c r="D151" s="100"/>
      <c r="E151" s="101"/>
      <c r="F151" s="100"/>
      <c r="G151" s="100"/>
      <c r="H151" s="101"/>
      <c r="I151" s="100"/>
    </row>
    <row r="152" spans="2:16" x14ac:dyDescent="0.2">
      <c r="B152" s="188"/>
      <c r="C152" s="102" t="s">
        <v>29</v>
      </c>
      <c r="D152" s="20">
        <v>672</v>
      </c>
      <c r="E152" s="21">
        <f>+D152/$I152</f>
        <v>1</v>
      </c>
      <c r="F152" s="105"/>
      <c r="G152" s="20"/>
      <c r="H152" s="21">
        <f>+G152/$I152</f>
        <v>0</v>
      </c>
      <c r="I152" s="20">
        <f>+D152+G152</f>
        <v>672</v>
      </c>
    </row>
    <row r="153" spans="2:16" x14ac:dyDescent="0.2">
      <c r="B153" s="188"/>
      <c r="C153" s="11" t="s">
        <v>24</v>
      </c>
      <c r="D153" s="12">
        <v>8496</v>
      </c>
      <c r="E153" s="13">
        <f t="shared" ref="E153:E156" si="59">+D153/$I153</f>
        <v>0.29681386249301284</v>
      </c>
      <c r="F153" s="12"/>
      <c r="G153" s="12">
        <v>20128</v>
      </c>
      <c r="H153" s="13">
        <f t="shared" ref="H153:H156" si="60">+G153/$I153</f>
        <v>0.70318613750698711</v>
      </c>
      <c r="I153" s="12">
        <f t="shared" ref="I153:I154" si="61">+D153+G153</f>
        <v>28624</v>
      </c>
      <c r="N153" s="17"/>
      <c r="O153" s="17"/>
      <c r="P153" s="17"/>
    </row>
    <row r="154" spans="2:16" x14ac:dyDescent="0.2">
      <c r="B154" s="188"/>
      <c r="C154" s="102" t="s">
        <v>25</v>
      </c>
      <c r="D154" s="20">
        <v>4240</v>
      </c>
      <c r="E154" s="21">
        <f t="shared" si="59"/>
        <v>0.41149068322981369</v>
      </c>
      <c r="F154" s="20"/>
      <c r="G154" s="20">
        <v>6064</v>
      </c>
      <c r="H154" s="21">
        <f t="shared" si="60"/>
        <v>0.58850931677018636</v>
      </c>
      <c r="I154" s="20">
        <f t="shared" si="61"/>
        <v>10304</v>
      </c>
      <c r="N154" s="17"/>
      <c r="O154" s="17"/>
      <c r="P154" s="17"/>
    </row>
    <row r="155" spans="2:16" x14ac:dyDescent="0.2">
      <c r="B155" s="188"/>
      <c r="C155" s="11" t="s">
        <v>31</v>
      </c>
      <c r="D155" s="12"/>
      <c r="E155" s="21" t="s">
        <v>389</v>
      </c>
      <c r="F155" s="12"/>
      <c r="G155" s="12"/>
      <c r="H155" s="21" t="s">
        <v>389</v>
      </c>
      <c r="I155" s="12">
        <f>+D155+G155</f>
        <v>0</v>
      </c>
    </row>
    <row r="156" spans="2:16" x14ac:dyDescent="0.2">
      <c r="B156" s="188"/>
      <c r="C156" s="11" t="s">
        <v>318</v>
      </c>
      <c r="D156" s="18">
        <v>528</v>
      </c>
      <c r="E156" s="13">
        <f t="shared" si="59"/>
        <v>0.52380952380952384</v>
      </c>
      <c r="F156" s="12"/>
      <c r="G156" s="18">
        <v>480</v>
      </c>
      <c r="H156" s="13">
        <f t="shared" si="60"/>
        <v>0.47619047619047616</v>
      </c>
      <c r="I156" s="12">
        <f t="shared" ref="I156" si="62">+D156+G156</f>
        <v>1008</v>
      </c>
      <c r="P156" s="17"/>
    </row>
    <row r="157" spans="2:16" x14ac:dyDescent="0.2">
      <c r="B157" s="188"/>
      <c r="C157" s="11" t="s">
        <v>35</v>
      </c>
      <c r="D157" s="12"/>
      <c r="E157" s="13">
        <f>+D157/$I157</f>
        <v>0</v>
      </c>
      <c r="F157" s="12"/>
      <c r="G157" s="12">
        <v>2496</v>
      </c>
      <c r="H157" s="13">
        <f>+G157/$I157</f>
        <v>1</v>
      </c>
      <c r="I157" s="12">
        <f>+D157+G157</f>
        <v>2496</v>
      </c>
      <c r="O157" s="17"/>
      <c r="P157" s="17"/>
    </row>
    <row r="158" spans="2:16" x14ac:dyDescent="0.2">
      <c r="B158" s="188"/>
      <c r="C158" s="66" t="s">
        <v>139</v>
      </c>
      <c r="D158" s="69">
        <f>SUM(D152:D157)</f>
        <v>13936</v>
      </c>
      <c r="E158" s="65">
        <f>+D158/$I158</f>
        <v>0.32331106161841128</v>
      </c>
      <c r="F158" s="64"/>
      <c r="G158" s="69">
        <f>SUM(G152:G157)</f>
        <v>29168</v>
      </c>
      <c r="H158" s="65">
        <f>+G158/$I158</f>
        <v>0.67668893838158872</v>
      </c>
      <c r="I158" s="64">
        <f t="shared" ref="I158" si="63">+D158+G158</f>
        <v>43104</v>
      </c>
      <c r="N158" s="17"/>
      <c r="O158" s="17"/>
      <c r="P158" s="17"/>
    </row>
    <row r="159" spans="2:16" x14ac:dyDescent="0.2">
      <c r="B159" s="188"/>
      <c r="C159" s="152" t="s">
        <v>135</v>
      </c>
      <c r="D159" s="100"/>
      <c r="E159" s="101"/>
      <c r="F159" s="100"/>
      <c r="G159" s="100"/>
      <c r="H159" s="101"/>
      <c r="I159" s="100"/>
    </row>
    <row r="160" spans="2:16" x14ac:dyDescent="0.2">
      <c r="B160" s="188"/>
      <c r="C160" s="102" t="s">
        <v>26</v>
      </c>
      <c r="D160" s="20">
        <v>2304</v>
      </c>
      <c r="E160" s="21">
        <f t="shared" ref="E160:E163" si="64">+D160/$I160</f>
        <v>0.37795275590551181</v>
      </c>
      <c r="F160" s="20"/>
      <c r="G160" s="20">
        <v>3792</v>
      </c>
      <c r="H160" s="21">
        <f t="shared" ref="H160:H163" si="65">+G160/$I160</f>
        <v>0.62204724409448819</v>
      </c>
      <c r="I160" s="20">
        <f t="shared" ref="I160:I164" si="66">+D160+G160</f>
        <v>6096</v>
      </c>
      <c r="N160" s="17"/>
      <c r="O160" s="17"/>
      <c r="P160" s="17"/>
    </row>
    <row r="161" spans="2:16" x14ac:dyDescent="0.2">
      <c r="B161" s="188"/>
      <c r="C161" s="11" t="s">
        <v>27</v>
      </c>
      <c r="D161" s="12">
        <v>2640</v>
      </c>
      <c r="E161" s="13">
        <f t="shared" si="64"/>
        <v>0.49549549549549549</v>
      </c>
      <c r="F161" s="12"/>
      <c r="G161" s="12">
        <v>2688</v>
      </c>
      <c r="H161" s="13">
        <f t="shared" si="65"/>
        <v>0.50450450450450446</v>
      </c>
      <c r="I161" s="12">
        <f t="shared" si="66"/>
        <v>5328</v>
      </c>
      <c r="N161" s="17"/>
      <c r="O161" s="17"/>
      <c r="P161" s="17"/>
    </row>
    <row r="162" spans="2:16" x14ac:dyDescent="0.2">
      <c r="B162" s="188"/>
      <c r="C162" s="11" t="s">
        <v>11</v>
      </c>
      <c r="D162" s="12">
        <v>17040</v>
      </c>
      <c r="E162" s="13">
        <f t="shared" si="64"/>
        <v>0.35774269398723546</v>
      </c>
      <c r="F162" s="12"/>
      <c r="G162" s="12">
        <v>30592</v>
      </c>
      <c r="H162" s="13">
        <f t="shared" si="65"/>
        <v>0.64225730601276454</v>
      </c>
      <c r="I162" s="12">
        <f t="shared" si="66"/>
        <v>47632</v>
      </c>
      <c r="N162" s="17"/>
      <c r="O162" s="17"/>
      <c r="P162" s="17"/>
    </row>
    <row r="163" spans="2:16" x14ac:dyDescent="0.2">
      <c r="B163" s="188"/>
      <c r="C163" s="11" t="s">
        <v>28</v>
      </c>
      <c r="D163" s="12">
        <v>2688</v>
      </c>
      <c r="E163" s="13">
        <f t="shared" si="64"/>
        <v>0.40287769784172661</v>
      </c>
      <c r="F163" s="12"/>
      <c r="G163" s="12">
        <v>3984</v>
      </c>
      <c r="H163" s="13">
        <f t="shared" si="65"/>
        <v>0.59712230215827333</v>
      </c>
      <c r="I163" s="12">
        <f t="shared" si="66"/>
        <v>6672</v>
      </c>
      <c r="N163" s="17"/>
      <c r="O163" s="17"/>
      <c r="P163" s="17"/>
    </row>
    <row r="164" spans="2:16" x14ac:dyDescent="0.2">
      <c r="B164" s="188"/>
      <c r="C164" s="66" t="s">
        <v>139</v>
      </c>
      <c r="D164" s="69">
        <f>SUM(D160:D163)</f>
        <v>24672</v>
      </c>
      <c r="E164" s="65">
        <f>+D164/$I164</f>
        <v>0.37536514118792602</v>
      </c>
      <c r="F164" s="64"/>
      <c r="G164" s="69">
        <f>SUM(G160:G163)</f>
        <v>41056</v>
      </c>
      <c r="H164" s="65">
        <f>+G164/$I164</f>
        <v>0.62463485881207403</v>
      </c>
      <c r="I164" s="64">
        <f t="shared" si="66"/>
        <v>65728</v>
      </c>
      <c r="N164" s="17"/>
      <c r="O164" s="17"/>
      <c r="P164" s="17"/>
    </row>
    <row r="165" spans="2:16" x14ac:dyDescent="0.2">
      <c r="B165" s="188"/>
      <c r="C165" s="152" t="s">
        <v>367</v>
      </c>
      <c r="D165" s="100"/>
      <c r="E165" s="101"/>
      <c r="F165" s="100"/>
      <c r="G165" s="100"/>
      <c r="H165" s="101"/>
      <c r="I165" s="100"/>
    </row>
    <row r="166" spans="2:16" x14ac:dyDescent="0.2">
      <c r="B166" s="188"/>
      <c r="C166" s="102" t="s">
        <v>32</v>
      </c>
      <c r="D166" s="20">
        <v>5424</v>
      </c>
      <c r="E166" s="21">
        <f>+D166/$I166</f>
        <v>0.30623306233062331</v>
      </c>
      <c r="F166" s="20"/>
      <c r="G166" s="20">
        <v>12288</v>
      </c>
      <c r="H166" s="21">
        <f>+G166/$I166</f>
        <v>0.69376693766937669</v>
      </c>
      <c r="I166" s="20">
        <f>+D166+G166</f>
        <v>17712</v>
      </c>
      <c r="N166" s="17"/>
      <c r="O166" s="17"/>
      <c r="P166" s="17"/>
    </row>
    <row r="167" spans="2:16" x14ac:dyDescent="0.2">
      <c r="B167" s="188"/>
      <c r="C167" s="11" t="s">
        <v>33</v>
      </c>
      <c r="D167" s="12"/>
      <c r="E167" s="13">
        <f>+D167/$I167</f>
        <v>0</v>
      </c>
      <c r="F167" s="12"/>
      <c r="G167" s="12">
        <v>12816</v>
      </c>
      <c r="H167" s="13">
        <f>+G167/$I167</f>
        <v>1</v>
      </c>
      <c r="I167" s="12">
        <f>+D167+G167</f>
        <v>12816</v>
      </c>
      <c r="O167" s="17"/>
      <c r="P167" s="17"/>
    </row>
    <row r="168" spans="2:16" x14ac:dyDescent="0.2">
      <c r="B168" s="188"/>
      <c r="C168" s="11" t="s">
        <v>34</v>
      </c>
      <c r="D168" s="12"/>
      <c r="E168" s="13">
        <f>+D168/$I168</f>
        <v>0</v>
      </c>
      <c r="F168" s="12"/>
      <c r="G168" s="12">
        <v>9984</v>
      </c>
      <c r="H168" s="13">
        <f>+G168/$I168</f>
        <v>1</v>
      </c>
      <c r="I168" s="12">
        <f>+D168+G168</f>
        <v>9984</v>
      </c>
      <c r="O168" s="17"/>
      <c r="P168" s="17"/>
    </row>
    <row r="169" spans="2:16" x14ac:dyDescent="0.2">
      <c r="B169" s="188"/>
      <c r="C169" s="66" t="s">
        <v>139</v>
      </c>
      <c r="D169" s="69">
        <f>SUM(D166:D168)</f>
        <v>5424</v>
      </c>
      <c r="E169" s="65">
        <f>+D169/$I169</f>
        <v>0.13388625592417061</v>
      </c>
      <c r="F169" s="64"/>
      <c r="G169" s="69">
        <f>SUM(G166:G168)</f>
        <v>35088</v>
      </c>
      <c r="H169" s="65">
        <f>+G169/$I169</f>
        <v>0.86611374407582942</v>
      </c>
      <c r="I169" s="64">
        <f t="shared" ref="I169" si="67">+D169+G169</f>
        <v>40512</v>
      </c>
      <c r="N169" s="17"/>
      <c r="O169" s="17"/>
      <c r="P169" s="17"/>
    </row>
    <row r="170" spans="2:16" x14ac:dyDescent="0.2">
      <c r="B170" s="189"/>
      <c r="C170" s="126" t="s">
        <v>36</v>
      </c>
      <c r="D170" s="14">
        <f>SUM(D158,D164,D169)</f>
        <v>44032</v>
      </c>
      <c r="E170" s="16">
        <f>D170/$I170</f>
        <v>0.29483608313691878</v>
      </c>
      <c r="F170" s="14"/>
      <c r="G170" s="14">
        <f>SUM(G158,G164,G169)</f>
        <v>105312</v>
      </c>
      <c r="H170" s="16">
        <f>G170/$I170</f>
        <v>0.70516391686308122</v>
      </c>
      <c r="I170" s="14">
        <f t="shared" si="58"/>
        <v>149344</v>
      </c>
      <c r="N170" s="17"/>
      <c r="O170" s="17"/>
      <c r="P170" s="17"/>
    </row>
    <row r="171" spans="2:16" x14ac:dyDescent="0.2">
      <c r="N171" s="17"/>
      <c r="O171" s="17"/>
      <c r="P171" s="17"/>
    </row>
  </sheetData>
  <mergeCells count="11">
    <mergeCell ref="D6:E6"/>
    <mergeCell ref="G6:H6"/>
    <mergeCell ref="B8:C8"/>
    <mergeCell ref="B151:B170"/>
    <mergeCell ref="B9:B19"/>
    <mergeCell ref="B20:B21"/>
    <mergeCell ref="B22:B56"/>
    <mergeCell ref="B57:B95"/>
    <mergeCell ref="B96:B116"/>
    <mergeCell ref="B117:B131"/>
    <mergeCell ref="B132:B150"/>
  </mergeCells>
  <phoneticPr fontId="1" type="noConversion"/>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4" manualBreakCount="4">
    <brk id="21" min="1" max="8" man="1"/>
    <brk id="56" min="1" max="8" man="1"/>
    <brk id="95" min="1" max="8" man="1"/>
    <brk id="131"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0"/>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16" ht="12.75" customHeight="1" x14ac:dyDescent="0.2">
      <c r="B1" s="113" t="s">
        <v>79</v>
      </c>
      <c r="C1" s="32"/>
      <c r="D1" s="32"/>
      <c r="E1" s="32"/>
      <c r="F1" s="32"/>
      <c r="G1" s="32"/>
      <c r="H1" s="32"/>
      <c r="I1" s="32"/>
    </row>
    <row r="2" spans="2:16" ht="12.75" customHeight="1" x14ac:dyDescent="0.2">
      <c r="B2" s="113" t="s">
        <v>60</v>
      </c>
      <c r="C2" s="32"/>
      <c r="D2" s="32"/>
      <c r="E2" s="32"/>
      <c r="F2" s="32"/>
      <c r="G2" s="32"/>
      <c r="H2" s="32"/>
      <c r="I2" s="32"/>
    </row>
    <row r="3" spans="2:16" ht="12.75" customHeight="1" x14ac:dyDescent="0.2">
      <c r="B3" s="113" t="s">
        <v>66</v>
      </c>
      <c r="C3" s="32"/>
      <c r="D3" s="32"/>
      <c r="E3" s="32"/>
      <c r="F3" s="32"/>
      <c r="G3" s="32"/>
      <c r="H3" s="32"/>
      <c r="I3" s="32"/>
    </row>
    <row r="4" spans="2:16" ht="12.75" customHeight="1" x14ac:dyDescent="0.2">
      <c r="B4" s="113" t="s">
        <v>279</v>
      </c>
      <c r="C4" s="32"/>
      <c r="D4" s="32"/>
      <c r="E4" s="32"/>
      <c r="F4" s="32"/>
      <c r="G4" s="32"/>
      <c r="H4" s="32"/>
      <c r="I4" s="32"/>
    </row>
    <row r="5" spans="2:16" ht="12.75" customHeight="1" x14ac:dyDescent="0.2">
      <c r="B5" s="182"/>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57</v>
      </c>
      <c r="C8" s="191"/>
      <c r="D8" s="14">
        <f>SUM(D19,D21,D56,D95,D116,D131,D150,D170)</f>
        <v>17984</v>
      </c>
      <c r="E8" s="16">
        <f>D8/$I8</f>
        <v>0.15700516831959771</v>
      </c>
      <c r="F8" s="6"/>
      <c r="G8" s="14">
        <f>SUM(G19,G21,G56,G95,G116,G131,G150,G170)</f>
        <v>96560</v>
      </c>
      <c r="H8" s="16">
        <f>G8/$I8</f>
        <v>0.84299483168040235</v>
      </c>
      <c r="I8" s="14">
        <f t="shared" ref="I8:I10" si="0">+D8+G8</f>
        <v>114544</v>
      </c>
      <c r="N8" s="17"/>
      <c r="O8" s="17"/>
      <c r="P8" s="17"/>
    </row>
    <row r="9" spans="2:16" ht="12.75" customHeight="1" x14ac:dyDescent="0.2">
      <c r="B9" s="188" t="s">
        <v>177</v>
      </c>
      <c r="C9" s="11" t="s">
        <v>171</v>
      </c>
      <c r="D9" s="12"/>
      <c r="E9" s="13" t="s">
        <v>389</v>
      </c>
      <c r="F9" s="15"/>
      <c r="G9" s="12"/>
      <c r="H9" s="13" t="s">
        <v>389</v>
      </c>
      <c r="I9" s="12">
        <f t="shared" si="0"/>
        <v>0</v>
      </c>
      <c r="N9" s="17"/>
      <c r="O9" s="17"/>
      <c r="P9" s="17"/>
    </row>
    <row r="10" spans="2:16" ht="12.75" customHeight="1" x14ac:dyDescent="0.2">
      <c r="B10" s="188"/>
      <c r="C10" s="11" t="s">
        <v>487</v>
      </c>
      <c r="D10" s="12"/>
      <c r="E10" s="13" t="s">
        <v>389</v>
      </c>
      <c r="F10" s="15"/>
      <c r="G10" s="12"/>
      <c r="H10" s="13" t="s">
        <v>389</v>
      </c>
      <c r="I10" s="12">
        <f t="shared" si="0"/>
        <v>0</v>
      </c>
      <c r="N10" s="17"/>
      <c r="O10" s="17"/>
      <c r="P10" s="17"/>
    </row>
    <row r="11" spans="2:16" ht="12.75" customHeight="1" x14ac:dyDescent="0.2">
      <c r="B11" s="188"/>
      <c r="C11" s="11" t="s">
        <v>172</v>
      </c>
      <c r="D11" s="12"/>
      <c r="E11" s="13" t="s">
        <v>389</v>
      </c>
      <c r="F11" s="12"/>
      <c r="G11" s="12"/>
      <c r="H11" s="13" t="s">
        <v>389</v>
      </c>
      <c r="I11" s="12">
        <f>+D11+G11</f>
        <v>0</v>
      </c>
    </row>
    <row r="12" spans="2:16" ht="12.75" customHeight="1" x14ac:dyDescent="0.2">
      <c r="B12" s="188"/>
      <c r="C12" s="11" t="s">
        <v>173</v>
      </c>
      <c r="D12" s="12"/>
      <c r="E12" s="13">
        <f t="shared" ref="E12" si="1">+D12/$I12</f>
        <v>0</v>
      </c>
      <c r="F12" s="15"/>
      <c r="G12" s="12">
        <v>2112</v>
      </c>
      <c r="H12" s="13">
        <f t="shared" ref="H12" si="2">+G12/$I12</f>
        <v>1</v>
      </c>
      <c r="I12" s="12">
        <f>+D12+G12</f>
        <v>2112</v>
      </c>
      <c r="N12" s="17"/>
      <c r="O12" s="17"/>
      <c r="P12" s="17"/>
    </row>
    <row r="13" spans="2:16" ht="12.75" customHeight="1" x14ac:dyDescent="0.2">
      <c r="B13" s="188"/>
      <c r="C13" s="11" t="s">
        <v>178</v>
      </c>
      <c r="D13" s="12"/>
      <c r="E13" s="13" t="s">
        <v>389</v>
      </c>
      <c r="F13" s="15"/>
      <c r="G13" s="12"/>
      <c r="H13" s="13" t="s">
        <v>389</v>
      </c>
      <c r="I13" s="12">
        <f>+D13+G13</f>
        <v>0</v>
      </c>
    </row>
    <row r="14" spans="2:16" ht="12.75" customHeight="1" x14ac:dyDescent="0.2">
      <c r="B14" s="188"/>
      <c r="C14" s="11" t="s">
        <v>258</v>
      </c>
      <c r="D14" s="12"/>
      <c r="E14" s="13" t="s">
        <v>389</v>
      </c>
      <c r="F14" s="15"/>
      <c r="G14" s="12"/>
      <c r="H14" s="13" t="s">
        <v>389</v>
      </c>
      <c r="I14" s="12">
        <f>+D14+G14</f>
        <v>0</v>
      </c>
      <c r="N14" s="17"/>
      <c r="O14" s="17"/>
    </row>
    <row r="15" spans="2:16" ht="12.75" customHeight="1" x14ac:dyDescent="0.2">
      <c r="B15" s="188"/>
      <c r="C15" s="11" t="s">
        <v>174</v>
      </c>
      <c r="D15" s="12"/>
      <c r="E15" s="13" t="s">
        <v>389</v>
      </c>
      <c r="F15" s="15"/>
      <c r="G15" s="12"/>
      <c r="H15" s="13" t="s">
        <v>389</v>
      </c>
      <c r="I15" s="12">
        <f t="shared" ref="I15" si="3">+D15+G15</f>
        <v>0</v>
      </c>
      <c r="N15" s="17"/>
      <c r="O15" s="17"/>
      <c r="P15" s="17"/>
    </row>
    <row r="16" spans="2:16" ht="12.75" customHeight="1" x14ac:dyDescent="0.2">
      <c r="B16" s="188"/>
      <c r="C16" s="11" t="s">
        <v>179</v>
      </c>
      <c r="D16" s="17"/>
      <c r="E16" s="13" t="s">
        <v>389</v>
      </c>
      <c r="F16" s="20"/>
      <c r="G16" s="17"/>
      <c r="H16" s="13" t="s">
        <v>389</v>
      </c>
      <c r="I16" s="20">
        <f>+D16+G16</f>
        <v>0</v>
      </c>
    </row>
    <row r="17" spans="2:16" ht="12.75" customHeight="1" x14ac:dyDescent="0.2">
      <c r="B17" s="188"/>
      <c r="C17" s="11" t="s">
        <v>175</v>
      </c>
      <c r="D17" s="12"/>
      <c r="E17" s="13" t="s">
        <v>389</v>
      </c>
      <c r="F17" s="12"/>
      <c r="G17" s="12"/>
      <c r="H17" s="13" t="s">
        <v>389</v>
      </c>
      <c r="I17" s="12">
        <f>+D17+G17</f>
        <v>0</v>
      </c>
      <c r="N17" s="17"/>
      <c r="O17" s="17"/>
      <c r="P17" s="17"/>
    </row>
    <row r="18" spans="2:16" ht="12.75" customHeight="1" x14ac:dyDescent="0.2">
      <c r="B18" s="188"/>
      <c r="C18" s="11" t="s">
        <v>176</v>
      </c>
      <c r="D18" s="12"/>
      <c r="E18" s="13" t="s">
        <v>389</v>
      </c>
      <c r="F18" s="12"/>
      <c r="G18" s="12"/>
      <c r="H18" s="13" t="s">
        <v>389</v>
      </c>
      <c r="I18" s="12">
        <f>+D18+G18</f>
        <v>0</v>
      </c>
      <c r="N18" s="17"/>
      <c r="O18" s="17"/>
      <c r="P18" s="17"/>
    </row>
    <row r="19" spans="2:16" ht="12.75" customHeight="1" x14ac:dyDescent="0.2">
      <c r="B19" s="189"/>
      <c r="C19" s="174" t="s">
        <v>36</v>
      </c>
      <c r="D19" s="175">
        <f>SUM(D9:D18)</f>
        <v>0</v>
      </c>
      <c r="E19" s="176">
        <f>D19/$I19</f>
        <v>0</v>
      </c>
      <c r="F19" s="175"/>
      <c r="G19" s="175">
        <f>SUM(G9:G18)</f>
        <v>2112</v>
      </c>
      <c r="H19" s="176">
        <f>G19/$I19</f>
        <v>1</v>
      </c>
      <c r="I19" s="175">
        <f>+D19+G19</f>
        <v>2112</v>
      </c>
      <c r="N19" s="17"/>
      <c r="O19" s="17"/>
      <c r="P19" s="17"/>
    </row>
    <row r="20" spans="2:16" ht="12.75" customHeight="1" x14ac:dyDescent="0.2">
      <c r="B20" s="190" t="s">
        <v>22</v>
      </c>
      <c r="C20" s="11" t="s">
        <v>143</v>
      </c>
      <c r="D20" s="12"/>
      <c r="E20" s="13" t="s">
        <v>389</v>
      </c>
      <c r="F20" s="12"/>
      <c r="G20" s="12"/>
      <c r="H20" s="13" t="s">
        <v>389</v>
      </c>
      <c r="I20" s="12">
        <f t="shared" ref="I20" si="4">+D20+G20</f>
        <v>0</v>
      </c>
      <c r="N20" s="17"/>
      <c r="O20" s="17"/>
    </row>
    <row r="21" spans="2:16" ht="12.75" customHeight="1" x14ac:dyDescent="0.2">
      <c r="B21" s="189"/>
      <c r="C21" s="174" t="s">
        <v>36</v>
      </c>
      <c r="D21" s="175">
        <f>+D20</f>
        <v>0</v>
      </c>
      <c r="E21" s="176" t="s">
        <v>389</v>
      </c>
      <c r="F21" s="175"/>
      <c r="G21" s="175">
        <f>+G20</f>
        <v>0</v>
      </c>
      <c r="H21" s="176" t="s">
        <v>389</v>
      </c>
      <c r="I21" s="175">
        <f>+D21+G21</f>
        <v>0</v>
      </c>
      <c r="P21" s="17"/>
    </row>
    <row r="22" spans="2:16" ht="12.75" customHeight="1" x14ac:dyDescent="0.2">
      <c r="B22" s="190" t="s">
        <v>291</v>
      </c>
      <c r="C22" s="150" t="s">
        <v>141</v>
      </c>
      <c r="D22" s="100"/>
      <c r="E22" s="101"/>
      <c r="F22" s="100"/>
      <c r="G22" s="100"/>
      <c r="H22" s="101"/>
      <c r="I22" s="100"/>
      <c r="N22" s="17"/>
      <c r="O22" s="17"/>
      <c r="P22" s="17"/>
    </row>
    <row r="23" spans="2:16" ht="12.75" customHeight="1" x14ac:dyDescent="0.2">
      <c r="B23" s="184"/>
      <c r="C23" s="102" t="s">
        <v>24</v>
      </c>
      <c r="D23" s="20"/>
      <c r="E23" s="21">
        <f t="shared" ref="E23:E28" si="5">+D23/$I23</f>
        <v>0</v>
      </c>
      <c r="F23" s="20"/>
      <c r="G23" s="20">
        <v>7456</v>
      </c>
      <c r="H23" s="21">
        <f t="shared" ref="H23:H28" si="6">+G23/$I23</f>
        <v>1</v>
      </c>
      <c r="I23" s="20">
        <f>+D23+G23</f>
        <v>7456</v>
      </c>
      <c r="O23" s="17"/>
      <c r="P23" s="17"/>
    </row>
    <row r="24" spans="2:16" ht="12.75" customHeight="1" x14ac:dyDescent="0.2">
      <c r="B24" s="184"/>
      <c r="C24" s="11" t="s">
        <v>25</v>
      </c>
      <c r="D24" s="12"/>
      <c r="E24" s="13">
        <f t="shared" si="5"/>
        <v>0</v>
      </c>
      <c r="F24" s="12"/>
      <c r="G24" s="12">
        <v>2576</v>
      </c>
      <c r="H24" s="13">
        <f t="shared" si="6"/>
        <v>1</v>
      </c>
      <c r="I24" s="12">
        <f>+D24+G24</f>
        <v>2576</v>
      </c>
      <c r="N24" s="17"/>
      <c r="O24" s="17"/>
      <c r="P24" s="17"/>
    </row>
    <row r="25" spans="2:16" ht="12.75" customHeight="1" x14ac:dyDescent="0.2">
      <c r="B25" s="184"/>
      <c r="C25" s="11" t="s">
        <v>26</v>
      </c>
      <c r="D25" s="12"/>
      <c r="E25" s="13" t="s">
        <v>389</v>
      </c>
      <c r="F25" s="12"/>
      <c r="G25" s="12"/>
      <c r="H25" s="13" t="s">
        <v>389</v>
      </c>
      <c r="I25" s="12">
        <f t="shared" ref="I25" si="7">+D25+G25</f>
        <v>0</v>
      </c>
    </row>
    <row r="26" spans="2:16" ht="12.75" customHeight="1" x14ac:dyDescent="0.2">
      <c r="B26" s="184"/>
      <c r="C26" s="11" t="s">
        <v>31</v>
      </c>
      <c r="D26" s="12"/>
      <c r="E26" s="13" t="s">
        <v>389</v>
      </c>
      <c r="F26" s="12"/>
      <c r="G26" s="12"/>
      <c r="H26" s="13" t="s">
        <v>389</v>
      </c>
      <c r="I26" s="12">
        <f>+D26+G26</f>
        <v>0</v>
      </c>
    </row>
    <row r="27" spans="2:16" ht="12.75" customHeight="1" x14ac:dyDescent="0.2">
      <c r="B27" s="184"/>
      <c r="C27" s="11" t="s">
        <v>27</v>
      </c>
      <c r="D27" s="12"/>
      <c r="E27" s="13" t="s">
        <v>389</v>
      </c>
      <c r="F27" s="15"/>
      <c r="G27" s="12"/>
      <c r="H27" s="13" t="s">
        <v>389</v>
      </c>
      <c r="I27" s="12">
        <f t="shared" ref="I27:I31" si="8">+D27+G27</f>
        <v>0</v>
      </c>
    </row>
    <row r="28" spans="2:16" ht="12.75" customHeight="1" x14ac:dyDescent="0.2">
      <c r="B28" s="184"/>
      <c r="C28" s="11" t="s">
        <v>318</v>
      </c>
      <c r="D28" s="18"/>
      <c r="E28" s="13">
        <f t="shared" si="5"/>
        <v>0</v>
      </c>
      <c r="F28" s="12"/>
      <c r="G28" s="18">
        <v>528</v>
      </c>
      <c r="H28" s="13">
        <f t="shared" si="6"/>
        <v>1</v>
      </c>
      <c r="I28" s="12">
        <f t="shared" si="8"/>
        <v>528</v>
      </c>
      <c r="N28" s="17"/>
      <c r="O28" s="17"/>
      <c r="P28" s="17"/>
    </row>
    <row r="29" spans="2:16" ht="12.75" customHeight="1" x14ac:dyDescent="0.2">
      <c r="B29" s="184"/>
      <c r="C29" s="11" t="s">
        <v>28</v>
      </c>
      <c r="D29" s="18"/>
      <c r="E29" s="13" t="s">
        <v>389</v>
      </c>
      <c r="F29" s="12"/>
      <c r="G29" s="18"/>
      <c r="H29" s="13" t="s">
        <v>389</v>
      </c>
      <c r="I29" s="12">
        <f t="shared" si="8"/>
        <v>0</v>
      </c>
    </row>
    <row r="30" spans="2:16" ht="12.75" customHeight="1" x14ac:dyDescent="0.2">
      <c r="B30" s="184"/>
      <c r="C30" s="11" t="s">
        <v>33</v>
      </c>
      <c r="D30" s="12"/>
      <c r="E30" s="13" t="s">
        <v>389</v>
      </c>
      <c r="F30" s="12"/>
      <c r="G30" s="12"/>
      <c r="H30" s="13" t="s">
        <v>389</v>
      </c>
      <c r="I30" s="12">
        <f t="shared" si="8"/>
        <v>0</v>
      </c>
      <c r="N30" s="17"/>
      <c r="O30" s="17"/>
      <c r="P30" s="17"/>
    </row>
    <row r="31" spans="2:16" ht="12.75" customHeight="1" x14ac:dyDescent="0.2">
      <c r="B31" s="184"/>
      <c r="C31" s="70" t="s">
        <v>139</v>
      </c>
      <c r="D31" s="69">
        <f>SUM(D23:D30)</f>
        <v>0</v>
      </c>
      <c r="E31" s="65">
        <f t="shared" ref="E31" si="9">+D31/$I31</f>
        <v>0</v>
      </c>
      <c r="F31" s="71"/>
      <c r="G31" s="69">
        <f>SUM(G23:G30)</f>
        <v>10560</v>
      </c>
      <c r="H31" s="65">
        <f t="shared" ref="H31" si="10">+G31/$I31</f>
        <v>1</v>
      </c>
      <c r="I31" s="64">
        <f t="shared" si="8"/>
        <v>10560</v>
      </c>
      <c r="O31" s="17"/>
      <c r="P31" s="17"/>
    </row>
    <row r="32" spans="2:16" ht="12.75" customHeight="1" x14ac:dyDescent="0.2">
      <c r="B32" s="184"/>
      <c r="C32" s="151" t="s">
        <v>140</v>
      </c>
      <c r="D32" s="99"/>
      <c r="E32" s="99"/>
      <c r="F32" s="99"/>
      <c r="G32" s="99"/>
      <c r="H32" s="99"/>
      <c r="I32" s="99"/>
      <c r="N32" s="17"/>
      <c r="O32" s="17"/>
      <c r="P32" s="17"/>
    </row>
    <row r="33" spans="2:16" ht="12.75" customHeight="1" x14ac:dyDescent="0.2">
      <c r="B33" s="184"/>
      <c r="C33" s="102" t="s">
        <v>29</v>
      </c>
      <c r="D33" s="20"/>
      <c r="E33" s="21" t="s">
        <v>389</v>
      </c>
      <c r="F33" s="105"/>
      <c r="G33" s="20"/>
      <c r="H33" s="21" t="s">
        <v>389</v>
      </c>
      <c r="I33" s="20">
        <f t="shared" ref="I33:I95" si="11">+D33+G33</f>
        <v>0</v>
      </c>
      <c r="N33" s="17"/>
      <c r="O33" s="17"/>
      <c r="P33" s="17"/>
    </row>
    <row r="34" spans="2:16" ht="12.75" customHeight="1" x14ac:dyDescent="0.2">
      <c r="B34" s="184"/>
      <c r="C34" s="11" t="s">
        <v>325</v>
      </c>
      <c r="D34" s="12"/>
      <c r="E34" s="13" t="s">
        <v>389</v>
      </c>
      <c r="F34" s="12"/>
      <c r="G34" s="12"/>
      <c r="H34" s="13" t="s">
        <v>389</v>
      </c>
      <c r="I34" s="12">
        <f t="shared" si="11"/>
        <v>0</v>
      </c>
      <c r="O34" s="17"/>
      <c r="P34" s="17"/>
    </row>
    <row r="35" spans="2:16" ht="12.75" customHeight="1" x14ac:dyDescent="0.2">
      <c r="B35" s="184"/>
      <c r="C35" s="11" t="s">
        <v>6</v>
      </c>
      <c r="D35" s="12"/>
      <c r="E35" s="13">
        <f t="shared" ref="E35:E53" si="12">+D35/$I35</f>
        <v>0</v>
      </c>
      <c r="F35" s="15"/>
      <c r="G35" s="12">
        <v>1472</v>
      </c>
      <c r="H35" s="13">
        <f t="shared" ref="H35:H53" si="13">+G35/$I35</f>
        <v>1</v>
      </c>
      <c r="I35" s="12">
        <f t="shared" si="11"/>
        <v>1472</v>
      </c>
      <c r="N35" s="17"/>
      <c r="O35" s="17"/>
      <c r="P35" s="17"/>
    </row>
    <row r="36" spans="2:16" ht="12.75" customHeight="1" x14ac:dyDescent="0.2">
      <c r="B36" s="184"/>
      <c r="C36" s="11" t="s">
        <v>7</v>
      </c>
      <c r="D36" s="15"/>
      <c r="E36" s="13" t="s">
        <v>389</v>
      </c>
      <c r="F36" s="15"/>
      <c r="G36" s="12"/>
      <c r="H36" s="13" t="s">
        <v>389</v>
      </c>
      <c r="I36" s="12">
        <f t="shared" si="11"/>
        <v>0</v>
      </c>
    </row>
    <row r="37" spans="2:16" ht="12.75" customHeight="1" x14ac:dyDescent="0.2">
      <c r="B37" s="184"/>
      <c r="C37" s="11" t="s">
        <v>32</v>
      </c>
      <c r="D37" s="12"/>
      <c r="E37" s="13">
        <f t="shared" si="12"/>
        <v>0</v>
      </c>
      <c r="F37" s="12"/>
      <c r="G37" s="12">
        <v>1248</v>
      </c>
      <c r="H37" s="13">
        <f t="shared" si="13"/>
        <v>1</v>
      </c>
      <c r="I37" s="12">
        <f t="shared" si="11"/>
        <v>1248</v>
      </c>
      <c r="N37" s="17"/>
      <c r="O37" s="17"/>
      <c r="P37" s="17"/>
    </row>
    <row r="38" spans="2:16" ht="12.75" customHeight="1" x14ac:dyDescent="0.2">
      <c r="B38" s="184"/>
      <c r="C38" s="11" t="s">
        <v>8</v>
      </c>
      <c r="D38" s="12"/>
      <c r="E38" s="13" t="s">
        <v>389</v>
      </c>
      <c r="F38" s="12"/>
      <c r="G38" s="12"/>
      <c r="H38" s="13" t="s">
        <v>389</v>
      </c>
      <c r="I38" s="12">
        <f t="shared" si="11"/>
        <v>0</v>
      </c>
    </row>
    <row r="39" spans="2:16" ht="12.75" customHeight="1" x14ac:dyDescent="0.2">
      <c r="B39" s="184"/>
      <c r="C39" s="11" t="s">
        <v>9</v>
      </c>
      <c r="D39" s="12"/>
      <c r="E39" s="13" t="s">
        <v>389</v>
      </c>
      <c r="F39" s="12"/>
      <c r="G39" s="12"/>
      <c r="H39" s="13" t="s">
        <v>389</v>
      </c>
      <c r="I39" s="12">
        <f t="shared" si="11"/>
        <v>0</v>
      </c>
      <c r="N39" s="17"/>
      <c r="O39" s="17"/>
      <c r="P39" s="17"/>
    </row>
    <row r="40" spans="2:16" ht="12.75" customHeight="1" x14ac:dyDescent="0.2">
      <c r="B40" s="184"/>
      <c r="C40" s="19" t="s">
        <v>78</v>
      </c>
      <c r="D40" s="12"/>
      <c r="E40" s="13" t="s">
        <v>389</v>
      </c>
      <c r="F40" s="12"/>
      <c r="G40" s="12"/>
      <c r="H40" s="13" t="s">
        <v>389</v>
      </c>
      <c r="I40" s="12">
        <f t="shared" si="11"/>
        <v>0</v>
      </c>
      <c r="N40" s="17"/>
      <c r="O40" s="17"/>
      <c r="P40" s="17"/>
    </row>
    <row r="41" spans="2:16" ht="12.75" customHeight="1" x14ac:dyDescent="0.2">
      <c r="B41" s="184"/>
      <c r="C41" s="11" t="s">
        <v>10</v>
      </c>
      <c r="D41" s="12"/>
      <c r="E41" s="13" t="s">
        <v>389</v>
      </c>
      <c r="F41" s="12"/>
      <c r="G41" s="12"/>
      <c r="H41" s="13" t="s">
        <v>389</v>
      </c>
      <c r="I41" s="12">
        <f t="shared" si="11"/>
        <v>0</v>
      </c>
      <c r="N41" s="17"/>
      <c r="O41" s="17"/>
      <c r="P41" s="17"/>
    </row>
    <row r="42" spans="2:16" ht="12.75" customHeight="1" x14ac:dyDescent="0.2">
      <c r="B42" s="184"/>
      <c r="C42" s="70" t="s">
        <v>139</v>
      </c>
      <c r="D42" s="69">
        <f>SUM(D33:D41)</f>
        <v>0</v>
      </c>
      <c r="E42" s="65">
        <f t="shared" si="12"/>
        <v>0</v>
      </c>
      <c r="F42" s="71"/>
      <c r="G42" s="69">
        <f>SUM(G33:G41)</f>
        <v>2720</v>
      </c>
      <c r="H42" s="65">
        <f t="shared" si="13"/>
        <v>1</v>
      </c>
      <c r="I42" s="64">
        <f t="shared" si="11"/>
        <v>2720</v>
      </c>
      <c r="O42" s="17"/>
      <c r="P42" s="17"/>
    </row>
    <row r="43" spans="2:16" ht="12.75" customHeight="1" x14ac:dyDescent="0.2">
      <c r="B43" s="184"/>
      <c r="C43" s="151" t="s">
        <v>355</v>
      </c>
      <c r="D43" s="99"/>
      <c r="E43" s="99"/>
      <c r="F43" s="99"/>
      <c r="G43" s="99"/>
      <c r="H43" s="99"/>
      <c r="I43" s="99"/>
      <c r="N43" s="17"/>
      <c r="O43" s="17"/>
      <c r="P43" s="17"/>
    </row>
    <row r="44" spans="2:16" ht="12.75" customHeight="1" x14ac:dyDescent="0.2">
      <c r="B44" s="184"/>
      <c r="C44" s="102" t="s">
        <v>58</v>
      </c>
      <c r="D44" s="103"/>
      <c r="E44" s="21" t="s">
        <v>389</v>
      </c>
      <c r="F44" s="20"/>
      <c r="G44" s="103"/>
      <c r="H44" s="21" t="s">
        <v>389</v>
      </c>
      <c r="I44" s="20">
        <f t="shared" ref="I44:I47" si="14">+D44+G44</f>
        <v>0</v>
      </c>
      <c r="N44" s="17"/>
      <c r="O44" s="17"/>
      <c r="P44" s="17"/>
    </row>
    <row r="45" spans="2:16" ht="12.75" customHeight="1" x14ac:dyDescent="0.2">
      <c r="B45" s="184"/>
      <c r="C45" s="11" t="s">
        <v>13</v>
      </c>
      <c r="D45" s="12"/>
      <c r="E45" s="13">
        <f t="shared" ref="E45:E50" si="15">+D45/$I45</f>
        <v>0</v>
      </c>
      <c r="F45" s="15"/>
      <c r="G45" s="12">
        <v>1296</v>
      </c>
      <c r="H45" s="13">
        <f t="shared" ref="H45:H50" si="16">+G45/$I45</f>
        <v>1</v>
      </c>
      <c r="I45" s="12">
        <f t="shared" si="14"/>
        <v>1296</v>
      </c>
      <c r="O45" s="17"/>
      <c r="P45" s="17"/>
    </row>
    <row r="46" spans="2:16" ht="12.75" customHeight="1" x14ac:dyDescent="0.2">
      <c r="B46" s="184"/>
      <c r="C46" s="11" t="s">
        <v>0</v>
      </c>
      <c r="D46" s="12"/>
      <c r="E46" s="13" t="s">
        <v>389</v>
      </c>
      <c r="F46" s="12"/>
      <c r="G46" s="12"/>
      <c r="H46" s="13" t="s">
        <v>389</v>
      </c>
      <c r="I46" s="12">
        <f t="shared" si="14"/>
        <v>0</v>
      </c>
    </row>
    <row r="47" spans="2:16" ht="12.75" customHeight="1" x14ac:dyDescent="0.2">
      <c r="B47" s="184"/>
      <c r="C47" s="11" t="s">
        <v>15</v>
      </c>
      <c r="D47" s="12"/>
      <c r="E47" s="13" t="s">
        <v>389</v>
      </c>
      <c r="F47" s="15"/>
      <c r="G47" s="12"/>
      <c r="H47" s="13" t="s">
        <v>389</v>
      </c>
      <c r="I47" s="12">
        <f t="shared" si="14"/>
        <v>0</v>
      </c>
    </row>
    <row r="48" spans="2:16" ht="12.75" customHeight="1" x14ac:dyDescent="0.2">
      <c r="B48" s="184"/>
      <c r="C48" s="11" t="s">
        <v>49</v>
      </c>
      <c r="D48" s="12"/>
      <c r="E48" s="13" t="s">
        <v>389</v>
      </c>
      <c r="F48" s="12"/>
      <c r="G48" s="12"/>
      <c r="H48" s="13" t="s">
        <v>389</v>
      </c>
      <c r="I48" s="12">
        <f>+D48+G48</f>
        <v>0</v>
      </c>
    </row>
    <row r="49" spans="2:16" ht="12.75" customHeight="1" x14ac:dyDescent="0.2">
      <c r="B49" s="184"/>
      <c r="C49" s="11" t="s">
        <v>59</v>
      </c>
      <c r="D49" s="18"/>
      <c r="E49" s="13" t="s">
        <v>389</v>
      </c>
      <c r="F49" s="12"/>
      <c r="G49" s="17"/>
      <c r="H49" s="13" t="s">
        <v>389</v>
      </c>
      <c r="I49" s="12">
        <f t="shared" ref="I49:I52" si="17">+D49+G49</f>
        <v>0</v>
      </c>
    </row>
    <row r="50" spans="2:16" ht="12.75" customHeight="1" x14ac:dyDescent="0.2">
      <c r="B50" s="184"/>
      <c r="C50" s="11" t="s">
        <v>11</v>
      </c>
      <c r="D50" s="12"/>
      <c r="E50" s="13">
        <f t="shared" si="15"/>
        <v>0</v>
      </c>
      <c r="F50" s="12"/>
      <c r="G50" s="12">
        <v>3184</v>
      </c>
      <c r="H50" s="13">
        <f t="shared" si="16"/>
        <v>1</v>
      </c>
      <c r="I50" s="12">
        <f t="shared" si="17"/>
        <v>3184</v>
      </c>
      <c r="N50" s="17"/>
      <c r="O50" s="17"/>
      <c r="P50" s="17"/>
    </row>
    <row r="51" spans="2:16" ht="12.75" customHeight="1" x14ac:dyDescent="0.2">
      <c r="B51" s="184"/>
      <c r="C51" s="11" t="s">
        <v>16</v>
      </c>
      <c r="D51" s="12"/>
      <c r="E51" s="13" t="s">
        <v>389</v>
      </c>
      <c r="F51" s="15"/>
      <c r="G51" s="12"/>
      <c r="H51" s="13" t="s">
        <v>389</v>
      </c>
      <c r="I51" s="12">
        <f t="shared" si="17"/>
        <v>0</v>
      </c>
    </row>
    <row r="52" spans="2:16" ht="12.75" customHeight="1" x14ac:dyDescent="0.2">
      <c r="B52" s="184"/>
      <c r="C52" s="11" t="s">
        <v>17</v>
      </c>
      <c r="D52" s="12"/>
      <c r="E52" s="13" t="s">
        <v>389</v>
      </c>
      <c r="F52" s="12"/>
      <c r="G52" s="12"/>
      <c r="H52" s="13" t="s">
        <v>389</v>
      </c>
      <c r="I52" s="12">
        <f t="shared" si="17"/>
        <v>0</v>
      </c>
    </row>
    <row r="53" spans="2:16" ht="12.75" customHeight="1" x14ac:dyDescent="0.2">
      <c r="B53" s="184"/>
      <c r="C53" s="11" t="s">
        <v>34</v>
      </c>
      <c r="D53" s="12"/>
      <c r="E53" s="13">
        <f t="shared" si="12"/>
        <v>0</v>
      </c>
      <c r="F53" s="12"/>
      <c r="G53" s="12">
        <v>960</v>
      </c>
      <c r="H53" s="13">
        <f t="shared" si="13"/>
        <v>1</v>
      </c>
      <c r="I53" s="12">
        <f t="shared" si="11"/>
        <v>960</v>
      </c>
      <c r="N53" s="17"/>
      <c r="O53" s="17"/>
      <c r="P53" s="17"/>
    </row>
    <row r="54" spans="2:16" ht="12.75" customHeight="1" x14ac:dyDescent="0.2">
      <c r="B54" s="184"/>
      <c r="C54" s="11" t="s">
        <v>35</v>
      </c>
      <c r="D54" s="12"/>
      <c r="E54" s="13" t="s">
        <v>389</v>
      </c>
      <c r="F54" s="12"/>
      <c r="G54" s="12"/>
      <c r="H54" s="13" t="s">
        <v>389</v>
      </c>
      <c r="I54" s="12">
        <f t="shared" si="11"/>
        <v>0</v>
      </c>
    </row>
    <row r="55" spans="2:16" ht="12.75" customHeight="1" x14ac:dyDescent="0.2">
      <c r="B55" s="184"/>
      <c r="C55" s="72" t="s">
        <v>139</v>
      </c>
      <c r="D55" s="68">
        <f>SUM(D44:D54)</f>
        <v>0</v>
      </c>
      <c r="E55" s="98">
        <f>D55/$I55</f>
        <v>0</v>
      </c>
      <c r="F55" s="67"/>
      <c r="G55" s="68">
        <f>SUM(G44:G54)</f>
        <v>5440</v>
      </c>
      <c r="H55" s="98">
        <f>G55/$I55</f>
        <v>1</v>
      </c>
      <c r="I55" s="68">
        <f t="shared" si="11"/>
        <v>5440</v>
      </c>
      <c r="N55" s="17"/>
      <c r="O55" s="17"/>
      <c r="P55" s="17"/>
    </row>
    <row r="56" spans="2:16" ht="12.75" customHeight="1" x14ac:dyDescent="0.2">
      <c r="B56" s="193"/>
      <c r="C56" s="126" t="s">
        <v>36</v>
      </c>
      <c r="D56" s="14">
        <f>SUM(D31,D42,D55)</f>
        <v>0</v>
      </c>
      <c r="E56" s="16">
        <f>D56/$I56</f>
        <v>0</v>
      </c>
      <c r="F56" s="14"/>
      <c r="G56" s="14">
        <f>SUM(G31,G42,G55)</f>
        <v>18720</v>
      </c>
      <c r="H56" s="16">
        <f>G56/$I56</f>
        <v>1</v>
      </c>
      <c r="I56" s="14">
        <f t="shared" si="11"/>
        <v>18720</v>
      </c>
      <c r="O56" s="17"/>
      <c r="P56" s="17"/>
    </row>
    <row r="57" spans="2:16" ht="12.75" customHeight="1" x14ac:dyDescent="0.2">
      <c r="B57" s="190" t="s">
        <v>292</v>
      </c>
      <c r="C57" s="152" t="s">
        <v>131</v>
      </c>
      <c r="D57" s="100"/>
      <c r="E57" s="101"/>
      <c r="F57" s="100"/>
      <c r="G57" s="100"/>
      <c r="H57" s="101"/>
      <c r="I57" s="100"/>
    </row>
    <row r="58" spans="2:16" x14ac:dyDescent="0.2">
      <c r="B58" s="188"/>
      <c r="C58" s="102" t="s">
        <v>29</v>
      </c>
      <c r="D58" s="20"/>
      <c r="E58" s="21" t="s">
        <v>389</v>
      </c>
      <c r="F58" s="20"/>
      <c r="G58" s="20"/>
      <c r="H58" s="21" t="s">
        <v>389</v>
      </c>
      <c r="I58" s="20">
        <f t="shared" ref="I58:I64" si="18">+D58+G58</f>
        <v>0</v>
      </c>
    </row>
    <row r="59" spans="2:16" x14ac:dyDescent="0.2">
      <c r="B59" s="188"/>
      <c r="C59" s="102" t="s">
        <v>13</v>
      </c>
      <c r="D59" s="20"/>
      <c r="E59" s="21">
        <f t="shared" ref="E59:E65" si="19">+D59/$I59</f>
        <v>0</v>
      </c>
      <c r="F59" s="20"/>
      <c r="G59" s="20">
        <v>1200</v>
      </c>
      <c r="H59" s="21">
        <f t="shared" ref="H59:H65" si="20">+G59/$I59</f>
        <v>1</v>
      </c>
      <c r="I59" s="20">
        <f t="shared" si="18"/>
        <v>1200</v>
      </c>
      <c r="N59" s="17"/>
      <c r="O59" s="17"/>
      <c r="P59" s="17"/>
    </row>
    <row r="60" spans="2:16" x14ac:dyDescent="0.2">
      <c r="B60" s="188"/>
      <c r="C60" s="11" t="s">
        <v>31</v>
      </c>
      <c r="D60" s="12"/>
      <c r="E60" s="13" t="s">
        <v>389</v>
      </c>
      <c r="F60" s="12"/>
      <c r="G60" s="12"/>
      <c r="H60" s="13" t="s">
        <v>389</v>
      </c>
      <c r="I60" s="12">
        <f t="shared" si="18"/>
        <v>0</v>
      </c>
    </row>
    <row r="61" spans="2:16" x14ac:dyDescent="0.2">
      <c r="B61" s="188"/>
      <c r="C61" s="11" t="s">
        <v>32</v>
      </c>
      <c r="D61" s="12"/>
      <c r="E61" s="13">
        <f t="shared" si="19"/>
        <v>0</v>
      </c>
      <c r="F61" s="12"/>
      <c r="G61" s="12">
        <v>1824</v>
      </c>
      <c r="H61" s="13">
        <f t="shared" si="20"/>
        <v>1</v>
      </c>
      <c r="I61" s="12">
        <f t="shared" si="18"/>
        <v>1824</v>
      </c>
      <c r="O61" s="17"/>
      <c r="P61" s="17"/>
    </row>
    <row r="62" spans="2:16" x14ac:dyDescent="0.2">
      <c r="B62" s="188"/>
      <c r="C62" s="11" t="s">
        <v>33</v>
      </c>
      <c r="D62" s="17">
        <v>336</v>
      </c>
      <c r="E62" s="13">
        <f t="shared" si="19"/>
        <v>0.125</v>
      </c>
      <c r="F62" s="12"/>
      <c r="G62" s="12">
        <v>2352</v>
      </c>
      <c r="H62" s="13">
        <f t="shared" si="20"/>
        <v>0.875</v>
      </c>
      <c r="I62" s="12">
        <f t="shared" si="18"/>
        <v>2688</v>
      </c>
      <c r="N62" s="17"/>
      <c r="O62" s="17"/>
      <c r="P62" s="17"/>
    </row>
    <row r="63" spans="2:16" x14ac:dyDescent="0.2">
      <c r="B63" s="188"/>
      <c r="C63" s="11" t="s">
        <v>34</v>
      </c>
      <c r="D63" s="12"/>
      <c r="E63" s="13" t="s">
        <v>389</v>
      </c>
      <c r="F63" s="12"/>
      <c r="G63" s="12"/>
      <c r="H63" s="13" t="s">
        <v>389</v>
      </c>
      <c r="I63" s="12">
        <f t="shared" si="18"/>
        <v>0</v>
      </c>
    </row>
    <row r="64" spans="2:16" ht="12.75" customHeight="1" x14ac:dyDescent="0.2">
      <c r="B64" s="188"/>
      <c r="C64" s="11" t="s">
        <v>35</v>
      </c>
      <c r="D64" s="12"/>
      <c r="E64" s="13" t="s">
        <v>389</v>
      </c>
      <c r="F64" s="12"/>
      <c r="G64" s="12"/>
      <c r="H64" s="13" t="s">
        <v>389</v>
      </c>
      <c r="I64" s="12">
        <f t="shared" si="18"/>
        <v>0</v>
      </c>
    </row>
    <row r="65" spans="2:16" x14ac:dyDescent="0.2">
      <c r="B65" s="188"/>
      <c r="C65" s="66" t="s">
        <v>139</v>
      </c>
      <c r="D65" s="64">
        <f>SUM(D58:D64)</f>
        <v>336</v>
      </c>
      <c r="E65" s="65">
        <f t="shared" si="19"/>
        <v>5.8823529411764705E-2</v>
      </c>
      <c r="F65" s="64"/>
      <c r="G65" s="64">
        <f>SUM(G58:G64)</f>
        <v>5376</v>
      </c>
      <c r="H65" s="65">
        <f t="shared" si="20"/>
        <v>0.94117647058823528</v>
      </c>
      <c r="I65" s="64">
        <f t="shared" si="11"/>
        <v>5712</v>
      </c>
      <c r="N65" s="17"/>
      <c r="O65" s="17"/>
      <c r="P65" s="17"/>
    </row>
    <row r="66" spans="2:16" x14ac:dyDescent="0.2">
      <c r="B66" s="188"/>
      <c r="C66" s="152" t="s">
        <v>272</v>
      </c>
      <c r="D66" s="100"/>
      <c r="E66" s="101"/>
      <c r="F66" s="100"/>
      <c r="G66" s="100"/>
      <c r="H66" s="101"/>
      <c r="I66" s="100"/>
      <c r="N66" s="17"/>
      <c r="O66" s="17"/>
      <c r="P66" s="17"/>
    </row>
    <row r="67" spans="2:16" x14ac:dyDescent="0.2">
      <c r="B67" s="188"/>
      <c r="C67" s="102" t="s">
        <v>15</v>
      </c>
      <c r="D67" s="20"/>
      <c r="E67" s="21" t="s">
        <v>389</v>
      </c>
      <c r="F67" s="20"/>
      <c r="G67" s="20"/>
      <c r="H67" s="21" t="s">
        <v>389</v>
      </c>
      <c r="I67" s="20">
        <f t="shared" ref="I67:I75" si="21">+D67+G67</f>
        <v>0</v>
      </c>
    </row>
    <row r="68" spans="2:16" x14ac:dyDescent="0.2">
      <c r="B68" s="188"/>
      <c r="C68" s="11" t="s">
        <v>6</v>
      </c>
      <c r="D68" s="12">
        <v>1408</v>
      </c>
      <c r="E68" s="13">
        <f t="shared" ref="E68:E76" si="22">+D68/$I68</f>
        <v>1</v>
      </c>
      <c r="F68" s="12"/>
      <c r="G68" s="12"/>
      <c r="H68" s="13">
        <f t="shared" ref="H68:H76" si="23">+G68/$I68</f>
        <v>0</v>
      </c>
      <c r="I68" s="12">
        <f t="shared" si="21"/>
        <v>1408</v>
      </c>
      <c r="N68" s="17"/>
      <c r="O68" s="17"/>
      <c r="P68" s="17"/>
    </row>
    <row r="69" spans="2:16" x14ac:dyDescent="0.2">
      <c r="B69" s="188"/>
      <c r="C69" s="11" t="s">
        <v>7</v>
      </c>
      <c r="D69" s="12"/>
      <c r="E69" s="13" t="s">
        <v>389</v>
      </c>
      <c r="F69" s="12"/>
      <c r="G69" s="12"/>
      <c r="H69" s="13" t="s">
        <v>389</v>
      </c>
      <c r="I69" s="12">
        <f t="shared" si="21"/>
        <v>0</v>
      </c>
    </row>
    <row r="70" spans="2:16" x14ac:dyDescent="0.2">
      <c r="B70" s="188"/>
      <c r="C70" s="11" t="s">
        <v>8</v>
      </c>
      <c r="D70" s="12"/>
      <c r="E70" s="13" t="s">
        <v>389</v>
      </c>
      <c r="F70" s="12"/>
      <c r="G70" s="12"/>
      <c r="H70" s="13" t="s">
        <v>389</v>
      </c>
      <c r="I70" s="12">
        <f t="shared" si="21"/>
        <v>0</v>
      </c>
    </row>
    <row r="71" spans="2:16" x14ac:dyDescent="0.2">
      <c r="B71" s="188"/>
      <c r="C71" s="11" t="s">
        <v>16</v>
      </c>
      <c r="D71" s="12"/>
      <c r="E71" s="13" t="s">
        <v>389</v>
      </c>
      <c r="F71" s="12"/>
      <c r="G71" s="12"/>
      <c r="H71" s="13" t="s">
        <v>389</v>
      </c>
      <c r="I71" s="12">
        <f t="shared" si="21"/>
        <v>0</v>
      </c>
      <c r="N71" s="17"/>
      <c r="O71" s="17"/>
      <c r="P71" s="17"/>
    </row>
    <row r="72" spans="2:16" x14ac:dyDescent="0.2">
      <c r="B72" s="188"/>
      <c r="C72" s="11" t="s">
        <v>9</v>
      </c>
      <c r="D72" s="12"/>
      <c r="E72" s="13" t="s">
        <v>389</v>
      </c>
      <c r="F72" s="12"/>
      <c r="G72" s="12"/>
      <c r="H72" s="13" t="s">
        <v>389</v>
      </c>
      <c r="I72" s="12">
        <f t="shared" si="21"/>
        <v>0</v>
      </c>
      <c r="N72" s="17"/>
      <c r="O72" s="17"/>
      <c r="P72" s="17"/>
    </row>
    <row r="73" spans="2:16" x14ac:dyDescent="0.2">
      <c r="B73" s="188"/>
      <c r="C73" s="11" t="s">
        <v>17</v>
      </c>
      <c r="D73" s="12"/>
      <c r="E73" s="13" t="s">
        <v>389</v>
      </c>
      <c r="F73" s="12"/>
      <c r="G73" s="12"/>
      <c r="H73" s="13" t="s">
        <v>389</v>
      </c>
      <c r="I73" s="12">
        <f t="shared" si="21"/>
        <v>0</v>
      </c>
    </row>
    <row r="74" spans="2:16" x14ac:dyDescent="0.2">
      <c r="B74" s="188"/>
      <c r="C74" s="19" t="s">
        <v>78</v>
      </c>
      <c r="D74" s="12"/>
      <c r="E74" s="13" t="s">
        <v>389</v>
      </c>
      <c r="F74" s="12"/>
      <c r="G74" s="12"/>
      <c r="H74" s="13" t="s">
        <v>389</v>
      </c>
      <c r="I74" s="12">
        <f t="shared" si="21"/>
        <v>0</v>
      </c>
      <c r="N74" s="17"/>
      <c r="O74" s="17"/>
      <c r="P74" s="17"/>
    </row>
    <row r="75" spans="2:16" x14ac:dyDescent="0.2">
      <c r="B75" s="188"/>
      <c r="C75" s="11" t="s">
        <v>10</v>
      </c>
      <c r="D75" s="12">
        <v>528</v>
      </c>
      <c r="E75" s="13">
        <f t="shared" si="22"/>
        <v>1</v>
      </c>
      <c r="F75" s="12"/>
      <c r="G75" s="12"/>
      <c r="H75" s="13">
        <f t="shared" si="23"/>
        <v>0</v>
      </c>
      <c r="I75" s="12">
        <f t="shared" si="21"/>
        <v>528</v>
      </c>
      <c r="N75" s="17"/>
      <c r="O75" s="17"/>
      <c r="P75" s="17"/>
    </row>
    <row r="76" spans="2:16" x14ac:dyDescent="0.2">
      <c r="B76" s="188"/>
      <c r="C76" s="66" t="s">
        <v>139</v>
      </c>
      <c r="D76" s="68">
        <f>SUM(D67:D75)</f>
        <v>1936</v>
      </c>
      <c r="E76" s="65">
        <f t="shared" si="22"/>
        <v>1</v>
      </c>
      <c r="F76" s="64"/>
      <c r="G76" s="68">
        <f>SUM(G67:G75)</f>
        <v>0</v>
      </c>
      <c r="H76" s="65">
        <f t="shared" si="23"/>
        <v>0</v>
      </c>
      <c r="I76" s="64">
        <f t="shared" si="11"/>
        <v>1936</v>
      </c>
      <c r="N76" s="17"/>
      <c r="O76" s="17"/>
      <c r="P76" s="17"/>
    </row>
    <row r="77" spans="2:16" x14ac:dyDescent="0.2">
      <c r="B77" s="188"/>
      <c r="C77" s="153" t="s">
        <v>132</v>
      </c>
      <c r="D77" s="100"/>
      <c r="E77" s="101"/>
      <c r="F77" s="100"/>
      <c r="G77" s="100"/>
      <c r="H77" s="101"/>
      <c r="I77" s="100"/>
      <c r="N77" s="17"/>
      <c r="O77" s="17"/>
      <c r="P77" s="17"/>
    </row>
    <row r="78" spans="2:16" x14ac:dyDescent="0.2">
      <c r="B78" s="188"/>
      <c r="C78" s="102" t="s">
        <v>58</v>
      </c>
      <c r="D78" s="20"/>
      <c r="E78" s="21" t="s">
        <v>389</v>
      </c>
      <c r="F78" s="20"/>
      <c r="G78" s="20"/>
      <c r="H78" s="21" t="s">
        <v>389</v>
      </c>
      <c r="I78" s="20">
        <f t="shared" ref="I78:I79" si="24">+D78+G78</f>
        <v>0</v>
      </c>
      <c r="N78" s="17"/>
      <c r="O78" s="17"/>
      <c r="P78" s="17"/>
    </row>
    <row r="79" spans="2:16" x14ac:dyDescent="0.2">
      <c r="B79" s="188"/>
      <c r="C79" s="11" t="s">
        <v>0</v>
      </c>
      <c r="D79" s="12"/>
      <c r="E79" s="13" t="s">
        <v>389</v>
      </c>
      <c r="F79" s="12"/>
      <c r="G79" s="12"/>
      <c r="H79" s="13" t="s">
        <v>389</v>
      </c>
      <c r="I79" s="12">
        <f t="shared" si="24"/>
        <v>0</v>
      </c>
      <c r="N79" s="17"/>
      <c r="O79" s="17"/>
      <c r="P79" s="17"/>
    </row>
    <row r="80" spans="2:16" ht="12.75" customHeight="1" x14ac:dyDescent="0.2">
      <c r="B80" s="188"/>
      <c r="C80" s="11" t="s">
        <v>49</v>
      </c>
      <c r="D80" s="12"/>
      <c r="E80" s="13">
        <f t="shared" ref="E80:E83" si="25">+D80/$I80</f>
        <v>0</v>
      </c>
      <c r="F80" s="12"/>
      <c r="G80" s="12">
        <v>1088</v>
      </c>
      <c r="H80" s="13">
        <f t="shared" ref="H80:H83" si="26">+G80/$I80</f>
        <v>1</v>
      </c>
      <c r="I80" s="12">
        <f>+D80+G80</f>
        <v>1088</v>
      </c>
      <c r="O80" s="17"/>
      <c r="P80" s="17"/>
    </row>
    <row r="81" spans="2:16" x14ac:dyDescent="0.2">
      <c r="B81" s="188"/>
      <c r="C81" s="11" t="s">
        <v>59</v>
      </c>
      <c r="D81" s="12"/>
      <c r="E81" s="13" t="s">
        <v>389</v>
      </c>
      <c r="F81" s="12"/>
      <c r="G81" s="12"/>
      <c r="H81" s="13" t="s">
        <v>389</v>
      </c>
      <c r="I81" s="12">
        <f t="shared" ref="I81:I83" si="27">+D81+G81</f>
        <v>0</v>
      </c>
    </row>
    <row r="82" spans="2:16" x14ac:dyDescent="0.2">
      <c r="B82" s="188"/>
      <c r="C82" s="11" t="s">
        <v>11</v>
      </c>
      <c r="D82" s="12">
        <v>1600</v>
      </c>
      <c r="E82" s="13">
        <f t="shared" si="25"/>
        <v>1</v>
      </c>
      <c r="F82" s="12"/>
      <c r="G82" s="12"/>
      <c r="H82" s="13">
        <f t="shared" si="26"/>
        <v>0</v>
      </c>
      <c r="I82" s="12">
        <f t="shared" si="27"/>
        <v>1600</v>
      </c>
      <c r="N82" s="17"/>
      <c r="O82" s="17"/>
      <c r="P82" s="17"/>
    </row>
    <row r="83" spans="2:16" x14ac:dyDescent="0.2">
      <c r="B83" s="188"/>
      <c r="C83" s="66" t="s">
        <v>139</v>
      </c>
      <c r="D83" s="68">
        <f>SUM(D78:D82)</f>
        <v>1600</v>
      </c>
      <c r="E83" s="65">
        <f t="shared" si="25"/>
        <v>0.59523809523809523</v>
      </c>
      <c r="F83" s="64"/>
      <c r="G83" s="68">
        <f>SUM(G78:G82)</f>
        <v>1088</v>
      </c>
      <c r="H83" s="65">
        <f t="shared" si="26"/>
        <v>0.40476190476190477</v>
      </c>
      <c r="I83" s="64">
        <f t="shared" si="27"/>
        <v>2688</v>
      </c>
      <c r="N83" s="17"/>
      <c r="O83" s="17"/>
      <c r="P83" s="17"/>
    </row>
    <row r="84" spans="2:16" x14ac:dyDescent="0.2">
      <c r="B84" s="188"/>
      <c r="C84" s="153" t="s">
        <v>363</v>
      </c>
      <c r="D84" s="100"/>
      <c r="E84" s="101"/>
      <c r="F84" s="100"/>
      <c r="G84" s="100"/>
      <c r="H84" s="101"/>
      <c r="I84" s="100"/>
    </row>
    <row r="85" spans="2:16" x14ac:dyDescent="0.2">
      <c r="B85" s="188"/>
      <c r="C85" s="102" t="s">
        <v>324</v>
      </c>
      <c r="D85" s="20">
        <v>2576</v>
      </c>
      <c r="E85" s="21">
        <f t="shared" ref="E85:E94" si="28">+D85/$I85</f>
        <v>1</v>
      </c>
      <c r="F85" s="20"/>
      <c r="G85" s="20"/>
      <c r="H85" s="21">
        <f t="shared" ref="H85:H94" si="29">+G85/$I85</f>
        <v>0</v>
      </c>
      <c r="I85" s="20">
        <f t="shared" ref="I85:I90" si="30">+D85+G85</f>
        <v>2576</v>
      </c>
      <c r="N85" s="17"/>
      <c r="O85" s="17"/>
      <c r="P85" s="17"/>
    </row>
    <row r="86" spans="2:16" x14ac:dyDescent="0.2">
      <c r="B86" s="188"/>
      <c r="C86" s="11" t="s">
        <v>323</v>
      </c>
      <c r="D86" s="20"/>
      <c r="E86" s="13" t="s">
        <v>389</v>
      </c>
      <c r="F86" s="20"/>
      <c r="G86" s="20"/>
      <c r="H86" s="13" t="s">
        <v>389</v>
      </c>
      <c r="I86" s="20">
        <f t="shared" si="30"/>
        <v>0</v>
      </c>
    </row>
    <row r="87" spans="2:16" x14ac:dyDescent="0.2">
      <c r="B87" s="188"/>
      <c r="C87" s="11" t="s">
        <v>24</v>
      </c>
      <c r="D87" s="12"/>
      <c r="E87" s="13" t="s">
        <v>389</v>
      </c>
      <c r="F87" s="12"/>
      <c r="G87" s="12"/>
      <c r="H87" s="13" t="s">
        <v>389</v>
      </c>
      <c r="I87" s="12">
        <f t="shared" si="30"/>
        <v>0</v>
      </c>
    </row>
    <row r="88" spans="2:16" x14ac:dyDescent="0.2">
      <c r="B88" s="188"/>
      <c r="C88" s="11" t="s">
        <v>25</v>
      </c>
      <c r="D88" s="12"/>
      <c r="E88" s="13">
        <f t="shared" si="28"/>
        <v>0</v>
      </c>
      <c r="F88" s="12"/>
      <c r="G88" s="12">
        <v>2576</v>
      </c>
      <c r="H88" s="13">
        <f t="shared" si="29"/>
        <v>1</v>
      </c>
      <c r="I88" s="12">
        <f t="shared" si="30"/>
        <v>2576</v>
      </c>
      <c r="O88" s="17"/>
      <c r="P88" s="17"/>
    </row>
    <row r="89" spans="2:16" x14ac:dyDescent="0.2">
      <c r="B89" s="188"/>
      <c r="C89" s="11" t="s">
        <v>26</v>
      </c>
      <c r="D89" s="12"/>
      <c r="E89" s="13" t="s">
        <v>389</v>
      </c>
      <c r="F89" s="12"/>
      <c r="G89" s="12"/>
      <c r="H89" s="13" t="s">
        <v>389</v>
      </c>
      <c r="I89" s="12">
        <f t="shared" si="30"/>
        <v>0</v>
      </c>
    </row>
    <row r="90" spans="2:16" x14ac:dyDescent="0.2">
      <c r="B90" s="188"/>
      <c r="C90" s="11" t="s">
        <v>27</v>
      </c>
      <c r="D90" s="12"/>
      <c r="E90" s="13" t="s">
        <v>389</v>
      </c>
      <c r="F90" s="12"/>
      <c r="G90" s="12"/>
      <c r="H90" s="13" t="s">
        <v>389</v>
      </c>
      <c r="I90" s="12">
        <f t="shared" si="30"/>
        <v>0</v>
      </c>
    </row>
    <row r="91" spans="2:16" x14ac:dyDescent="0.2">
      <c r="B91" s="188"/>
      <c r="C91" s="102" t="s">
        <v>318</v>
      </c>
      <c r="D91" s="12"/>
      <c r="E91" s="13" t="s">
        <v>389</v>
      </c>
      <c r="F91" s="12"/>
      <c r="G91" s="12"/>
      <c r="H91" s="13" t="s">
        <v>389</v>
      </c>
      <c r="I91" s="12">
        <f t="shared" si="11"/>
        <v>0</v>
      </c>
    </row>
    <row r="92" spans="2:16" x14ac:dyDescent="0.2">
      <c r="B92" s="188"/>
      <c r="C92" s="11" t="s">
        <v>322</v>
      </c>
      <c r="D92" s="12"/>
      <c r="E92" s="13" t="s">
        <v>389</v>
      </c>
      <c r="F92" s="12"/>
      <c r="G92" s="12"/>
      <c r="H92" s="13" t="s">
        <v>389</v>
      </c>
      <c r="I92" s="12">
        <f t="shared" si="11"/>
        <v>0</v>
      </c>
      <c r="N92" s="17"/>
      <c r="O92" s="17"/>
      <c r="P92" s="17"/>
    </row>
    <row r="93" spans="2:16" x14ac:dyDescent="0.2">
      <c r="B93" s="192"/>
      <c r="C93" s="11" t="s">
        <v>28</v>
      </c>
      <c r="D93" s="12"/>
      <c r="E93" s="13">
        <f t="shared" si="28"/>
        <v>0</v>
      </c>
      <c r="F93" s="15"/>
      <c r="G93" s="12">
        <v>2016</v>
      </c>
      <c r="H93" s="13">
        <f t="shared" si="29"/>
        <v>1</v>
      </c>
      <c r="I93" s="12">
        <f t="shared" si="11"/>
        <v>2016</v>
      </c>
      <c r="N93" s="17"/>
      <c r="O93" s="17"/>
      <c r="P93" s="17"/>
    </row>
    <row r="94" spans="2:16" x14ac:dyDescent="0.2">
      <c r="B94" s="192"/>
      <c r="C94" s="66" t="s">
        <v>139</v>
      </c>
      <c r="D94" s="68">
        <f>SUM(D85:D93)</f>
        <v>2576</v>
      </c>
      <c r="E94" s="65">
        <f t="shared" si="28"/>
        <v>0.359375</v>
      </c>
      <c r="F94" s="64"/>
      <c r="G94" s="68">
        <f>SUM(G85:G93)</f>
        <v>4592</v>
      </c>
      <c r="H94" s="65">
        <f t="shared" si="29"/>
        <v>0.640625</v>
      </c>
      <c r="I94" s="64">
        <f t="shared" si="11"/>
        <v>7168</v>
      </c>
      <c r="N94" s="17"/>
      <c r="O94" s="17"/>
      <c r="P94" s="17"/>
    </row>
    <row r="95" spans="2:16" x14ac:dyDescent="0.2">
      <c r="B95" s="189"/>
      <c r="C95" s="126" t="s">
        <v>36</v>
      </c>
      <c r="D95" s="14">
        <f>SUM(D65,D76,D83,D94)</f>
        <v>6448</v>
      </c>
      <c r="E95" s="16">
        <f>D95/$I95</f>
        <v>0.36837294332723947</v>
      </c>
      <c r="F95" s="14"/>
      <c r="G95" s="14">
        <f>SUM(G65,G76,G83,G94)</f>
        <v>11056</v>
      </c>
      <c r="H95" s="16">
        <f>G95/$I95</f>
        <v>0.63162705667276053</v>
      </c>
      <c r="I95" s="14">
        <f t="shared" si="11"/>
        <v>17504</v>
      </c>
      <c r="N95" s="17"/>
      <c r="O95" s="17"/>
      <c r="P95" s="17"/>
    </row>
    <row r="96" spans="2:16" ht="12.75" customHeight="1" x14ac:dyDescent="0.2">
      <c r="B96" s="190" t="s">
        <v>293</v>
      </c>
      <c r="C96" s="152" t="s">
        <v>156</v>
      </c>
      <c r="D96" s="100"/>
      <c r="E96" s="101"/>
      <c r="F96" s="100"/>
      <c r="G96" s="100"/>
      <c r="H96" s="101"/>
      <c r="I96" s="100"/>
    </row>
    <row r="97" spans="2:16" x14ac:dyDescent="0.2">
      <c r="B97" s="188"/>
      <c r="C97" s="102" t="s">
        <v>157</v>
      </c>
      <c r="D97" s="20"/>
      <c r="E97" s="21" t="s">
        <v>389</v>
      </c>
      <c r="F97" s="20"/>
      <c r="G97" s="20"/>
      <c r="H97" s="21" t="s">
        <v>389</v>
      </c>
      <c r="I97" s="20">
        <f t="shared" ref="I97" si="31">+D97+G97</f>
        <v>0</v>
      </c>
    </row>
    <row r="98" spans="2:16" x14ac:dyDescent="0.2">
      <c r="B98" s="188"/>
      <c r="C98" s="11" t="s">
        <v>158</v>
      </c>
      <c r="D98" s="12">
        <v>1856</v>
      </c>
      <c r="E98" s="13">
        <f t="shared" ref="E98:E105" si="32">+D98/$I98</f>
        <v>0.76315789473684215</v>
      </c>
      <c r="F98" s="12"/>
      <c r="G98" s="12">
        <v>576</v>
      </c>
      <c r="H98" s="13">
        <f t="shared" ref="H98:H105" si="33">+G98/$I98</f>
        <v>0.23684210526315788</v>
      </c>
      <c r="I98" s="12">
        <f>+D98+G98</f>
        <v>2432</v>
      </c>
      <c r="N98" s="17"/>
      <c r="P98" s="17"/>
    </row>
    <row r="99" spans="2:16" x14ac:dyDescent="0.2">
      <c r="B99" s="188"/>
      <c r="C99" s="11" t="s">
        <v>159</v>
      </c>
      <c r="D99" s="18"/>
      <c r="E99" s="13" t="s">
        <v>389</v>
      </c>
      <c r="F99" s="12"/>
      <c r="G99" s="18"/>
      <c r="H99" s="13" t="s">
        <v>389</v>
      </c>
      <c r="I99" s="12">
        <f>+D99+G99</f>
        <v>0</v>
      </c>
    </row>
    <row r="100" spans="2:16" x14ac:dyDescent="0.2">
      <c r="B100" s="188"/>
      <c r="C100" s="102" t="s">
        <v>160</v>
      </c>
      <c r="D100" s="17">
        <v>1536</v>
      </c>
      <c r="E100" s="21">
        <f t="shared" si="32"/>
        <v>1</v>
      </c>
      <c r="F100" s="20"/>
      <c r="G100" s="12"/>
      <c r="H100" s="21">
        <f t="shared" si="33"/>
        <v>0</v>
      </c>
      <c r="I100" s="20">
        <f t="shared" ref="I100:I105" si="34">+D100+G100</f>
        <v>1536</v>
      </c>
      <c r="N100" s="17"/>
      <c r="P100" s="17"/>
    </row>
    <row r="101" spans="2:16" x14ac:dyDescent="0.2">
      <c r="B101" s="188"/>
      <c r="C101" s="11" t="s">
        <v>161</v>
      </c>
      <c r="D101" s="12"/>
      <c r="E101" s="13">
        <f t="shared" si="32"/>
        <v>0</v>
      </c>
      <c r="F101" s="12"/>
      <c r="G101" s="12">
        <v>864</v>
      </c>
      <c r="H101" s="13">
        <f t="shared" si="33"/>
        <v>1</v>
      </c>
      <c r="I101" s="12">
        <f t="shared" si="34"/>
        <v>864</v>
      </c>
    </row>
    <row r="102" spans="2:16" x14ac:dyDescent="0.2">
      <c r="B102" s="188"/>
      <c r="C102" s="11" t="s">
        <v>276</v>
      </c>
      <c r="D102" s="12"/>
      <c r="E102" s="13" t="s">
        <v>389</v>
      </c>
      <c r="F102" s="12"/>
      <c r="G102" s="12"/>
      <c r="H102" s="13" t="s">
        <v>389</v>
      </c>
      <c r="I102" s="12">
        <f t="shared" si="34"/>
        <v>0</v>
      </c>
    </row>
    <row r="103" spans="2:16" x14ac:dyDescent="0.2">
      <c r="B103" s="188"/>
      <c r="C103" s="11" t="s">
        <v>162</v>
      </c>
      <c r="D103" s="12"/>
      <c r="E103" s="13" t="s">
        <v>389</v>
      </c>
      <c r="F103" s="12"/>
      <c r="G103" s="12"/>
      <c r="H103" s="13" t="s">
        <v>389</v>
      </c>
      <c r="I103" s="12">
        <f t="shared" si="34"/>
        <v>0</v>
      </c>
    </row>
    <row r="104" spans="2:16" x14ac:dyDescent="0.2">
      <c r="B104" s="188"/>
      <c r="C104" s="11" t="s">
        <v>163</v>
      </c>
      <c r="D104" s="12">
        <v>2960</v>
      </c>
      <c r="E104" s="13">
        <f t="shared" si="32"/>
        <v>0.67272727272727273</v>
      </c>
      <c r="F104" s="12"/>
      <c r="G104" s="18">
        <v>1440</v>
      </c>
      <c r="H104" s="13">
        <f t="shared" si="33"/>
        <v>0.32727272727272727</v>
      </c>
      <c r="I104" s="12">
        <f t="shared" si="34"/>
        <v>4400</v>
      </c>
      <c r="N104" s="17"/>
      <c r="O104" s="17"/>
      <c r="P104" s="17"/>
    </row>
    <row r="105" spans="2:16" x14ac:dyDescent="0.2">
      <c r="B105" s="188"/>
      <c r="C105" s="66" t="s">
        <v>139</v>
      </c>
      <c r="D105" s="64">
        <f>SUM(D97:D104)</f>
        <v>6352</v>
      </c>
      <c r="E105" s="65">
        <f t="shared" si="32"/>
        <v>0.68804159445407276</v>
      </c>
      <c r="F105" s="64"/>
      <c r="G105" s="64">
        <f>SUM(G97:G104)</f>
        <v>2880</v>
      </c>
      <c r="H105" s="65">
        <f t="shared" si="33"/>
        <v>0.31195840554592719</v>
      </c>
      <c r="I105" s="64">
        <f t="shared" si="34"/>
        <v>9232</v>
      </c>
      <c r="N105" s="17"/>
      <c r="O105" s="17"/>
      <c r="P105" s="17"/>
    </row>
    <row r="106" spans="2:16" x14ac:dyDescent="0.2">
      <c r="B106" s="188"/>
      <c r="C106" s="152" t="s">
        <v>364</v>
      </c>
      <c r="D106" s="100"/>
      <c r="E106" s="101"/>
      <c r="F106" s="100"/>
      <c r="G106" s="104"/>
      <c r="H106" s="101"/>
      <c r="I106" s="100"/>
    </row>
    <row r="107" spans="2:16" x14ac:dyDescent="0.2">
      <c r="B107" s="188"/>
      <c r="C107" s="102" t="s">
        <v>144</v>
      </c>
      <c r="D107" s="20"/>
      <c r="E107" s="21" t="s">
        <v>389</v>
      </c>
      <c r="F107" s="20"/>
      <c r="G107" s="20"/>
      <c r="H107" s="21" t="s">
        <v>389</v>
      </c>
      <c r="I107" s="20">
        <f t="shared" ref="I107:I116" si="35">+D107+G107</f>
        <v>0</v>
      </c>
    </row>
    <row r="108" spans="2:16" x14ac:dyDescent="0.2">
      <c r="B108" s="188"/>
      <c r="C108" s="102" t="s">
        <v>164</v>
      </c>
      <c r="D108" s="20"/>
      <c r="E108" s="21">
        <f t="shared" ref="E108:E115" si="36">+D108/$I108</f>
        <v>0</v>
      </c>
      <c r="F108" s="20"/>
      <c r="G108" s="20">
        <v>528</v>
      </c>
      <c r="H108" s="21">
        <f t="shared" ref="H108:H115" si="37">+G108/$I108</f>
        <v>1</v>
      </c>
      <c r="I108" s="20">
        <f t="shared" si="35"/>
        <v>528</v>
      </c>
    </row>
    <row r="109" spans="2:16" x14ac:dyDescent="0.2">
      <c r="B109" s="188"/>
      <c r="C109" s="11" t="s">
        <v>165</v>
      </c>
      <c r="D109" s="12"/>
      <c r="E109" s="13" t="s">
        <v>389</v>
      </c>
      <c r="F109" s="12"/>
      <c r="G109" s="12"/>
      <c r="H109" s="13" t="s">
        <v>389</v>
      </c>
      <c r="I109" s="12">
        <f t="shared" si="35"/>
        <v>0</v>
      </c>
    </row>
    <row r="110" spans="2:16" x14ac:dyDescent="0.2">
      <c r="B110" s="188"/>
      <c r="C110" s="11" t="s">
        <v>166</v>
      </c>
      <c r="D110" s="12"/>
      <c r="E110" s="13" t="s">
        <v>389</v>
      </c>
      <c r="F110" s="12"/>
      <c r="G110" s="12"/>
      <c r="H110" s="13" t="s">
        <v>389</v>
      </c>
      <c r="I110" s="12">
        <f t="shared" si="35"/>
        <v>0</v>
      </c>
    </row>
    <row r="111" spans="2:16" x14ac:dyDescent="0.2">
      <c r="B111" s="188"/>
      <c r="C111" s="11" t="s">
        <v>167</v>
      </c>
      <c r="D111" s="12"/>
      <c r="E111" s="13">
        <f t="shared" si="36"/>
        <v>0</v>
      </c>
      <c r="F111" s="12"/>
      <c r="G111" s="12">
        <v>1200</v>
      </c>
      <c r="H111" s="13">
        <f t="shared" si="37"/>
        <v>1</v>
      </c>
      <c r="I111" s="12">
        <f t="shared" si="35"/>
        <v>1200</v>
      </c>
      <c r="O111" s="17"/>
      <c r="P111" s="17"/>
    </row>
    <row r="112" spans="2:16" x14ac:dyDescent="0.2">
      <c r="B112" s="188"/>
      <c r="C112" s="11" t="s">
        <v>168</v>
      </c>
      <c r="D112" s="12"/>
      <c r="E112" s="13" t="s">
        <v>389</v>
      </c>
      <c r="F112" s="12"/>
      <c r="G112" s="12"/>
      <c r="H112" s="13" t="s">
        <v>389</v>
      </c>
      <c r="I112" s="12">
        <f t="shared" si="35"/>
        <v>0</v>
      </c>
    </row>
    <row r="113" spans="2:16" x14ac:dyDescent="0.2">
      <c r="B113" s="188"/>
      <c r="C113" s="11" t="s">
        <v>169</v>
      </c>
      <c r="D113" s="12"/>
      <c r="E113" s="13">
        <f t="shared" si="36"/>
        <v>0</v>
      </c>
      <c r="F113" s="12"/>
      <c r="G113" s="12">
        <v>1040</v>
      </c>
      <c r="H113" s="13">
        <f t="shared" si="37"/>
        <v>1</v>
      </c>
      <c r="I113" s="12">
        <f t="shared" si="35"/>
        <v>1040</v>
      </c>
      <c r="O113" s="17"/>
      <c r="P113" s="17"/>
    </row>
    <row r="114" spans="2:16" x14ac:dyDescent="0.2">
      <c r="B114" s="188"/>
      <c r="C114" s="11" t="s">
        <v>170</v>
      </c>
      <c r="D114" s="12">
        <v>240</v>
      </c>
      <c r="E114" s="13">
        <f t="shared" si="36"/>
        <v>0.45454545454545453</v>
      </c>
      <c r="F114" s="12"/>
      <c r="G114" s="12">
        <v>288</v>
      </c>
      <c r="H114" s="13">
        <f t="shared" si="37"/>
        <v>0.54545454545454541</v>
      </c>
      <c r="I114" s="12">
        <f t="shared" si="35"/>
        <v>528</v>
      </c>
    </row>
    <row r="115" spans="2:16" x14ac:dyDescent="0.2">
      <c r="B115" s="188"/>
      <c r="C115" s="66" t="s">
        <v>139</v>
      </c>
      <c r="D115" s="64">
        <f>SUM(D107:D114)</f>
        <v>240</v>
      </c>
      <c r="E115" s="65">
        <f t="shared" si="36"/>
        <v>7.281553398058252E-2</v>
      </c>
      <c r="F115" s="64"/>
      <c r="G115" s="64">
        <f>SUM(G107:G114)</f>
        <v>3056</v>
      </c>
      <c r="H115" s="65">
        <f t="shared" si="37"/>
        <v>0.92718446601941751</v>
      </c>
      <c r="I115" s="64">
        <f t="shared" si="35"/>
        <v>3296</v>
      </c>
      <c r="O115" s="17"/>
      <c r="P115" s="17"/>
    </row>
    <row r="116" spans="2:16" x14ac:dyDescent="0.2">
      <c r="B116" s="189"/>
      <c r="C116" s="126" t="s">
        <v>36</v>
      </c>
      <c r="D116" s="14">
        <f>SUM(D105,D115)</f>
        <v>6592</v>
      </c>
      <c r="E116" s="16">
        <f>D116/$I116</f>
        <v>0.5261813537675607</v>
      </c>
      <c r="F116" s="14"/>
      <c r="G116" s="14">
        <f>SUM(G105,G115)</f>
        <v>5936</v>
      </c>
      <c r="H116" s="16">
        <f>G116/$I116</f>
        <v>0.47381864623243936</v>
      </c>
      <c r="I116" s="14">
        <f t="shared" si="35"/>
        <v>12528</v>
      </c>
      <c r="N116" s="17"/>
      <c r="O116" s="17"/>
      <c r="P116" s="17"/>
    </row>
    <row r="117" spans="2:16" ht="12.75" customHeight="1" x14ac:dyDescent="0.2">
      <c r="B117" s="188" t="s">
        <v>294</v>
      </c>
      <c r="C117" s="152" t="s">
        <v>138</v>
      </c>
      <c r="D117" s="100"/>
      <c r="E117" s="101"/>
      <c r="F117" s="106"/>
      <c r="G117" s="100"/>
      <c r="H117" s="101"/>
      <c r="I117" s="100"/>
    </row>
    <row r="118" spans="2:16" x14ac:dyDescent="0.2">
      <c r="B118" s="188"/>
      <c r="C118" s="102" t="s">
        <v>13</v>
      </c>
      <c r="D118" s="20"/>
      <c r="E118" s="21">
        <f>+D118/$I118</f>
        <v>0</v>
      </c>
      <c r="F118" s="105"/>
      <c r="G118" s="20">
        <v>2640</v>
      </c>
      <c r="H118" s="21">
        <f>+G118/$I118</f>
        <v>1</v>
      </c>
      <c r="I118" s="20">
        <f>+D118+G118</f>
        <v>2640</v>
      </c>
      <c r="O118" s="17"/>
      <c r="P118" s="17"/>
    </row>
    <row r="119" spans="2:16" x14ac:dyDescent="0.2">
      <c r="B119" s="188"/>
      <c r="C119" s="11" t="s">
        <v>270</v>
      </c>
      <c r="D119" s="12"/>
      <c r="E119" s="13">
        <f t="shared" ref="E119:E120" si="38">+D119/$I119</f>
        <v>0</v>
      </c>
      <c r="F119" s="15"/>
      <c r="G119" s="12">
        <v>2208</v>
      </c>
      <c r="H119" s="13">
        <f t="shared" ref="H119:H120" si="39">+G119/$I119</f>
        <v>1</v>
      </c>
      <c r="I119" s="12">
        <f>+D119+G119</f>
        <v>2208</v>
      </c>
      <c r="O119" s="17"/>
      <c r="P119" s="17"/>
    </row>
    <row r="120" spans="2:16" x14ac:dyDescent="0.2">
      <c r="B120" s="188"/>
      <c r="C120" s="11" t="s">
        <v>147</v>
      </c>
      <c r="D120" s="12">
        <v>768</v>
      </c>
      <c r="E120" s="13">
        <f t="shared" si="38"/>
        <v>0.54545454545454541</v>
      </c>
      <c r="F120" s="15"/>
      <c r="G120" s="12">
        <v>640</v>
      </c>
      <c r="H120" s="13">
        <f t="shared" si="39"/>
        <v>0.45454545454545453</v>
      </c>
      <c r="I120" s="12">
        <f>+D120+G120</f>
        <v>1408</v>
      </c>
      <c r="P120" s="17"/>
    </row>
    <row r="121" spans="2:16" x14ac:dyDescent="0.2">
      <c r="B121" s="188"/>
      <c r="C121" s="11" t="s">
        <v>17</v>
      </c>
      <c r="D121" s="12"/>
      <c r="E121" s="13">
        <f>+D121/$I121</f>
        <v>0</v>
      </c>
      <c r="F121" s="12"/>
      <c r="G121" s="12">
        <v>1152</v>
      </c>
      <c r="H121" s="13">
        <f>+G121/$I121</f>
        <v>1</v>
      </c>
      <c r="I121" s="12">
        <f>+D121+G121</f>
        <v>1152</v>
      </c>
      <c r="O121" s="17"/>
      <c r="P121" s="17"/>
    </row>
    <row r="122" spans="2:16" x14ac:dyDescent="0.2">
      <c r="B122" s="188"/>
      <c r="C122" s="11" t="s">
        <v>275</v>
      </c>
      <c r="D122" s="12"/>
      <c r="E122" s="13">
        <f>+D122/$I122</f>
        <v>0</v>
      </c>
      <c r="F122" s="12"/>
      <c r="G122" s="12">
        <v>640</v>
      </c>
      <c r="H122" s="13">
        <f>+G122/$I122</f>
        <v>1</v>
      </c>
      <c r="I122" s="12">
        <f>+D122+G122</f>
        <v>640</v>
      </c>
    </row>
    <row r="123" spans="2:16" x14ac:dyDescent="0.2">
      <c r="B123" s="188"/>
      <c r="C123" s="66" t="s">
        <v>139</v>
      </c>
      <c r="D123" s="69">
        <f>SUM(D118:D122)</f>
        <v>768</v>
      </c>
      <c r="E123" s="65">
        <f t="shared" ref="E123" si="40">+D123/$I123</f>
        <v>9.5427435387673953E-2</v>
      </c>
      <c r="F123" s="64"/>
      <c r="G123" s="69">
        <f>SUM(G118:G122)</f>
        <v>7280</v>
      </c>
      <c r="H123" s="65">
        <f t="shared" ref="H123" si="41">+G123/$I123</f>
        <v>0.90457256461232605</v>
      </c>
      <c r="I123" s="64">
        <f t="shared" ref="I123" si="42">+D123+G123</f>
        <v>8048</v>
      </c>
      <c r="O123" s="17"/>
      <c r="P123" s="17"/>
    </row>
    <row r="124" spans="2:16" x14ac:dyDescent="0.2">
      <c r="B124" s="188"/>
      <c r="C124" s="153" t="s">
        <v>368</v>
      </c>
      <c r="D124" s="104"/>
      <c r="E124" s="101"/>
      <c r="F124" s="100"/>
      <c r="G124" s="104"/>
      <c r="H124" s="101"/>
      <c r="I124" s="100"/>
    </row>
    <row r="125" spans="2:16" x14ac:dyDescent="0.2">
      <c r="B125" s="188"/>
      <c r="C125" s="102" t="s">
        <v>145</v>
      </c>
      <c r="D125" s="20">
        <v>960</v>
      </c>
      <c r="E125" s="21">
        <f t="shared" ref="E125:E128" si="43">+D125/$I125</f>
        <v>1</v>
      </c>
      <c r="F125" s="20"/>
      <c r="G125" s="20"/>
      <c r="H125" s="21">
        <f t="shared" ref="H125:H128" si="44">+G125/$I125</f>
        <v>0</v>
      </c>
      <c r="I125" s="20">
        <f>+D125+G125</f>
        <v>960</v>
      </c>
    </row>
    <row r="126" spans="2:16" x14ac:dyDescent="0.2">
      <c r="B126" s="188"/>
      <c r="C126" s="11" t="s">
        <v>146</v>
      </c>
      <c r="D126" s="12"/>
      <c r="E126" s="13">
        <f t="shared" si="43"/>
        <v>0</v>
      </c>
      <c r="F126" s="12"/>
      <c r="G126" s="12">
        <v>5472</v>
      </c>
      <c r="H126" s="13">
        <f t="shared" si="44"/>
        <v>1</v>
      </c>
      <c r="I126" s="12">
        <f t="shared" ref="I126" si="45">+D126+G126</f>
        <v>5472</v>
      </c>
      <c r="O126" s="17"/>
      <c r="P126" s="17"/>
    </row>
    <row r="127" spans="2:16" x14ac:dyDescent="0.2">
      <c r="B127" s="188"/>
      <c r="C127" s="11" t="s">
        <v>15</v>
      </c>
      <c r="D127" s="12"/>
      <c r="E127" s="13">
        <f t="shared" si="43"/>
        <v>0</v>
      </c>
      <c r="F127" s="15"/>
      <c r="G127" s="12">
        <v>384</v>
      </c>
      <c r="H127" s="13">
        <f t="shared" si="44"/>
        <v>1</v>
      </c>
      <c r="I127" s="12">
        <f>+D127+G127</f>
        <v>384</v>
      </c>
    </row>
    <row r="128" spans="2:16" x14ac:dyDescent="0.2">
      <c r="B128" s="188"/>
      <c r="C128" s="11" t="s">
        <v>16</v>
      </c>
      <c r="D128" s="12"/>
      <c r="E128" s="13">
        <f t="shared" si="43"/>
        <v>0</v>
      </c>
      <c r="F128" s="15"/>
      <c r="G128" s="12">
        <v>768</v>
      </c>
      <c r="H128" s="13">
        <f t="shared" si="44"/>
        <v>1</v>
      </c>
      <c r="I128" s="12">
        <f>+D128+G128</f>
        <v>768</v>
      </c>
    </row>
    <row r="129" spans="2:16" x14ac:dyDescent="0.2">
      <c r="B129" s="188"/>
      <c r="C129" s="11" t="s">
        <v>148</v>
      </c>
      <c r="D129" s="18"/>
      <c r="E129" s="13" t="s">
        <v>389</v>
      </c>
      <c r="F129" s="12"/>
      <c r="G129" s="18"/>
      <c r="H129" s="13" t="s">
        <v>389</v>
      </c>
      <c r="I129" s="12">
        <f>+D129+G129</f>
        <v>0</v>
      </c>
    </row>
    <row r="130" spans="2:16" x14ac:dyDescent="0.2">
      <c r="B130" s="188"/>
      <c r="C130" s="66" t="s">
        <v>139</v>
      </c>
      <c r="D130" s="68">
        <f>SUM(D125:D129)</f>
        <v>960</v>
      </c>
      <c r="E130" s="65">
        <f>+D130/$I130</f>
        <v>0.12658227848101267</v>
      </c>
      <c r="F130" s="64"/>
      <c r="G130" s="68">
        <f>SUM(G125:G129)</f>
        <v>6624</v>
      </c>
      <c r="H130" s="65">
        <f>+G130/$I130</f>
        <v>0.87341772151898733</v>
      </c>
      <c r="I130" s="64">
        <f t="shared" ref="I130" si="46">+D130+G130</f>
        <v>7584</v>
      </c>
      <c r="O130" s="17"/>
      <c r="P130" s="17"/>
    </row>
    <row r="131" spans="2:16" x14ac:dyDescent="0.2">
      <c r="B131" s="189"/>
      <c r="C131" s="126" t="s">
        <v>36</v>
      </c>
      <c r="D131" s="14">
        <f>SUM(D123,D130)</f>
        <v>1728</v>
      </c>
      <c r="E131" s="16">
        <f>D131/$I131</f>
        <v>0.1105424769703173</v>
      </c>
      <c r="F131" s="14"/>
      <c r="G131" s="14">
        <f>SUM(G123,G130)</f>
        <v>13904</v>
      </c>
      <c r="H131" s="16">
        <f>G131/$I131</f>
        <v>0.88945752302968273</v>
      </c>
      <c r="I131" s="14">
        <f>+D131+G131</f>
        <v>15632</v>
      </c>
      <c r="N131" s="17"/>
      <c r="O131" s="17"/>
      <c r="P131" s="17"/>
    </row>
    <row r="132" spans="2:16" ht="12.75" customHeight="1" x14ac:dyDescent="0.2">
      <c r="B132" s="188" t="s">
        <v>295</v>
      </c>
      <c r="C132" s="152" t="s">
        <v>271</v>
      </c>
      <c r="D132" s="100"/>
      <c r="E132" s="101"/>
      <c r="F132" s="100"/>
      <c r="G132" s="100"/>
      <c r="H132" s="101"/>
      <c r="I132" s="100"/>
    </row>
    <row r="133" spans="2:16" x14ac:dyDescent="0.2">
      <c r="B133" s="188"/>
      <c r="C133" s="102" t="s">
        <v>6</v>
      </c>
      <c r="D133" s="20"/>
      <c r="E133" s="21">
        <f>+D133/$I133</f>
        <v>0</v>
      </c>
      <c r="F133" s="20"/>
      <c r="G133" s="20">
        <v>3328</v>
      </c>
      <c r="H133" s="21">
        <f>+G133/$I133</f>
        <v>1</v>
      </c>
      <c r="I133" s="20">
        <f>+D133+G133</f>
        <v>3328</v>
      </c>
      <c r="O133" s="17"/>
      <c r="P133" s="17"/>
    </row>
    <row r="134" spans="2:16" x14ac:dyDescent="0.2">
      <c r="B134" s="188"/>
      <c r="C134" s="11" t="s">
        <v>9</v>
      </c>
      <c r="D134" s="12"/>
      <c r="E134" s="13" t="s">
        <v>389</v>
      </c>
      <c r="F134" s="15"/>
      <c r="G134" s="12"/>
      <c r="H134" s="13" t="s">
        <v>389</v>
      </c>
      <c r="I134" s="12">
        <f t="shared" ref="I134:I135" si="47">+D134+G134</f>
        <v>0</v>
      </c>
    </row>
    <row r="135" spans="2:16" x14ac:dyDescent="0.2">
      <c r="B135" s="188"/>
      <c r="C135" s="66" t="s">
        <v>139</v>
      </c>
      <c r="D135" s="68">
        <f>SUM(D133:D134)</f>
        <v>0</v>
      </c>
      <c r="E135" s="65">
        <f>+D135/$I135</f>
        <v>0</v>
      </c>
      <c r="F135" s="64"/>
      <c r="G135" s="68">
        <f>SUM(G133:G134)</f>
        <v>3328</v>
      </c>
      <c r="H135" s="65">
        <f>+G135/$I135</f>
        <v>1</v>
      </c>
      <c r="I135" s="64">
        <f t="shared" si="47"/>
        <v>3328</v>
      </c>
      <c r="O135" s="17"/>
      <c r="P135" s="17"/>
    </row>
    <row r="136" spans="2:16" x14ac:dyDescent="0.2">
      <c r="B136" s="188"/>
      <c r="C136" s="152" t="s">
        <v>133</v>
      </c>
      <c r="D136" s="100"/>
      <c r="E136" s="101"/>
      <c r="F136" s="100"/>
      <c r="G136" s="100"/>
      <c r="H136" s="101"/>
      <c r="I136" s="100"/>
    </row>
    <row r="137" spans="2:16" x14ac:dyDescent="0.2">
      <c r="B137" s="188"/>
      <c r="C137" s="102" t="s">
        <v>485</v>
      </c>
      <c r="D137" s="20"/>
      <c r="E137" s="21">
        <f t="shared" ref="E137" si="48">+D137/$I137</f>
        <v>0</v>
      </c>
      <c r="F137" s="20"/>
      <c r="G137" s="20">
        <v>1280</v>
      </c>
      <c r="H137" s="21">
        <f t="shared" ref="H137" si="49">+G137/$I137</f>
        <v>1</v>
      </c>
      <c r="I137" s="20">
        <f t="shared" ref="I137" si="50">+D137+G137</f>
        <v>1280</v>
      </c>
      <c r="O137" s="17"/>
      <c r="P137" s="17"/>
    </row>
    <row r="138" spans="2:16" x14ac:dyDescent="0.2">
      <c r="B138" s="188"/>
      <c r="C138" s="11" t="s">
        <v>49</v>
      </c>
      <c r="D138" s="12"/>
      <c r="E138" s="13">
        <f>+D138/$I138</f>
        <v>0</v>
      </c>
      <c r="F138" s="12"/>
      <c r="G138" s="12">
        <v>4064</v>
      </c>
      <c r="H138" s="13">
        <f>+G138/$I138</f>
        <v>1</v>
      </c>
      <c r="I138" s="12">
        <f>+D138+G138</f>
        <v>4064</v>
      </c>
      <c r="O138" s="17"/>
      <c r="P138" s="17"/>
    </row>
    <row r="139" spans="2:16" x14ac:dyDescent="0.2">
      <c r="B139" s="188"/>
      <c r="C139" s="19" t="s">
        <v>150</v>
      </c>
      <c r="D139" s="12"/>
      <c r="E139" s="13" t="s">
        <v>389</v>
      </c>
      <c r="F139" s="12"/>
      <c r="G139" s="12"/>
      <c r="H139" s="13" t="s">
        <v>389</v>
      </c>
      <c r="I139" s="12">
        <f>+D139+G139</f>
        <v>0</v>
      </c>
    </row>
    <row r="140" spans="2:16" x14ac:dyDescent="0.2">
      <c r="B140" s="188"/>
      <c r="C140" s="19" t="s">
        <v>78</v>
      </c>
      <c r="D140" s="12"/>
      <c r="E140" s="13">
        <f>+D140/$I140</f>
        <v>0</v>
      </c>
      <c r="F140" s="12"/>
      <c r="G140" s="12">
        <v>3920</v>
      </c>
      <c r="H140" s="13">
        <f>+G140/$I140</f>
        <v>1</v>
      </c>
      <c r="I140" s="12">
        <f t="shared" ref="I140:I141" si="51">+D140+G140</f>
        <v>3920</v>
      </c>
      <c r="O140" s="17"/>
      <c r="P140" s="17"/>
    </row>
    <row r="141" spans="2:16" x14ac:dyDescent="0.2">
      <c r="B141" s="188"/>
      <c r="C141" s="66" t="s">
        <v>139</v>
      </c>
      <c r="D141" s="69">
        <f>SUM(D137:D140)</f>
        <v>0</v>
      </c>
      <c r="E141" s="65">
        <f>+D141/$I141</f>
        <v>0</v>
      </c>
      <c r="F141" s="64"/>
      <c r="G141" s="69">
        <f>SUM(G137:G140)</f>
        <v>9264</v>
      </c>
      <c r="H141" s="65">
        <f>+G141/$I141</f>
        <v>1</v>
      </c>
      <c r="I141" s="64">
        <f t="shared" si="51"/>
        <v>9264</v>
      </c>
      <c r="O141" s="17"/>
      <c r="P141" s="17"/>
    </row>
    <row r="142" spans="2:16" x14ac:dyDescent="0.2">
      <c r="B142" s="188"/>
      <c r="C142" s="152" t="s">
        <v>365</v>
      </c>
      <c r="D142" s="100"/>
      <c r="E142" s="101"/>
      <c r="F142" s="100"/>
      <c r="G142" s="100"/>
      <c r="H142" s="101"/>
      <c r="I142" s="100"/>
    </row>
    <row r="143" spans="2:16" x14ac:dyDescent="0.2">
      <c r="B143" s="188"/>
      <c r="C143" s="102" t="s">
        <v>58</v>
      </c>
      <c r="D143" s="17"/>
      <c r="E143" s="21">
        <f>+D143/$I143</f>
        <v>0</v>
      </c>
      <c r="F143" s="20"/>
      <c r="G143" s="17">
        <v>896</v>
      </c>
      <c r="H143" s="21">
        <f>+G143/$I143</f>
        <v>1</v>
      </c>
      <c r="I143" s="20">
        <f t="shared" ref="I143" si="52">+D143+G143</f>
        <v>896</v>
      </c>
    </row>
    <row r="144" spans="2:16" x14ac:dyDescent="0.2">
      <c r="B144" s="188"/>
      <c r="C144" s="11" t="s">
        <v>0</v>
      </c>
      <c r="D144" s="12"/>
      <c r="E144" s="13" t="s">
        <v>389</v>
      </c>
      <c r="F144" s="12"/>
      <c r="G144" s="12"/>
      <c r="H144" s="13" t="s">
        <v>389</v>
      </c>
      <c r="I144" s="12">
        <f>+D144+G144</f>
        <v>0</v>
      </c>
    </row>
    <row r="145" spans="2:16" x14ac:dyDescent="0.2">
      <c r="B145" s="188"/>
      <c r="C145" s="11" t="s">
        <v>59</v>
      </c>
      <c r="D145" s="18"/>
      <c r="E145" s="13" t="s">
        <v>389</v>
      </c>
      <c r="F145" s="12"/>
      <c r="G145" s="17"/>
      <c r="H145" s="13" t="s">
        <v>389</v>
      </c>
      <c r="I145" s="12">
        <f t="shared" ref="I145:I146" si="53">+D145+G145</f>
        <v>0</v>
      </c>
    </row>
    <row r="146" spans="2:16" x14ac:dyDescent="0.2">
      <c r="B146" s="188"/>
      <c r="C146" s="11" t="s">
        <v>7</v>
      </c>
      <c r="D146" s="8"/>
      <c r="E146" s="13" t="s">
        <v>389</v>
      </c>
      <c r="F146" s="15"/>
      <c r="G146" s="12"/>
      <c r="H146" s="13" t="s">
        <v>389</v>
      </c>
      <c r="I146" s="12">
        <f t="shared" si="53"/>
        <v>0</v>
      </c>
    </row>
    <row r="147" spans="2:16" x14ac:dyDescent="0.2">
      <c r="B147" s="188"/>
      <c r="C147" s="11" t="s">
        <v>8</v>
      </c>
      <c r="D147" s="12"/>
      <c r="E147" s="13">
        <f>+D147/$I147</f>
        <v>0</v>
      </c>
      <c r="F147" s="12"/>
      <c r="G147" s="12">
        <v>1248</v>
      </c>
      <c r="H147" s="13">
        <f>+G147/$I147</f>
        <v>1</v>
      </c>
      <c r="I147" s="12">
        <f>+D147+G147</f>
        <v>1248</v>
      </c>
      <c r="O147" s="17"/>
      <c r="P147" s="17"/>
    </row>
    <row r="148" spans="2:16" x14ac:dyDescent="0.2">
      <c r="B148" s="188"/>
      <c r="C148" s="7" t="s">
        <v>10</v>
      </c>
      <c r="D148" s="12">
        <v>576</v>
      </c>
      <c r="E148" s="13">
        <f>+D148/$I148</f>
        <v>1</v>
      </c>
      <c r="F148" s="12"/>
      <c r="G148" s="12"/>
      <c r="H148" s="13">
        <f>+G148/$I148</f>
        <v>0</v>
      </c>
      <c r="I148" s="12">
        <f>+D148+G148</f>
        <v>576</v>
      </c>
    </row>
    <row r="149" spans="2:16" x14ac:dyDescent="0.2">
      <c r="B149" s="188"/>
      <c r="C149" s="66" t="s">
        <v>139</v>
      </c>
      <c r="D149" s="69">
        <f>SUM(D143:D148)</f>
        <v>576</v>
      </c>
      <c r="E149" s="65">
        <f>+D149/$I149</f>
        <v>0.21176470588235294</v>
      </c>
      <c r="F149" s="64"/>
      <c r="G149" s="69">
        <f>SUM(G143:G148)</f>
        <v>2144</v>
      </c>
      <c r="H149" s="65">
        <f>+G149/$I149</f>
        <v>0.78823529411764703</v>
      </c>
      <c r="I149" s="64">
        <f t="shared" ref="I149:I170" si="54">+D149+G149</f>
        <v>2720</v>
      </c>
      <c r="O149" s="17"/>
      <c r="P149" s="17"/>
    </row>
    <row r="150" spans="2:16" x14ac:dyDescent="0.2">
      <c r="B150" s="189"/>
      <c r="C150" s="126" t="s">
        <v>36</v>
      </c>
      <c r="D150" s="14">
        <f>SUM(D135,D141,D149)</f>
        <v>576</v>
      </c>
      <c r="E150" s="16">
        <f>D150/$I150</f>
        <v>3.7617554858934171E-2</v>
      </c>
      <c r="F150" s="14"/>
      <c r="G150" s="14">
        <f>SUM(G135,G141,G149)</f>
        <v>14736</v>
      </c>
      <c r="H150" s="16">
        <f>G150/$I150</f>
        <v>0.96238244514106586</v>
      </c>
      <c r="I150" s="14">
        <f t="shared" si="54"/>
        <v>15312</v>
      </c>
      <c r="O150" s="17"/>
      <c r="P150" s="17"/>
    </row>
    <row r="151" spans="2:16" ht="12.75" customHeight="1" x14ac:dyDescent="0.2">
      <c r="B151" s="188" t="s">
        <v>296</v>
      </c>
      <c r="C151" s="152" t="s">
        <v>366</v>
      </c>
      <c r="D151" s="100"/>
      <c r="E151" s="101"/>
      <c r="F151" s="100"/>
      <c r="G151" s="100"/>
      <c r="H151" s="101"/>
      <c r="I151" s="100"/>
    </row>
    <row r="152" spans="2:16" x14ac:dyDescent="0.2">
      <c r="B152" s="188"/>
      <c r="C152" s="102" t="s">
        <v>29</v>
      </c>
      <c r="D152" s="20"/>
      <c r="E152" s="21" t="s">
        <v>389</v>
      </c>
      <c r="F152" s="105"/>
      <c r="G152" s="20"/>
      <c r="H152" s="21" t="s">
        <v>389</v>
      </c>
      <c r="I152" s="20">
        <f>+D152+G152</f>
        <v>0</v>
      </c>
    </row>
    <row r="153" spans="2:16" x14ac:dyDescent="0.2">
      <c r="B153" s="188"/>
      <c r="C153" s="11" t="s">
        <v>24</v>
      </c>
      <c r="D153" s="12"/>
      <c r="E153" s="13">
        <f t="shared" ref="E153:E156" si="55">+D153/$I153</f>
        <v>0</v>
      </c>
      <c r="F153" s="12"/>
      <c r="G153" s="12">
        <v>7296</v>
      </c>
      <c r="H153" s="13">
        <f t="shared" ref="H153:H156" si="56">+G153/$I153</f>
        <v>1</v>
      </c>
      <c r="I153" s="12">
        <f t="shared" ref="I153:I154" si="57">+D153+G153</f>
        <v>7296</v>
      </c>
      <c r="O153" s="17"/>
      <c r="P153" s="17"/>
    </row>
    <row r="154" spans="2:16" x14ac:dyDescent="0.2">
      <c r="B154" s="188"/>
      <c r="C154" s="102" t="s">
        <v>25</v>
      </c>
      <c r="D154" s="20">
        <v>1824</v>
      </c>
      <c r="E154" s="21">
        <f t="shared" si="55"/>
        <v>0.28643216080402012</v>
      </c>
      <c r="F154" s="20"/>
      <c r="G154" s="20">
        <v>4544</v>
      </c>
      <c r="H154" s="21">
        <f t="shared" si="56"/>
        <v>0.71356783919597988</v>
      </c>
      <c r="I154" s="20">
        <f t="shared" si="57"/>
        <v>6368</v>
      </c>
      <c r="N154" s="17"/>
      <c r="O154" s="17"/>
      <c r="P154" s="17"/>
    </row>
    <row r="155" spans="2:16" x14ac:dyDescent="0.2">
      <c r="B155" s="188"/>
      <c r="C155" s="11" t="s">
        <v>31</v>
      </c>
      <c r="D155" s="12"/>
      <c r="E155" s="13" t="s">
        <v>389</v>
      </c>
      <c r="F155" s="12"/>
      <c r="G155" s="12"/>
      <c r="H155" s="13" t="s">
        <v>389</v>
      </c>
      <c r="I155" s="12">
        <f>+D155+G155</f>
        <v>0</v>
      </c>
    </row>
    <row r="156" spans="2:16" x14ac:dyDescent="0.2">
      <c r="B156" s="188"/>
      <c r="C156" s="11" t="s">
        <v>318</v>
      </c>
      <c r="D156" s="18"/>
      <c r="E156" s="13">
        <f t="shared" si="55"/>
        <v>0</v>
      </c>
      <c r="F156" s="12"/>
      <c r="G156" s="18">
        <v>240</v>
      </c>
      <c r="H156" s="13">
        <f t="shared" si="56"/>
        <v>1</v>
      </c>
      <c r="I156" s="12">
        <f t="shared" ref="I156" si="58">+D156+G156</f>
        <v>240</v>
      </c>
    </row>
    <row r="157" spans="2:16" x14ac:dyDescent="0.2">
      <c r="B157" s="188"/>
      <c r="C157" s="11" t="s">
        <v>35</v>
      </c>
      <c r="D157" s="12"/>
      <c r="E157" s="13" t="s">
        <v>389</v>
      </c>
      <c r="F157" s="12"/>
      <c r="G157" s="12"/>
      <c r="H157" s="13" t="s">
        <v>389</v>
      </c>
      <c r="I157" s="12">
        <f>+D157+G157</f>
        <v>0</v>
      </c>
    </row>
    <row r="158" spans="2:16" x14ac:dyDescent="0.2">
      <c r="B158" s="188"/>
      <c r="C158" s="66" t="s">
        <v>139</v>
      </c>
      <c r="D158" s="69">
        <f>SUM(D152:D157)</f>
        <v>1824</v>
      </c>
      <c r="E158" s="65">
        <f>+D158/$I158</f>
        <v>0.13118527042577677</v>
      </c>
      <c r="F158" s="64"/>
      <c r="G158" s="69">
        <f>SUM(G152:G157)</f>
        <v>12080</v>
      </c>
      <c r="H158" s="65">
        <f>+G158/$I158</f>
        <v>0.86881472957422323</v>
      </c>
      <c r="I158" s="64">
        <f t="shared" ref="I158" si="59">+D158+G158</f>
        <v>13904</v>
      </c>
      <c r="N158" s="17"/>
      <c r="O158" s="17"/>
      <c r="P158" s="17"/>
    </row>
    <row r="159" spans="2:16" x14ac:dyDescent="0.2">
      <c r="B159" s="188"/>
      <c r="C159" s="152" t="s">
        <v>135</v>
      </c>
      <c r="D159" s="100"/>
      <c r="E159" s="101"/>
      <c r="F159" s="100"/>
      <c r="G159" s="100"/>
      <c r="H159" s="101"/>
      <c r="I159" s="100"/>
    </row>
    <row r="160" spans="2:16" x14ac:dyDescent="0.2">
      <c r="B160" s="188"/>
      <c r="C160" s="102" t="s">
        <v>26</v>
      </c>
      <c r="D160" s="20"/>
      <c r="E160" s="21">
        <f t="shared" ref="E160:E162" si="60">+D160/$I160</f>
        <v>0</v>
      </c>
      <c r="F160" s="20"/>
      <c r="G160" s="20">
        <v>1632</v>
      </c>
      <c r="H160" s="21">
        <f t="shared" ref="H160:H162" si="61">+G160/$I160</f>
        <v>1</v>
      </c>
      <c r="I160" s="20">
        <f t="shared" ref="I160:I164" si="62">+D160+G160</f>
        <v>1632</v>
      </c>
      <c r="O160" s="17"/>
      <c r="P160" s="17"/>
    </row>
    <row r="161" spans="2:16" x14ac:dyDescent="0.2">
      <c r="B161" s="188"/>
      <c r="C161" s="11" t="s">
        <v>27</v>
      </c>
      <c r="D161" s="12"/>
      <c r="E161" s="13">
        <f t="shared" si="60"/>
        <v>0</v>
      </c>
      <c r="F161" s="12"/>
      <c r="G161" s="12">
        <v>1728</v>
      </c>
      <c r="H161" s="13">
        <f t="shared" si="61"/>
        <v>1</v>
      </c>
      <c r="I161" s="12">
        <f t="shared" si="62"/>
        <v>1728</v>
      </c>
      <c r="O161" s="17"/>
      <c r="P161" s="17"/>
    </row>
    <row r="162" spans="2:16" x14ac:dyDescent="0.2">
      <c r="B162" s="188"/>
      <c r="C162" s="11" t="s">
        <v>11</v>
      </c>
      <c r="D162" s="12">
        <v>816</v>
      </c>
      <c r="E162" s="13">
        <f t="shared" si="60"/>
        <v>0.10472279260780287</v>
      </c>
      <c r="F162" s="12"/>
      <c r="G162" s="12">
        <v>6976</v>
      </c>
      <c r="H162" s="13">
        <f t="shared" si="61"/>
        <v>0.89527720739219707</v>
      </c>
      <c r="I162" s="12">
        <f t="shared" si="62"/>
        <v>7792</v>
      </c>
      <c r="O162" s="17"/>
      <c r="P162" s="17"/>
    </row>
    <row r="163" spans="2:16" x14ac:dyDescent="0.2">
      <c r="B163" s="188"/>
      <c r="C163" s="11" t="s">
        <v>28</v>
      </c>
      <c r="D163" s="12"/>
      <c r="E163" s="13" t="s">
        <v>389</v>
      </c>
      <c r="F163" s="12"/>
      <c r="G163" s="12"/>
      <c r="H163" s="13" t="s">
        <v>389</v>
      </c>
      <c r="I163" s="12">
        <f t="shared" si="62"/>
        <v>0</v>
      </c>
    </row>
    <row r="164" spans="2:16" x14ac:dyDescent="0.2">
      <c r="B164" s="188"/>
      <c r="C164" s="66" t="s">
        <v>139</v>
      </c>
      <c r="D164" s="69">
        <f>SUM(D160:D163)</f>
        <v>816</v>
      </c>
      <c r="E164" s="65">
        <f>+D164/$I164</f>
        <v>7.3170731707317069E-2</v>
      </c>
      <c r="F164" s="64"/>
      <c r="G164" s="69">
        <f>SUM(G160:G163)</f>
        <v>10336</v>
      </c>
      <c r="H164" s="65">
        <f>+G164/$I164</f>
        <v>0.92682926829268297</v>
      </c>
      <c r="I164" s="64">
        <f t="shared" si="62"/>
        <v>11152</v>
      </c>
      <c r="O164" s="17"/>
      <c r="P164" s="17"/>
    </row>
    <row r="165" spans="2:16" x14ac:dyDescent="0.2">
      <c r="B165" s="188"/>
      <c r="C165" s="152" t="s">
        <v>367</v>
      </c>
      <c r="D165" s="100"/>
      <c r="E165" s="101"/>
      <c r="F165" s="100"/>
      <c r="G165" s="100"/>
      <c r="H165" s="101"/>
      <c r="I165" s="100"/>
    </row>
    <row r="166" spans="2:16" x14ac:dyDescent="0.2">
      <c r="B166" s="188"/>
      <c r="C166" s="102" t="s">
        <v>32</v>
      </c>
      <c r="D166" s="20"/>
      <c r="E166" s="21">
        <f>+D166/$I166</f>
        <v>0</v>
      </c>
      <c r="F166" s="20"/>
      <c r="G166" s="20">
        <v>1920</v>
      </c>
      <c r="H166" s="21">
        <f>+G166/$I166</f>
        <v>1</v>
      </c>
      <c r="I166" s="20">
        <f>+D166+G166</f>
        <v>1920</v>
      </c>
      <c r="O166" s="17"/>
      <c r="P166" s="17"/>
    </row>
    <row r="167" spans="2:16" x14ac:dyDescent="0.2">
      <c r="B167" s="188"/>
      <c r="C167" s="11" t="s">
        <v>33</v>
      </c>
      <c r="D167" s="12"/>
      <c r="E167" s="13">
        <f>+D167/$I167</f>
        <v>0</v>
      </c>
      <c r="F167" s="12"/>
      <c r="G167" s="12">
        <v>4656</v>
      </c>
      <c r="H167" s="13">
        <f>+G167/$I167</f>
        <v>1</v>
      </c>
      <c r="I167" s="12">
        <f>+D167+G167</f>
        <v>4656</v>
      </c>
      <c r="O167" s="17"/>
      <c r="P167" s="17"/>
    </row>
    <row r="168" spans="2:16" x14ac:dyDescent="0.2">
      <c r="B168" s="188"/>
      <c r="C168" s="11" t="s">
        <v>34</v>
      </c>
      <c r="D168" s="12"/>
      <c r="E168" s="13">
        <f>+D168/$I168</f>
        <v>0</v>
      </c>
      <c r="F168" s="12"/>
      <c r="G168" s="12">
        <v>1104</v>
      </c>
      <c r="H168" s="13">
        <f>+G168/$I168</f>
        <v>1</v>
      </c>
      <c r="I168" s="12">
        <f>+D168+G168</f>
        <v>1104</v>
      </c>
      <c r="O168" s="17"/>
      <c r="P168" s="17"/>
    </row>
    <row r="169" spans="2:16" x14ac:dyDescent="0.2">
      <c r="B169" s="188"/>
      <c r="C169" s="66" t="s">
        <v>139</v>
      </c>
      <c r="D169" s="69">
        <f>SUM(D166:D168)</f>
        <v>0</v>
      </c>
      <c r="E169" s="65">
        <f>+D169/$I169</f>
        <v>0</v>
      </c>
      <c r="F169" s="64"/>
      <c r="G169" s="69">
        <f>SUM(G166:G168)</f>
        <v>7680</v>
      </c>
      <c r="H169" s="65">
        <f>+G169/$I169</f>
        <v>1</v>
      </c>
      <c r="I169" s="64">
        <f t="shared" ref="I169" si="63">+D169+G169</f>
        <v>7680</v>
      </c>
      <c r="O169" s="17"/>
      <c r="P169" s="17"/>
    </row>
    <row r="170" spans="2:16" x14ac:dyDescent="0.2">
      <c r="B170" s="189"/>
      <c r="C170" s="126" t="s">
        <v>36</v>
      </c>
      <c r="D170" s="14">
        <f>SUM(D158,D164,D169)</f>
        <v>2640</v>
      </c>
      <c r="E170" s="16">
        <f>D170/$I170</f>
        <v>8.0645161290322578E-2</v>
      </c>
      <c r="F170" s="14"/>
      <c r="G170" s="14">
        <f>SUM(G158,G164,G169)</f>
        <v>30096</v>
      </c>
      <c r="H170" s="16">
        <f>G170/$I170</f>
        <v>0.91935483870967738</v>
      </c>
      <c r="I170" s="14">
        <f t="shared" si="54"/>
        <v>32736</v>
      </c>
      <c r="N170" s="17"/>
      <c r="O170" s="17"/>
      <c r="P170" s="17"/>
    </row>
  </sheetData>
  <mergeCells count="11">
    <mergeCell ref="D6:E6"/>
    <mergeCell ref="G6:H6"/>
    <mergeCell ref="B8:C8"/>
    <mergeCell ref="B9:B19"/>
    <mergeCell ref="B20:B21"/>
    <mergeCell ref="B96:B116"/>
    <mergeCell ref="B117:B131"/>
    <mergeCell ref="B132:B150"/>
    <mergeCell ref="B151:B170"/>
    <mergeCell ref="B22:B56"/>
    <mergeCell ref="B57:B95"/>
  </mergeCells>
  <phoneticPr fontId="1" type="noConversion"/>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4" manualBreakCount="4">
    <brk id="21" min="1" max="8" man="1"/>
    <brk id="56" min="1" max="8" man="1"/>
    <brk id="95" min="1" max="8" man="1"/>
    <brk id="131" min="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0"/>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16" ht="12.75" customHeight="1" x14ac:dyDescent="0.2">
      <c r="B1" s="31" t="s">
        <v>79</v>
      </c>
      <c r="C1" s="31"/>
      <c r="D1" s="31"/>
      <c r="E1" s="31"/>
      <c r="F1" s="31"/>
      <c r="G1" s="31"/>
      <c r="H1" s="31"/>
      <c r="I1" s="31"/>
    </row>
    <row r="2" spans="2:16" ht="12.75" customHeight="1" x14ac:dyDescent="0.2">
      <c r="B2" s="31" t="s">
        <v>52</v>
      </c>
      <c r="C2" s="31"/>
      <c r="D2" s="31"/>
      <c r="E2" s="31"/>
      <c r="F2" s="31"/>
      <c r="G2" s="31"/>
      <c r="H2" s="31"/>
      <c r="I2" s="31"/>
    </row>
    <row r="3" spans="2:16" ht="12.75" customHeight="1" x14ac:dyDescent="0.2">
      <c r="B3" s="31" t="s">
        <v>66</v>
      </c>
      <c r="C3" s="31"/>
      <c r="D3" s="31"/>
      <c r="E3" s="31"/>
      <c r="F3" s="31"/>
      <c r="G3" s="31"/>
      <c r="H3" s="31"/>
      <c r="I3" s="31"/>
    </row>
    <row r="4" spans="2:16" ht="12.75" customHeight="1" x14ac:dyDescent="0.2">
      <c r="B4" s="31" t="s">
        <v>279</v>
      </c>
      <c r="C4" s="31"/>
      <c r="D4" s="31"/>
      <c r="E4" s="31"/>
      <c r="F4" s="31"/>
      <c r="G4" s="31"/>
      <c r="H4" s="31"/>
      <c r="I4" s="31"/>
    </row>
    <row r="5" spans="2:16" ht="12.75" customHeight="1" x14ac:dyDescent="0.2">
      <c r="B5" s="182"/>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55</v>
      </c>
      <c r="C8" s="191"/>
      <c r="D8" s="14">
        <f>SUM(D19,D21,D56,D95,D116,D131,D150,D170)</f>
        <v>2082208</v>
      </c>
      <c r="E8" s="16">
        <f>D8/$I8</f>
        <v>0.55803402970738569</v>
      </c>
      <c r="F8" s="6"/>
      <c r="G8" s="14">
        <f>SUM(G19,G21,G56,G95,G116,G131,G150,G170)</f>
        <v>1649120</v>
      </c>
      <c r="H8" s="16">
        <f>G8/$I8</f>
        <v>0.44196597029261431</v>
      </c>
      <c r="I8" s="14">
        <f t="shared" ref="I8:I10" si="0">+D8+G8</f>
        <v>3731328</v>
      </c>
      <c r="N8" s="17"/>
      <c r="O8" s="17"/>
      <c r="P8" s="17"/>
    </row>
    <row r="9" spans="2:16" ht="12.75" customHeight="1" x14ac:dyDescent="0.2">
      <c r="B9" s="188" t="s">
        <v>177</v>
      </c>
      <c r="C9" s="11" t="s">
        <v>171</v>
      </c>
      <c r="D9" s="12">
        <v>2192</v>
      </c>
      <c r="E9" s="13">
        <f t="shared" ref="E9:E18" si="1">+D9/$I9</f>
        <v>0.45364238410596025</v>
      </c>
      <c r="F9" s="15"/>
      <c r="G9" s="12">
        <v>2640</v>
      </c>
      <c r="H9" s="13">
        <f t="shared" ref="H9:H18" si="2">+G9/$I9</f>
        <v>0.54635761589403975</v>
      </c>
      <c r="I9" s="12">
        <f t="shared" si="0"/>
        <v>4832</v>
      </c>
      <c r="N9" s="17"/>
      <c r="O9" s="17"/>
      <c r="P9" s="17"/>
    </row>
    <row r="10" spans="2:16" ht="12.75" customHeight="1" x14ac:dyDescent="0.2">
      <c r="B10" s="188"/>
      <c r="C10" s="11" t="s">
        <v>487</v>
      </c>
      <c r="D10" s="12"/>
      <c r="E10" s="13" t="s">
        <v>389</v>
      </c>
      <c r="F10" s="15"/>
      <c r="G10" s="12"/>
      <c r="H10" s="13" t="s">
        <v>389</v>
      </c>
      <c r="I10" s="12">
        <f t="shared" si="0"/>
        <v>0</v>
      </c>
      <c r="N10" s="17"/>
      <c r="O10" s="17"/>
    </row>
    <row r="11" spans="2:16" ht="12.75" customHeight="1" x14ac:dyDescent="0.2">
      <c r="B11" s="188"/>
      <c r="C11" s="11" t="s">
        <v>172</v>
      </c>
      <c r="D11" s="12"/>
      <c r="E11" s="13" t="s">
        <v>389</v>
      </c>
      <c r="F11" s="12"/>
      <c r="G11" s="12"/>
      <c r="H11" s="13" t="s">
        <v>389</v>
      </c>
      <c r="I11" s="12">
        <f>+D11+G11</f>
        <v>0</v>
      </c>
      <c r="N11" s="17"/>
      <c r="O11" s="17"/>
    </row>
    <row r="12" spans="2:16" ht="12.75" customHeight="1" x14ac:dyDescent="0.2">
      <c r="B12" s="188"/>
      <c r="C12" s="11" t="s">
        <v>173</v>
      </c>
      <c r="D12" s="12"/>
      <c r="E12" s="13">
        <f t="shared" si="1"/>
        <v>0</v>
      </c>
      <c r="F12" s="15"/>
      <c r="G12" s="12">
        <v>15312</v>
      </c>
      <c r="H12" s="13">
        <f t="shared" si="2"/>
        <v>1</v>
      </c>
      <c r="I12" s="12">
        <f>+D12+G12</f>
        <v>15312</v>
      </c>
      <c r="N12" s="17"/>
      <c r="O12" s="17"/>
      <c r="P12" s="17"/>
    </row>
    <row r="13" spans="2:16" ht="12.75" customHeight="1" x14ac:dyDescent="0.2">
      <c r="B13" s="188"/>
      <c r="C13" s="11" t="s">
        <v>178</v>
      </c>
      <c r="D13" s="12"/>
      <c r="E13" s="13">
        <f t="shared" si="1"/>
        <v>0</v>
      </c>
      <c r="F13" s="15"/>
      <c r="G13" s="12">
        <v>2208</v>
      </c>
      <c r="H13" s="13">
        <f t="shared" si="2"/>
        <v>1</v>
      </c>
      <c r="I13" s="12">
        <f>+D13+G13</f>
        <v>2208</v>
      </c>
      <c r="N13" s="17"/>
      <c r="O13" s="17"/>
      <c r="P13" s="17"/>
    </row>
    <row r="14" spans="2:16" ht="12.75" customHeight="1" x14ac:dyDescent="0.2">
      <c r="B14" s="188"/>
      <c r="C14" s="11" t="s">
        <v>258</v>
      </c>
      <c r="D14" s="12"/>
      <c r="E14" s="13">
        <f t="shared" si="1"/>
        <v>0</v>
      </c>
      <c r="F14" s="15"/>
      <c r="G14" s="12">
        <v>720</v>
      </c>
      <c r="H14" s="13">
        <f t="shared" si="2"/>
        <v>1</v>
      </c>
      <c r="I14" s="12">
        <f>+D14+G14</f>
        <v>720</v>
      </c>
      <c r="N14" s="17"/>
      <c r="O14" s="17"/>
    </row>
    <row r="15" spans="2:16" ht="12.75" customHeight="1" x14ac:dyDescent="0.2">
      <c r="B15" s="188"/>
      <c r="C15" s="11" t="s">
        <v>174</v>
      </c>
      <c r="D15" s="12"/>
      <c r="E15" s="13" t="s">
        <v>389</v>
      </c>
      <c r="F15" s="15"/>
      <c r="G15" s="12"/>
      <c r="H15" s="13" t="s">
        <v>389</v>
      </c>
      <c r="I15" s="12">
        <f t="shared" ref="I15" si="3">+D15+G15</f>
        <v>0</v>
      </c>
    </row>
    <row r="16" spans="2:16" ht="12.75" customHeight="1" x14ac:dyDescent="0.2">
      <c r="B16" s="188"/>
      <c r="C16" s="11" t="s">
        <v>179</v>
      </c>
      <c r="D16" s="17">
        <v>512</v>
      </c>
      <c r="E16" s="21">
        <f t="shared" si="1"/>
        <v>0.66666666666666663</v>
      </c>
      <c r="F16" s="20"/>
      <c r="G16" s="17">
        <v>256</v>
      </c>
      <c r="H16" s="21">
        <f t="shared" si="2"/>
        <v>0.33333333333333331</v>
      </c>
      <c r="I16" s="20">
        <f>+D16+G16</f>
        <v>768</v>
      </c>
      <c r="N16" s="17"/>
      <c r="O16" s="17"/>
    </row>
    <row r="17" spans="2:16" ht="12.75" customHeight="1" x14ac:dyDescent="0.2">
      <c r="B17" s="188"/>
      <c r="C17" s="11" t="s">
        <v>175</v>
      </c>
      <c r="D17" s="12">
        <v>7264</v>
      </c>
      <c r="E17" s="13">
        <f t="shared" si="1"/>
        <v>0.47489539748953974</v>
      </c>
      <c r="F17" s="12"/>
      <c r="G17" s="12">
        <v>8032</v>
      </c>
      <c r="H17" s="13">
        <f t="shared" si="2"/>
        <v>0.52510460251046021</v>
      </c>
      <c r="I17" s="12">
        <f>+D17+G17</f>
        <v>15296</v>
      </c>
      <c r="N17" s="17"/>
      <c r="O17" s="17"/>
      <c r="P17" s="17"/>
    </row>
    <row r="18" spans="2:16" ht="12.75" customHeight="1" x14ac:dyDescent="0.2">
      <c r="B18" s="188"/>
      <c r="C18" s="11" t="s">
        <v>176</v>
      </c>
      <c r="D18" s="12">
        <v>2720</v>
      </c>
      <c r="E18" s="13">
        <f t="shared" si="1"/>
        <v>0.26687598116169547</v>
      </c>
      <c r="F18" s="12"/>
      <c r="G18" s="12">
        <v>7472</v>
      </c>
      <c r="H18" s="13">
        <f t="shared" si="2"/>
        <v>0.73312401883830458</v>
      </c>
      <c r="I18" s="12">
        <f>+D18+G18</f>
        <v>10192</v>
      </c>
      <c r="N18" s="17"/>
      <c r="O18" s="17"/>
      <c r="P18" s="17"/>
    </row>
    <row r="19" spans="2:16" ht="12.75" customHeight="1" x14ac:dyDescent="0.2">
      <c r="B19" s="189"/>
      <c r="C19" s="126" t="s">
        <v>36</v>
      </c>
      <c r="D19" s="14">
        <f>SUM(D9:D18)</f>
        <v>12688</v>
      </c>
      <c r="E19" s="16">
        <f>D19/$I19</f>
        <v>0.25721699643204671</v>
      </c>
      <c r="F19" s="14"/>
      <c r="G19" s="14">
        <f>SUM(G9:G18)</f>
        <v>36640</v>
      </c>
      <c r="H19" s="16">
        <f>G19/$I19</f>
        <v>0.74278300356795324</v>
      </c>
      <c r="I19" s="14">
        <f>+D19+G19</f>
        <v>49328</v>
      </c>
      <c r="N19" s="17"/>
      <c r="O19" s="17"/>
      <c r="P19" s="17"/>
    </row>
    <row r="20" spans="2:16" ht="12.75" customHeight="1" x14ac:dyDescent="0.2">
      <c r="B20" s="190" t="s">
        <v>22</v>
      </c>
      <c r="C20" s="11" t="s">
        <v>143</v>
      </c>
      <c r="D20" s="12">
        <v>52912</v>
      </c>
      <c r="E20" s="13">
        <f>+D20/$I20</f>
        <v>0.6390338164251208</v>
      </c>
      <c r="F20" s="12"/>
      <c r="G20" s="12">
        <v>29888</v>
      </c>
      <c r="H20" s="13">
        <f>+G20/$I20</f>
        <v>0.36096618357487925</v>
      </c>
      <c r="I20" s="12">
        <f t="shared" ref="I20" si="4">+D20+G20</f>
        <v>82800</v>
      </c>
      <c r="N20" s="17"/>
      <c r="O20" s="17"/>
      <c r="P20" s="17"/>
    </row>
    <row r="21" spans="2:16" ht="12.75" customHeight="1" x14ac:dyDescent="0.2">
      <c r="B21" s="189"/>
      <c r="C21" s="126" t="s">
        <v>36</v>
      </c>
      <c r="D21" s="14">
        <f>+D20</f>
        <v>52912</v>
      </c>
      <c r="E21" s="16">
        <f>D21/$I21</f>
        <v>0.6390338164251208</v>
      </c>
      <c r="F21" s="14"/>
      <c r="G21" s="14">
        <f>+G20</f>
        <v>29888</v>
      </c>
      <c r="H21" s="16">
        <f>G21/$I21</f>
        <v>0.36096618357487925</v>
      </c>
      <c r="I21" s="14">
        <f>+D21+G21</f>
        <v>82800</v>
      </c>
      <c r="N21" s="17"/>
      <c r="O21" s="17"/>
      <c r="P21" s="17"/>
    </row>
    <row r="22" spans="2:16" ht="12.75" customHeight="1" x14ac:dyDescent="0.2">
      <c r="B22" s="190" t="s">
        <v>291</v>
      </c>
      <c r="C22" s="150" t="s">
        <v>141</v>
      </c>
      <c r="D22" s="100"/>
      <c r="E22" s="101"/>
      <c r="F22" s="100"/>
      <c r="G22" s="100"/>
      <c r="H22" s="101"/>
      <c r="I22" s="100"/>
      <c r="N22" s="17"/>
      <c r="O22" s="17"/>
    </row>
    <row r="23" spans="2:16" ht="12.75" customHeight="1" x14ac:dyDescent="0.2">
      <c r="B23" s="184"/>
      <c r="C23" s="102" t="s">
        <v>24</v>
      </c>
      <c r="D23" s="20">
        <v>55232</v>
      </c>
      <c r="E23" s="21">
        <f t="shared" ref="E23:E28" si="5">+D23/$I23</f>
        <v>0.5269424515341169</v>
      </c>
      <c r="F23" s="20"/>
      <c r="G23" s="20">
        <v>49584</v>
      </c>
      <c r="H23" s="21">
        <f t="shared" ref="H23:H28" si="6">+G23/$I23</f>
        <v>0.47305754846588305</v>
      </c>
      <c r="I23" s="20">
        <f>+D23+G23</f>
        <v>104816</v>
      </c>
      <c r="N23" s="17"/>
      <c r="O23" s="17"/>
      <c r="P23" s="17"/>
    </row>
    <row r="24" spans="2:16" ht="12.75" customHeight="1" x14ac:dyDescent="0.2">
      <c r="B24" s="184"/>
      <c r="C24" s="11" t="s">
        <v>25</v>
      </c>
      <c r="D24" s="12">
        <v>10304</v>
      </c>
      <c r="E24" s="13">
        <f t="shared" si="5"/>
        <v>0.49729729729729732</v>
      </c>
      <c r="F24" s="12"/>
      <c r="G24" s="12">
        <v>10416</v>
      </c>
      <c r="H24" s="13">
        <f t="shared" si="6"/>
        <v>0.50270270270270268</v>
      </c>
      <c r="I24" s="12">
        <f>+D24+G24</f>
        <v>20720</v>
      </c>
      <c r="N24" s="17"/>
      <c r="O24" s="17"/>
      <c r="P24" s="17"/>
    </row>
    <row r="25" spans="2:16" ht="12.75" customHeight="1" x14ac:dyDescent="0.2">
      <c r="B25" s="184"/>
      <c r="C25" s="11" t="s">
        <v>26</v>
      </c>
      <c r="D25" s="12">
        <v>6528</v>
      </c>
      <c r="E25" s="13">
        <f t="shared" si="5"/>
        <v>0.55737704918032782</v>
      </c>
      <c r="F25" s="12"/>
      <c r="G25" s="12">
        <v>5184</v>
      </c>
      <c r="H25" s="13">
        <f t="shared" si="6"/>
        <v>0.44262295081967212</v>
      </c>
      <c r="I25" s="12">
        <f t="shared" ref="I25" si="7">+D25+G25</f>
        <v>11712</v>
      </c>
      <c r="N25" s="17"/>
      <c r="O25" s="17"/>
      <c r="P25" s="17"/>
    </row>
    <row r="26" spans="2:16" ht="12.75" customHeight="1" x14ac:dyDescent="0.2">
      <c r="B26" s="184"/>
      <c r="C26" s="11" t="s">
        <v>31</v>
      </c>
      <c r="D26" s="12"/>
      <c r="E26" s="13" t="s">
        <v>389</v>
      </c>
      <c r="F26" s="12"/>
      <c r="G26" s="12"/>
      <c r="H26" s="13" t="s">
        <v>389</v>
      </c>
      <c r="I26" s="12">
        <f>+D26+G26</f>
        <v>0</v>
      </c>
    </row>
    <row r="27" spans="2:16" ht="12.75" customHeight="1" x14ac:dyDescent="0.2">
      <c r="B27" s="184"/>
      <c r="C27" s="11" t="s">
        <v>27</v>
      </c>
      <c r="D27" s="12">
        <v>5424</v>
      </c>
      <c r="E27" s="13">
        <f t="shared" si="5"/>
        <v>0.45934959349593496</v>
      </c>
      <c r="F27" s="15"/>
      <c r="G27" s="12">
        <v>6384</v>
      </c>
      <c r="H27" s="13">
        <f t="shared" si="6"/>
        <v>0.54065040650406504</v>
      </c>
      <c r="I27" s="12">
        <f t="shared" ref="I27:I31" si="8">+D27+G27</f>
        <v>11808</v>
      </c>
      <c r="N27" s="17"/>
      <c r="O27" s="17"/>
      <c r="P27" s="17"/>
    </row>
    <row r="28" spans="2:16" ht="12.75" customHeight="1" x14ac:dyDescent="0.2">
      <c r="B28" s="184"/>
      <c r="C28" s="11" t="s">
        <v>318</v>
      </c>
      <c r="D28" s="18">
        <v>6576</v>
      </c>
      <c r="E28" s="13">
        <f t="shared" si="5"/>
        <v>0.85624999999999996</v>
      </c>
      <c r="F28" s="12"/>
      <c r="G28" s="18">
        <v>1104</v>
      </c>
      <c r="H28" s="13">
        <f t="shared" si="6"/>
        <v>0.14374999999999999</v>
      </c>
      <c r="I28" s="12">
        <f t="shared" si="8"/>
        <v>7680</v>
      </c>
      <c r="N28" s="17"/>
      <c r="O28" s="17"/>
      <c r="P28" s="17"/>
    </row>
    <row r="29" spans="2:16" ht="12.75" customHeight="1" x14ac:dyDescent="0.2">
      <c r="B29" s="184"/>
      <c r="C29" s="11" t="s">
        <v>28</v>
      </c>
      <c r="D29" s="18">
        <v>768</v>
      </c>
      <c r="E29" s="13">
        <f>+D29/$I29</f>
        <v>0.11940298507462686</v>
      </c>
      <c r="F29" s="12"/>
      <c r="G29" s="18">
        <v>5664</v>
      </c>
      <c r="H29" s="13">
        <f>+G29/$I29</f>
        <v>0.88059701492537312</v>
      </c>
      <c r="I29" s="12">
        <f t="shared" si="8"/>
        <v>6432</v>
      </c>
      <c r="N29" s="17"/>
      <c r="O29" s="17"/>
      <c r="P29" s="17"/>
    </row>
    <row r="30" spans="2:16" ht="12.75" customHeight="1" x14ac:dyDescent="0.2">
      <c r="B30" s="184"/>
      <c r="C30" s="11" t="s">
        <v>33</v>
      </c>
      <c r="D30" s="12">
        <v>27024</v>
      </c>
      <c r="E30" s="13">
        <f t="shared" ref="E30:E31" si="9">+D30/$I30</f>
        <v>0.53721374045801529</v>
      </c>
      <c r="F30" s="12"/>
      <c r="G30" s="12">
        <v>23280</v>
      </c>
      <c r="H30" s="13">
        <f t="shared" ref="H30:H31" si="10">+G30/$I30</f>
        <v>0.46278625954198471</v>
      </c>
      <c r="I30" s="12">
        <f t="shared" si="8"/>
        <v>50304</v>
      </c>
      <c r="N30" s="17"/>
      <c r="O30" s="17"/>
      <c r="P30" s="17"/>
    </row>
    <row r="31" spans="2:16" ht="12.75" customHeight="1" x14ac:dyDescent="0.2">
      <c r="B31" s="184"/>
      <c r="C31" s="70" t="s">
        <v>139</v>
      </c>
      <c r="D31" s="69">
        <f>SUM(D23:D30)</f>
        <v>111856</v>
      </c>
      <c r="E31" s="65">
        <f t="shared" si="9"/>
        <v>0.52398441013341324</v>
      </c>
      <c r="F31" s="71"/>
      <c r="G31" s="69">
        <f>SUM(G23:G30)</f>
        <v>101616</v>
      </c>
      <c r="H31" s="65">
        <f t="shared" si="10"/>
        <v>0.47601558986658671</v>
      </c>
      <c r="I31" s="64">
        <f t="shared" si="8"/>
        <v>213472</v>
      </c>
      <c r="N31" s="17"/>
      <c r="O31" s="17"/>
      <c r="P31" s="17"/>
    </row>
    <row r="32" spans="2:16" ht="12.75" customHeight="1" x14ac:dyDescent="0.2">
      <c r="B32" s="184"/>
      <c r="C32" s="151" t="s">
        <v>140</v>
      </c>
      <c r="D32" s="99"/>
      <c r="E32" s="99"/>
      <c r="F32" s="99"/>
      <c r="G32" s="99"/>
      <c r="H32" s="99"/>
      <c r="I32" s="99"/>
      <c r="N32" s="17"/>
      <c r="O32" s="17"/>
    </row>
    <row r="33" spans="2:16" ht="12.75" customHeight="1" x14ac:dyDescent="0.2">
      <c r="B33" s="184"/>
      <c r="C33" s="102" t="s">
        <v>29</v>
      </c>
      <c r="D33" s="20"/>
      <c r="E33" s="21" t="s">
        <v>389</v>
      </c>
      <c r="F33" s="105"/>
      <c r="G33" s="20"/>
      <c r="H33" s="21" t="s">
        <v>389</v>
      </c>
      <c r="I33" s="20">
        <f t="shared" ref="I33:I95" si="11">+D33+G33</f>
        <v>0</v>
      </c>
      <c r="N33" s="17"/>
      <c r="O33" s="17"/>
    </row>
    <row r="34" spans="2:16" ht="12.75" customHeight="1" x14ac:dyDescent="0.2">
      <c r="B34" s="184"/>
      <c r="C34" s="11" t="s">
        <v>325</v>
      </c>
      <c r="D34" s="12"/>
      <c r="E34" s="13">
        <f t="shared" ref="E34:E54" si="12">+D34/$I34</f>
        <v>0</v>
      </c>
      <c r="F34" s="12"/>
      <c r="G34" s="12">
        <v>2256</v>
      </c>
      <c r="H34" s="13">
        <f t="shared" ref="H34:H54" si="13">+G34/$I34</f>
        <v>1</v>
      </c>
      <c r="I34" s="12">
        <f t="shared" si="11"/>
        <v>2256</v>
      </c>
      <c r="O34" s="17"/>
      <c r="P34" s="17"/>
    </row>
    <row r="35" spans="2:16" ht="12.75" customHeight="1" x14ac:dyDescent="0.2">
      <c r="B35" s="184"/>
      <c r="C35" s="11" t="s">
        <v>6</v>
      </c>
      <c r="D35" s="12">
        <v>46240</v>
      </c>
      <c r="E35" s="13">
        <f t="shared" si="12"/>
        <v>0.49016282225237451</v>
      </c>
      <c r="F35" s="15"/>
      <c r="G35" s="12">
        <v>48096</v>
      </c>
      <c r="H35" s="13">
        <f t="shared" si="13"/>
        <v>0.50983717774762549</v>
      </c>
      <c r="I35" s="12">
        <f t="shared" si="11"/>
        <v>94336</v>
      </c>
      <c r="N35" s="17"/>
      <c r="O35" s="17"/>
      <c r="P35" s="17"/>
    </row>
    <row r="36" spans="2:16" ht="12.75" customHeight="1" x14ac:dyDescent="0.2">
      <c r="B36" s="184"/>
      <c r="C36" s="11" t="s">
        <v>7</v>
      </c>
      <c r="D36" s="15"/>
      <c r="E36" s="13">
        <f t="shared" si="12"/>
        <v>0</v>
      </c>
      <c r="F36" s="15"/>
      <c r="G36" s="12">
        <v>4400</v>
      </c>
      <c r="H36" s="13">
        <f t="shared" si="13"/>
        <v>1</v>
      </c>
      <c r="I36" s="12">
        <f t="shared" si="11"/>
        <v>4400</v>
      </c>
      <c r="N36" s="17"/>
      <c r="O36" s="17"/>
      <c r="P36" s="17"/>
    </row>
    <row r="37" spans="2:16" ht="12.75" customHeight="1" x14ac:dyDescent="0.2">
      <c r="B37" s="184"/>
      <c r="C37" s="11" t="s">
        <v>32</v>
      </c>
      <c r="D37" s="12">
        <v>27216</v>
      </c>
      <c r="E37" s="13">
        <f t="shared" si="12"/>
        <v>0.45652173913043476</v>
      </c>
      <c r="F37" s="12"/>
      <c r="G37" s="12">
        <v>32400</v>
      </c>
      <c r="H37" s="13">
        <f t="shared" si="13"/>
        <v>0.54347826086956519</v>
      </c>
      <c r="I37" s="12">
        <f t="shared" si="11"/>
        <v>59616</v>
      </c>
      <c r="N37" s="17"/>
      <c r="O37" s="17"/>
      <c r="P37" s="17"/>
    </row>
    <row r="38" spans="2:16" ht="12.75" customHeight="1" x14ac:dyDescent="0.2">
      <c r="B38" s="184"/>
      <c r="C38" s="11" t="s">
        <v>8</v>
      </c>
      <c r="D38" s="12">
        <v>6384</v>
      </c>
      <c r="E38" s="13">
        <f t="shared" si="12"/>
        <v>0.68205128205128207</v>
      </c>
      <c r="F38" s="12"/>
      <c r="G38" s="12">
        <v>2976</v>
      </c>
      <c r="H38" s="13">
        <f t="shared" si="13"/>
        <v>0.31794871794871793</v>
      </c>
      <c r="I38" s="12">
        <f t="shared" si="11"/>
        <v>9360</v>
      </c>
      <c r="N38" s="17"/>
      <c r="O38" s="17"/>
      <c r="P38" s="17"/>
    </row>
    <row r="39" spans="2:16" ht="12.75" customHeight="1" x14ac:dyDescent="0.2">
      <c r="B39" s="184"/>
      <c r="C39" s="11" t="s">
        <v>9</v>
      </c>
      <c r="D39" s="12">
        <v>2688</v>
      </c>
      <c r="E39" s="13">
        <f t="shared" si="12"/>
        <v>0.31638418079096048</v>
      </c>
      <c r="F39" s="12"/>
      <c r="G39" s="12">
        <v>5808</v>
      </c>
      <c r="H39" s="13">
        <f t="shared" si="13"/>
        <v>0.68361581920903958</v>
      </c>
      <c r="I39" s="12">
        <f t="shared" si="11"/>
        <v>8496</v>
      </c>
      <c r="N39" s="17"/>
      <c r="O39" s="17"/>
      <c r="P39" s="17"/>
    </row>
    <row r="40" spans="2:16" ht="12.75" customHeight="1" x14ac:dyDescent="0.2">
      <c r="B40" s="184"/>
      <c r="C40" s="19" t="s">
        <v>78</v>
      </c>
      <c r="D40" s="12">
        <v>2976</v>
      </c>
      <c r="E40" s="13">
        <f>+D40/$I40</f>
        <v>0.26013986013986012</v>
      </c>
      <c r="F40" s="12"/>
      <c r="G40" s="12">
        <v>8464</v>
      </c>
      <c r="H40" s="13">
        <f>+G40/$I40</f>
        <v>0.73986013986013988</v>
      </c>
      <c r="I40" s="12">
        <f t="shared" si="11"/>
        <v>11440</v>
      </c>
      <c r="N40" s="17"/>
      <c r="O40" s="17"/>
      <c r="P40" s="17"/>
    </row>
    <row r="41" spans="2:16" ht="12.75" customHeight="1" x14ac:dyDescent="0.2">
      <c r="B41" s="184"/>
      <c r="C41" s="11" t="s">
        <v>10</v>
      </c>
      <c r="D41" s="12">
        <v>10896</v>
      </c>
      <c r="E41" s="13">
        <f t="shared" ref="E41" si="14">+D41/$I41</f>
        <v>0.44685039370078738</v>
      </c>
      <c r="F41" s="12"/>
      <c r="G41" s="12">
        <v>13488</v>
      </c>
      <c r="H41" s="13">
        <f t="shared" ref="H41" si="15">+G41/$I41</f>
        <v>0.55314960629921262</v>
      </c>
      <c r="I41" s="12">
        <f t="shared" si="11"/>
        <v>24384</v>
      </c>
      <c r="N41" s="17"/>
      <c r="O41" s="17"/>
      <c r="P41" s="17"/>
    </row>
    <row r="42" spans="2:16" ht="12.75" customHeight="1" x14ac:dyDescent="0.2">
      <c r="B42" s="184"/>
      <c r="C42" s="70" t="s">
        <v>139</v>
      </c>
      <c r="D42" s="69">
        <f>SUM(D33:D41)</f>
        <v>96400</v>
      </c>
      <c r="E42" s="65">
        <f t="shared" si="12"/>
        <v>0.44986186814007317</v>
      </c>
      <c r="F42" s="71"/>
      <c r="G42" s="69">
        <f>SUM(G33:G41)</f>
        <v>117888</v>
      </c>
      <c r="H42" s="65">
        <f t="shared" si="13"/>
        <v>0.55013813185992688</v>
      </c>
      <c r="I42" s="64">
        <f t="shared" si="11"/>
        <v>214288</v>
      </c>
      <c r="N42" s="17"/>
      <c r="O42" s="17"/>
      <c r="P42" s="17"/>
    </row>
    <row r="43" spans="2:16" ht="12.75" customHeight="1" x14ac:dyDescent="0.2">
      <c r="B43" s="184"/>
      <c r="C43" s="151" t="s">
        <v>355</v>
      </c>
      <c r="D43" s="99"/>
      <c r="E43" s="99"/>
      <c r="F43" s="99"/>
      <c r="G43" s="99"/>
      <c r="H43" s="99"/>
      <c r="I43" s="99"/>
      <c r="N43" s="17"/>
      <c r="O43" s="17"/>
    </row>
    <row r="44" spans="2:16" ht="12.75" customHeight="1" x14ac:dyDescent="0.2">
      <c r="B44" s="184"/>
      <c r="C44" s="102" t="s">
        <v>58</v>
      </c>
      <c r="D44" s="103">
        <v>6464</v>
      </c>
      <c r="E44" s="21">
        <f t="shared" ref="E44:E52" si="16">+D44/$I44</f>
        <v>0.82113821138211385</v>
      </c>
      <c r="F44" s="20"/>
      <c r="G44" s="103">
        <v>1408</v>
      </c>
      <c r="H44" s="21">
        <f t="shared" ref="H44:H52" si="17">+G44/$I44</f>
        <v>0.17886178861788618</v>
      </c>
      <c r="I44" s="20">
        <f t="shared" ref="I44:I47" si="18">+D44+G44</f>
        <v>7872</v>
      </c>
      <c r="N44" s="17"/>
      <c r="O44" s="17"/>
      <c r="P44" s="17"/>
    </row>
    <row r="45" spans="2:16" ht="12.75" customHeight="1" x14ac:dyDescent="0.2">
      <c r="B45" s="184"/>
      <c r="C45" s="11" t="s">
        <v>13</v>
      </c>
      <c r="D45" s="12">
        <v>2592</v>
      </c>
      <c r="E45" s="13">
        <f t="shared" si="16"/>
        <v>0.17034700315457413</v>
      </c>
      <c r="F45" s="15"/>
      <c r="G45" s="12">
        <v>12624</v>
      </c>
      <c r="H45" s="13">
        <f t="shared" si="17"/>
        <v>0.82965299684542582</v>
      </c>
      <c r="I45" s="12">
        <f t="shared" si="18"/>
        <v>15216</v>
      </c>
      <c r="N45" s="17"/>
      <c r="O45" s="17"/>
      <c r="P45" s="17"/>
    </row>
    <row r="46" spans="2:16" ht="12.75" customHeight="1" x14ac:dyDescent="0.2">
      <c r="B46" s="184"/>
      <c r="C46" s="11" t="s">
        <v>0</v>
      </c>
      <c r="D46" s="12"/>
      <c r="E46" s="13">
        <f t="shared" si="16"/>
        <v>0</v>
      </c>
      <c r="F46" s="12"/>
      <c r="G46" s="12">
        <v>2688</v>
      </c>
      <c r="H46" s="13">
        <f t="shared" si="17"/>
        <v>1</v>
      </c>
      <c r="I46" s="12">
        <f t="shared" si="18"/>
        <v>2688</v>
      </c>
      <c r="N46" s="17"/>
      <c r="O46" s="17"/>
      <c r="P46" s="17"/>
    </row>
    <row r="47" spans="2:16" ht="12.75" customHeight="1" x14ac:dyDescent="0.2">
      <c r="B47" s="184"/>
      <c r="C47" s="11" t="s">
        <v>15</v>
      </c>
      <c r="D47" s="12"/>
      <c r="E47" s="13">
        <f t="shared" si="16"/>
        <v>0</v>
      </c>
      <c r="F47" s="15"/>
      <c r="G47" s="12">
        <v>1920</v>
      </c>
      <c r="H47" s="13">
        <f t="shared" si="17"/>
        <v>1</v>
      </c>
      <c r="I47" s="12">
        <f t="shared" si="18"/>
        <v>1920</v>
      </c>
      <c r="O47" s="17"/>
      <c r="P47" s="17"/>
    </row>
    <row r="48" spans="2:16" ht="12.75" customHeight="1" x14ac:dyDescent="0.2">
      <c r="B48" s="184"/>
      <c r="C48" s="11" t="s">
        <v>49</v>
      </c>
      <c r="D48" s="12">
        <v>11456</v>
      </c>
      <c r="E48" s="13">
        <f t="shared" si="16"/>
        <v>0.49074708704592185</v>
      </c>
      <c r="F48" s="12"/>
      <c r="G48" s="12">
        <v>11888</v>
      </c>
      <c r="H48" s="13">
        <f t="shared" si="17"/>
        <v>0.50925291295407815</v>
      </c>
      <c r="I48" s="12">
        <f>+D48+G48</f>
        <v>23344</v>
      </c>
      <c r="N48" s="17"/>
      <c r="O48" s="17"/>
      <c r="P48" s="17"/>
    </row>
    <row r="49" spans="2:16" ht="12.75" customHeight="1" x14ac:dyDescent="0.2">
      <c r="B49" s="184"/>
      <c r="C49" s="11" t="s">
        <v>59</v>
      </c>
      <c r="D49" s="18">
        <v>5280</v>
      </c>
      <c r="E49" s="13">
        <f t="shared" si="16"/>
        <v>0.30303030303030304</v>
      </c>
      <c r="F49" s="12"/>
      <c r="G49" s="17">
        <v>12144</v>
      </c>
      <c r="H49" s="13">
        <f t="shared" si="17"/>
        <v>0.69696969696969702</v>
      </c>
      <c r="I49" s="12">
        <f t="shared" ref="I49:I52" si="19">+D49+G49</f>
        <v>17424</v>
      </c>
      <c r="N49" s="17"/>
      <c r="O49" s="17"/>
      <c r="P49" s="17"/>
    </row>
    <row r="50" spans="2:16" ht="12.75" customHeight="1" x14ac:dyDescent="0.2">
      <c r="B50" s="184"/>
      <c r="C50" s="11" t="s">
        <v>11</v>
      </c>
      <c r="D50" s="12">
        <v>58448</v>
      </c>
      <c r="E50" s="13">
        <f t="shared" si="16"/>
        <v>0.64347366566848685</v>
      </c>
      <c r="F50" s="12"/>
      <c r="G50" s="12">
        <v>32384</v>
      </c>
      <c r="H50" s="13">
        <f t="shared" si="17"/>
        <v>0.35652633433151315</v>
      </c>
      <c r="I50" s="12">
        <f t="shared" si="19"/>
        <v>90832</v>
      </c>
      <c r="N50" s="17"/>
      <c r="O50" s="17"/>
      <c r="P50" s="17"/>
    </row>
    <row r="51" spans="2:16" ht="12.75" customHeight="1" x14ac:dyDescent="0.2">
      <c r="B51" s="184"/>
      <c r="C51" s="11" t="s">
        <v>16</v>
      </c>
      <c r="D51" s="12">
        <v>4128</v>
      </c>
      <c r="E51" s="13">
        <f t="shared" si="16"/>
        <v>0.42156862745098039</v>
      </c>
      <c r="F51" s="15"/>
      <c r="G51" s="12">
        <v>5664</v>
      </c>
      <c r="H51" s="13">
        <f t="shared" si="17"/>
        <v>0.57843137254901966</v>
      </c>
      <c r="I51" s="12">
        <f t="shared" si="19"/>
        <v>9792</v>
      </c>
      <c r="N51" s="17"/>
      <c r="O51" s="17"/>
      <c r="P51" s="17"/>
    </row>
    <row r="52" spans="2:16" ht="12.75" customHeight="1" x14ac:dyDescent="0.2">
      <c r="B52" s="184"/>
      <c r="C52" s="11" t="s">
        <v>17</v>
      </c>
      <c r="D52" s="12"/>
      <c r="E52" s="13">
        <f t="shared" si="16"/>
        <v>0</v>
      </c>
      <c r="F52" s="12"/>
      <c r="G52" s="12">
        <v>4080</v>
      </c>
      <c r="H52" s="13">
        <f t="shared" si="17"/>
        <v>1</v>
      </c>
      <c r="I52" s="12">
        <f t="shared" si="19"/>
        <v>4080</v>
      </c>
      <c r="N52" s="17"/>
      <c r="O52" s="17"/>
      <c r="P52" s="17"/>
    </row>
    <row r="53" spans="2:16" ht="12.75" customHeight="1" x14ac:dyDescent="0.2">
      <c r="B53" s="184"/>
      <c r="C53" s="11" t="s">
        <v>34</v>
      </c>
      <c r="D53" s="12">
        <v>21744</v>
      </c>
      <c r="E53" s="13">
        <f t="shared" si="12"/>
        <v>0.68222891566265065</v>
      </c>
      <c r="F53" s="12"/>
      <c r="G53" s="12">
        <v>10128</v>
      </c>
      <c r="H53" s="13">
        <f t="shared" si="13"/>
        <v>0.31777108433734941</v>
      </c>
      <c r="I53" s="12">
        <f t="shared" si="11"/>
        <v>31872</v>
      </c>
      <c r="N53" s="17"/>
      <c r="O53" s="17"/>
      <c r="P53" s="17"/>
    </row>
    <row r="54" spans="2:16" ht="12.75" customHeight="1" x14ac:dyDescent="0.2">
      <c r="B54" s="184"/>
      <c r="C54" s="11" t="s">
        <v>35</v>
      </c>
      <c r="D54" s="12">
        <v>3504</v>
      </c>
      <c r="E54" s="13">
        <f t="shared" si="12"/>
        <v>0.31196581196581197</v>
      </c>
      <c r="F54" s="12"/>
      <c r="G54" s="12">
        <v>7728</v>
      </c>
      <c r="H54" s="13">
        <f t="shared" si="13"/>
        <v>0.68803418803418803</v>
      </c>
      <c r="I54" s="12">
        <f t="shared" si="11"/>
        <v>11232</v>
      </c>
      <c r="N54" s="17"/>
      <c r="O54" s="17"/>
      <c r="P54" s="17"/>
    </row>
    <row r="55" spans="2:16" ht="12.75" customHeight="1" x14ac:dyDescent="0.2">
      <c r="B55" s="184"/>
      <c r="C55" s="72" t="s">
        <v>139</v>
      </c>
      <c r="D55" s="68">
        <f>SUM(D44:D54)</f>
        <v>113616</v>
      </c>
      <c r="E55" s="98">
        <f>D55/$I55</f>
        <v>0.52533846267662943</v>
      </c>
      <c r="F55" s="67"/>
      <c r="G55" s="68">
        <f>SUM(G44:G54)</f>
        <v>102656</v>
      </c>
      <c r="H55" s="98">
        <f>G55/$I55</f>
        <v>0.47466153732337057</v>
      </c>
      <c r="I55" s="68">
        <f t="shared" si="11"/>
        <v>216272</v>
      </c>
      <c r="N55" s="17"/>
      <c r="O55" s="17"/>
      <c r="P55" s="17"/>
    </row>
    <row r="56" spans="2:16" ht="12.75" customHeight="1" x14ac:dyDescent="0.2">
      <c r="B56" s="193"/>
      <c r="C56" s="126" t="s">
        <v>36</v>
      </c>
      <c r="D56" s="14">
        <f>SUM(D31,D42,D55)</f>
        <v>321872</v>
      </c>
      <c r="E56" s="16">
        <f>D56/$I56</f>
        <v>0.49977640862565836</v>
      </c>
      <c r="F56" s="14"/>
      <c r="G56" s="14">
        <f>SUM(G31,G42,G55)</f>
        <v>322160</v>
      </c>
      <c r="H56" s="16">
        <f>G56/$I56</f>
        <v>0.50022359137434169</v>
      </c>
      <c r="I56" s="14">
        <f t="shared" si="11"/>
        <v>644032</v>
      </c>
      <c r="N56" s="17"/>
      <c r="O56" s="17"/>
      <c r="P56" s="17"/>
    </row>
    <row r="57" spans="2:16" ht="12.75" customHeight="1" x14ac:dyDescent="0.2">
      <c r="B57" s="190" t="s">
        <v>292</v>
      </c>
      <c r="C57" s="152" t="s">
        <v>131</v>
      </c>
      <c r="D57" s="100"/>
      <c r="E57" s="101"/>
      <c r="F57" s="100"/>
      <c r="G57" s="100"/>
      <c r="H57" s="101"/>
      <c r="I57" s="100"/>
      <c r="N57" s="17"/>
      <c r="O57" s="17"/>
    </row>
    <row r="58" spans="2:16" ht="12.75" customHeight="1" x14ac:dyDescent="0.2">
      <c r="B58" s="188"/>
      <c r="C58" s="102" t="s">
        <v>29</v>
      </c>
      <c r="D58" s="20"/>
      <c r="E58" s="21">
        <f t="shared" ref="E58:E65" si="20">+D58/$I58</f>
        <v>0</v>
      </c>
      <c r="F58" s="20"/>
      <c r="G58" s="20">
        <v>2640</v>
      </c>
      <c r="H58" s="21">
        <f t="shared" ref="H58:H65" si="21">+G58/$I58</f>
        <v>1</v>
      </c>
      <c r="I58" s="20">
        <f t="shared" ref="I58:I64" si="22">+D58+G58</f>
        <v>2640</v>
      </c>
      <c r="N58" s="17"/>
      <c r="O58" s="17"/>
      <c r="P58" s="17"/>
    </row>
    <row r="59" spans="2:16" ht="12.75" customHeight="1" x14ac:dyDescent="0.2">
      <c r="B59" s="188"/>
      <c r="C59" s="102" t="s">
        <v>13</v>
      </c>
      <c r="D59" s="20">
        <v>17520</v>
      </c>
      <c r="E59" s="21">
        <f t="shared" si="20"/>
        <v>0.77004219409282704</v>
      </c>
      <c r="F59" s="20"/>
      <c r="G59" s="20">
        <v>5232</v>
      </c>
      <c r="H59" s="21">
        <f t="shared" si="21"/>
        <v>0.22995780590717299</v>
      </c>
      <c r="I59" s="20">
        <f t="shared" si="22"/>
        <v>22752</v>
      </c>
      <c r="N59" s="17"/>
      <c r="O59" s="17"/>
      <c r="P59" s="17"/>
    </row>
    <row r="60" spans="2:16" ht="12.75" customHeight="1" x14ac:dyDescent="0.2">
      <c r="B60" s="188"/>
      <c r="C60" s="11" t="s">
        <v>31</v>
      </c>
      <c r="D60" s="12"/>
      <c r="E60" s="13">
        <f t="shared" si="20"/>
        <v>0</v>
      </c>
      <c r="F60" s="12"/>
      <c r="G60" s="12">
        <v>1488</v>
      </c>
      <c r="H60" s="13">
        <f t="shared" si="21"/>
        <v>1</v>
      </c>
      <c r="I60" s="12">
        <f t="shared" si="22"/>
        <v>1488</v>
      </c>
      <c r="N60" s="17"/>
      <c r="O60" s="17"/>
      <c r="P60" s="17"/>
    </row>
    <row r="61" spans="2:16" ht="12.75" customHeight="1" x14ac:dyDescent="0.2">
      <c r="B61" s="188"/>
      <c r="C61" s="11" t="s">
        <v>32</v>
      </c>
      <c r="D61" s="12">
        <v>59328</v>
      </c>
      <c r="E61" s="13">
        <f t="shared" si="20"/>
        <v>0.58467360454115425</v>
      </c>
      <c r="F61" s="12"/>
      <c r="G61" s="12">
        <v>42144</v>
      </c>
      <c r="H61" s="13">
        <f t="shared" si="21"/>
        <v>0.41532639545884581</v>
      </c>
      <c r="I61" s="12">
        <f t="shared" si="22"/>
        <v>101472</v>
      </c>
      <c r="N61" s="17"/>
      <c r="O61" s="17"/>
      <c r="P61" s="17"/>
    </row>
    <row r="62" spans="2:16" ht="12.75" customHeight="1" x14ac:dyDescent="0.2">
      <c r="B62" s="188"/>
      <c r="C62" s="11" t="s">
        <v>33</v>
      </c>
      <c r="D62" s="17">
        <v>48960</v>
      </c>
      <c r="E62" s="13">
        <f t="shared" si="20"/>
        <v>0.51282051282051277</v>
      </c>
      <c r="F62" s="12"/>
      <c r="G62" s="12">
        <v>46512</v>
      </c>
      <c r="H62" s="13">
        <f t="shared" si="21"/>
        <v>0.48717948717948717</v>
      </c>
      <c r="I62" s="12">
        <f t="shared" si="22"/>
        <v>95472</v>
      </c>
      <c r="N62" s="17"/>
      <c r="O62" s="17"/>
      <c r="P62" s="17"/>
    </row>
    <row r="63" spans="2:16" ht="12.75" customHeight="1" x14ac:dyDescent="0.2">
      <c r="B63" s="188"/>
      <c r="C63" s="11" t="s">
        <v>34</v>
      </c>
      <c r="D63" s="12">
        <v>21600</v>
      </c>
      <c r="E63" s="13">
        <f t="shared" si="20"/>
        <v>0.43689320388349512</v>
      </c>
      <c r="F63" s="12"/>
      <c r="G63" s="12">
        <v>27840</v>
      </c>
      <c r="H63" s="13">
        <f t="shared" si="21"/>
        <v>0.56310679611650483</v>
      </c>
      <c r="I63" s="12">
        <f t="shared" si="22"/>
        <v>49440</v>
      </c>
      <c r="N63" s="17"/>
      <c r="O63" s="17"/>
      <c r="P63" s="17"/>
    </row>
    <row r="64" spans="2:16" ht="12.75" customHeight="1" x14ac:dyDescent="0.2">
      <c r="B64" s="188"/>
      <c r="C64" s="11" t="s">
        <v>35</v>
      </c>
      <c r="D64" s="12">
        <v>11184</v>
      </c>
      <c r="E64" s="13">
        <f t="shared" si="20"/>
        <v>0.6563380281690141</v>
      </c>
      <c r="F64" s="12"/>
      <c r="G64" s="12">
        <v>5856</v>
      </c>
      <c r="H64" s="13">
        <f t="shared" si="21"/>
        <v>0.3436619718309859</v>
      </c>
      <c r="I64" s="12">
        <f t="shared" si="22"/>
        <v>17040</v>
      </c>
      <c r="N64" s="17"/>
      <c r="O64" s="17"/>
      <c r="P64" s="17"/>
    </row>
    <row r="65" spans="2:16" ht="12.75" customHeight="1" x14ac:dyDescent="0.2">
      <c r="B65" s="188"/>
      <c r="C65" s="66" t="s">
        <v>139</v>
      </c>
      <c r="D65" s="64">
        <f>SUM(D58:D64)</f>
        <v>158592</v>
      </c>
      <c r="E65" s="65">
        <f t="shared" si="20"/>
        <v>0.54629629629629628</v>
      </c>
      <c r="F65" s="64"/>
      <c r="G65" s="64">
        <f>SUM(G58:G64)</f>
        <v>131712</v>
      </c>
      <c r="H65" s="65">
        <f t="shared" si="21"/>
        <v>0.45370370370370372</v>
      </c>
      <c r="I65" s="64">
        <f t="shared" si="11"/>
        <v>290304</v>
      </c>
      <c r="N65" s="17"/>
      <c r="O65" s="17"/>
      <c r="P65" s="17"/>
    </row>
    <row r="66" spans="2:16" ht="12.75" customHeight="1" x14ac:dyDescent="0.2">
      <c r="B66" s="188"/>
      <c r="C66" s="152" t="s">
        <v>272</v>
      </c>
      <c r="D66" s="100"/>
      <c r="E66" s="101"/>
      <c r="F66" s="100"/>
      <c r="G66" s="100"/>
      <c r="H66" s="101"/>
      <c r="I66" s="100"/>
      <c r="N66" s="17"/>
      <c r="O66" s="17"/>
    </row>
    <row r="67" spans="2:16" ht="12.75" customHeight="1" x14ac:dyDescent="0.2">
      <c r="B67" s="188"/>
      <c r="C67" s="102" t="s">
        <v>15</v>
      </c>
      <c r="D67" s="20">
        <v>4512</v>
      </c>
      <c r="E67" s="21">
        <f t="shared" ref="E67:E76" si="23">+D67/$I67</f>
        <v>0.77685950413223137</v>
      </c>
      <c r="F67" s="20"/>
      <c r="G67" s="20">
        <v>1296</v>
      </c>
      <c r="H67" s="21">
        <f t="shared" ref="H67:H76" si="24">+G67/$I67</f>
        <v>0.2231404958677686</v>
      </c>
      <c r="I67" s="20">
        <f t="shared" ref="I67:I75" si="25">+D67+G67</f>
        <v>5808</v>
      </c>
      <c r="N67" s="17"/>
      <c r="O67" s="17"/>
      <c r="P67" s="17"/>
    </row>
    <row r="68" spans="2:16" ht="12.75" customHeight="1" x14ac:dyDescent="0.2">
      <c r="B68" s="188"/>
      <c r="C68" s="11" t="s">
        <v>6</v>
      </c>
      <c r="D68" s="12">
        <v>122880</v>
      </c>
      <c r="E68" s="13">
        <f t="shared" si="23"/>
        <v>0.68608182955154551</v>
      </c>
      <c r="F68" s="12"/>
      <c r="G68" s="12">
        <v>56224</v>
      </c>
      <c r="H68" s="13">
        <f t="shared" si="24"/>
        <v>0.31391817044845455</v>
      </c>
      <c r="I68" s="12">
        <f t="shared" si="25"/>
        <v>179104</v>
      </c>
      <c r="N68" s="17"/>
      <c r="O68" s="17"/>
      <c r="P68" s="17"/>
    </row>
    <row r="69" spans="2:16" ht="12.75" customHeight="1" x14ac:dyDescent="0.2">
      <c r="B69" s="188"/>
      <c r="C69" s="11" t="s">
        <v>7</v>
      </c>
      <c r="D69" s="12">
        <v>4336</v>
      </c>
      <c r="E69" s="13">
        <f t="shared" si="23"/>
        <v>0.56932773109243695</v>
      </c>
      <c r="F69" s="12"/>
      <c r="G69" s="12">
        <v>3280</v>
      </c>
      <c r="H69" s="13">
        <f t="shared" si="24"/>
        <v>0.43067226890756305</v>
      </c>
      <c r="I69" s="12">
        <f t="shared" si="25"/>
        <v>7616</v>
      </c>
      <c r="N69" s="17"/>
      <c r="O69" s="17"/>
      <c r="P69" s="17"/>
    </row>
    <row r="70" spans="2:16" ht="12.75" customHeight="1" x14ac:dyDescent="0.2">
      <c r="B70" s="188"/>
      <c r="C70" s="11" t="s">
        <v>8</v>
      </c>
      <c r="D70" s="12">
        <v>12768</v>
      </c>
      <c r="E70" s="13">
        <f t="shared" si="23"/>
        <v>0.70557029177718833</v>
      </c>
      <c r="F70" s="12"/>
      <c r="G70" s="12">
        <v>5328</v>
      </c>
      <c r="H70" s="13">
        <f t="shared" si="24"/>
        <v>0.29442970822281167</v>
      </c>
      <c r="I70" s="12">
        <f t="shared" si="25"/>
        <v>18096</v>
      </c>
      <c r="N70" s="17"/>
      <c r="O70" s="17"/>
      <c r="P70" s="17"/>
    </row>
    <row r="71" spans="2:16" ht="12.75" customHeight="1" x14ac:dyDescent="0.2">
      <c r="B71" s="188"/>
      <c r="C71" s="11" t="s">
        <v>16</v>
      </c>
      <c r="D71" s="12">
        <v>12576</v>
      </c>
      <c r="E71" s="13">
        <f t="shared" si="23"/>
        <v>0.91289198606271782</v>
      </c>
      <c r="F71" s="12"/>
      <c r="G71" s="12">
        <v>1200</v>
      </c>
      <c r="H71" s="13">
        <f t="shared" si="24"/>
        <v>8.7108013937282236E-2</v>
      </c>
      <c r="I71" s="12">
        <f t="shared" si="25"/>
        <v>13776</v>
      </c>
      <c r="N71" s="17"/>
      <c r="O71" s="17"/>
      <c r="P71" s="17"/>
    </row>
    <row r="72" spans="2:16" ht="12.75" customHeight="1" x14ac:dyDescent="0.2">
      <c r="B72" s="188"/>
      <c r="C72" s="11" t="s">
        <v>9</v>
      </c>
      <c r="D72" s="12">
        <v>8544</v>
      </c>
      <c r="E72" s="13">
        <f t="shared" si="23"/>
        <v>0.70078740157480313</v>
      </c>
      <c r="F72" s="12"/>
      <c r="G72" s="12">
        <v>3648</v>
      </c>
      <c r="H72" s="13">
        <f t="shared" si="24"/>
        <v>0.29921259842519687</v>
      </c>
      <c r="I72" s="12">
        <f t="shared" si="25"/>
        <v>12192</v>
      </c>
      <c r="N72" s="17"/>
      <c r="O72" s="17"/>
      <c r="P72" s="17"/>
    </row>
    <row r="73" spans="2:16" ht="12.75" customHeight="1" x14ac:dyDescent="0.2">
      <c r="B73" s="188"/>
      <c r="C73" s="11" t="s">
        <v>17</v>
      </c>
      <c r="D73" s="12"/>
      <c r="E73" s="13">
        <f t="shared" si="23"/>
        <v>0</v>
      </c>
      <c r="F73" s="12"/>
      <c r="G73" s="12">
        <v>5568</v>
      </c>
      <c r="H73" s="13">
        <f t="shared" si="24"/>
        <v>1</v>
      </c>
      <c r="I73" s="12">
        <f t="shared" si="25"/>
        <v>5568</v>
      </c>
      <c r="N73" s="17"/>
      <c r="O73" s="17"/>
      <c r="P73" s="17"/>
    </row>
    <row r="74" spans="2:16" ht="12.75" customHeight="1" x14ac:dyDescent="0.2">
      <c r="B74" s="188"/>
      <c r="C74" s="19" t="s">
        <v>78</v>
      </c>
      <c r="D74" s="12">
        <v>17296</v>
      </c>
      <c r="E74" s="13">
        <f>+D74/$I74</f>
        <v>0.89784053156146182</v>
      </c>
      <c r="F74" s="12"/>
      <c r="G74" s="12">
        <v>1968</v>
      </c>
      <c r="H74" s="13">
        <f>+G74/$I74</f>
        <v>0.10215946843853821</v>
      </c>
      <c r="I74" s="12">
        <f t="shared" si="25"/>
        <v>19264</v>
      </c>
      <c r="N74" s="17"/>
      <c r="O74" s="17"/>
      <c r="P74" s="17"/>
    </row>
    <row r="75" spans="2:16" ht="12.75" customHeight="1" x14ac:dyDescent="0.2">
      <c r="B75" s="188"/>
      <c r="C75" s="11" t="s">
        <v>10</v>
      </c>
      <c r="D75" s="12">
        <v>18288</v>
      </c>
      <c r="E75" s="13">
        <f t="shared" si="23"/>
        <v>0.68279569892473113</v>
      </c>
      <c r="F75" s="12"/>
      <c r="G75" s="12">
        <v>8496</v>
      </c>
      <c r="H75" s="13">
        <f t="shared" si="24"/>
        <v>0.31720430107526881</v>
      </c>
      <c r="I75" s="12">
        <f t="shared" si="25"/>
        <v>26784</v>
      </c>
      <c r="N75" s="17"/>
      <c r="O75" s="17"/>
      <c r="P75" s="17"/>
    </row>
    <row r="76" spans="2:16" ht="12.75" customHeight="1" x14ac:dyDescent="0.2">
      <c r="B76" s="188"/>
      <c r="C76" s="66" t="s">
        <v>139</v>
      </c>
      <c r="D76" s="68">
        <f>SUM(D67:D75)</f>
        <v>201200</v>
      </c>
      <c r="E76" s="65">
        <f t="shared" si="23"/>
        <v>0.69810692277799369</v>
      </c>
      <c r="F76" s="64"/>
      <c r="G76" s="68">
        <f>SUM(G67:G75)</f>
        <v>87008</v>
      </c>
      <c r="H76" s="65">
        <f t="shared" si="24"/>
        <v>0.30189307722200631</v>
      </c>
      <c r="I76" s="64">
        <f t="shared" si="11"/>
        <v>288208</v>
      </c>
      <c r="N76" s="17"/>
      <c r="O76" s="17"/>
      <c r="P76" s="17"/>
    </row>
    <row r="77" spans="2:16" ht="12.75" customHeight="1" x14ac:dyDescent="0.2">
      <c r="B77" s="188"/>
      <c r="C77" s="153" t="s">
        <v>132</v>
      </c>
      <c r="D77" s="100"/>
      <c r="E77" s="101"/>
      <c r="F77" s="100"/>
      <c r="G77" s="100"/>
      <c r="H77" s="101"/>
      <c r="I77" s="100"/>
      <c r="N77" s="17"/>
      <c r="O77" s="17"/>
    </row>
    <row r="78" spans="2:16" ht="12.75" customHeight="1" x14ac:dyDescent="0.2">
      <c r="B78" s="188"/>
      <c r="C78" s="102" t="s">
        <v>58</v>
      </c>
      <c r="D78" s="20">
        <v>7552</v>
      </c>
      <c r="E78" s="21">
        <f t="shared" ref="E78:E83" si="26">+D78/$I78</f>
        <v>0.50212765957446803</v>
      </c>
      <c r="F78" s="20"/>
      <c r="G78" s="20">
        <v>7488</v>
      </c>
      <c r="H78" s="21">
        <f t="shared" ref="H78:H83" si="27">+G78/$I78</f>
        <v>0.49787234042553191</v>
      </c>
      <c r="I78" s="20">
        <f t="shared" ref="I78:I79" si="28">+D78+G78</f>
        <v>15040</v>
      </c>
      <c r="N78" s="17"/>
      <c r="O78" s="17"/>
      <c r="P78" s="17"/>
    </row>
    <row r="79" spans="2:16" ht="12.75" customHeight="1" x14ac:dyDescent="0.2">
      <c r="B79" s="188"/>
      <c r="C79" s="11" t="s">
        <v>0</v>
      </c>
      <c r="D79" s="12">
        <v>3312</v>
      </c>
      <c r="E79" s="13">
        <f t="shared" si="26"/>
        <v>0.38764044943820225</v>
      </c>
      <c r="F79" s="12"/>
      <c r="G79" s="12">
        <v>5232</v>
      </c>
      <c r="H79" s="13">
        <f t="shared" si="27"/>
        <v>0.61235955056179781</v>
      </c>
      <c r="I79" s="12">
        <f t="shared" si="28"/>
        <v>8544</v>
      </c>
      <c r="N79" s="17"/>
      <c r="O79" s="17"/>
      <c r="P79" s="17"/>
    </row>
    <row r="80" spans="2:16" ht="12.75" customHeight="1" x14ac:dyDescent="0.2">
      <c r="B80" s="188"/>
      <c r="C80" s="11" t="s">
        <v>49</v>
      </c>
      <c r="D80" s="12">
        <v>20384</v>
      </c>
      <c r="E80" s="13">
        <f t="shared" si="26"/>
        <v>0.72018089315997735</v>
      </c>
      <c r="F80" s="12"/>
      <c r="G80" s="12">
        <v>7920</v>
      </c>
      <c r="H80" s="13">
        <f t="shared" si="27"/>
        <v>0.27981910684002259</v>
      </c>
      <c r="I80" s="12">
        <f>+D80+G80</f>
        <v>28304</v>
      </c>
      <c r="N80" s="17"/>
      <c r="O80" s="17"/>
      <c r="P80" s="17"/>
    </row>
    <row r="81" spans="2:16" ht="12.75" customHeight="1" x14ac:dyDescent="0.2">
      <c r="B81" s="188"/>
      <c r="C81" s="11" t="s">
        <v>59</v>
      </c>
      <c r="D81" s="12">
        <v>34944</v>
      </c>
      <c r="E81" s="13">
        <f t="shared" si="26"/>
        <v>0.86460807600950118</v>
      </c>
      <c r="F81" s="12"/>
      <c r="G81" s="12">
        <v>5472</v>
      </c>
      <c r="H81" s="13">
        <f t="shared" si="27"/>
        <v>0.13539192399049882</v>
      </c>
      <c r="I81" s="12">
        <f t="shared" ref="I81:I83" si="29">+D81+G81</f>
        <v>40416</v>
      </c>
      <c r="N81" s="17"/>
      <c r="O81" s="17"/>
      <c r="P81" s="17"/>
    </row>
    <row r="82" spans="2:16" ht="12.75" customHeight="1" x14ac:dyDescent="0.2">
      <c r="B82" s="188"/>
      <c r="C82" s="11" t="s">
        <v>11</v>
      </c>
      <c r="D82" s="12">
        <v>72768</v>
      </c>
      <c r="E82" s="13">
        <f t="shared" si="26"/>
        <v>0.56433800719692273</v>
      </c>
      <c r="F82" s="12"/>
      <c r="G82" s="12">
        <v>56176</v>
      </c>
      <c r="H82" s="13">
        <f t="shared" si="27"/>
        <v>0.43566199280307732</v>
      </c>
      <c r="I82" s="12">
        <f t="shared" si="29"/>
        <v>128944</v>
      </c>
      <c r="N82" s="17"/>
      <c r="O82" s="17"/>
      <c r="P82" s="17"/>
    </row>
    <row r="83" spans="2:16" ht="12.75" customHeight="1" x14ac:dyDescent="0.2">
      <c r="B83" s="188"/>
      <c r="C83" s="66" t="s">
        <v>139</v>
      </c>
      <c r="D83" s="68">
        <f>SUM(D78:D82)</f>
        <v>138960</v>
      </c>
      <c r="E83" s="65">
        <f t="shared" si="26"/>
        <v>0.62807347411050041</v>
      </c>
      <c r="F83" s="64"/>
      <c r="G83" s="68">
        <f>SUM(G78:G82)</f>
        <v>82288</v>
      </c>
      <c r="H83" s="65">
        <f t="shared" si="27"/>
        <v>0.37192652588949959</v>
      </c>
      <c r="I83" s="64">
        <f t="shared" si="29"/>
        <v>221248</v>
      </c>
      <c r="N83" s="17"/>
      <c r="O83" s="17"/>
      <c r="P83" s="17"/>
    </row>
    <row r="84" spans="2:16" ht="12.75" customHeight="1" x14ac:dyDescent="0.2">
      <c r="B84" s="188"/>
      <c r="C84" s="153" t="s">
        <v>363</v>
      </c>
      <c r="D84" s="100"/>
      <c r="E84" s="101"/>
      <c r="F84" s="100"/>
      <c r="G84" s="100"/>
      <c r="H84" s="101"/>
      <c r="I84" s="100"/>
      <c r="N84" s="17"/>
      <c r="O84" s="17"/>
    </row>
    <row r="85" spans="2:16" ht="12.75" customHeight="1" x14ac:dyDescent="0.2">
      <c r="B85" s="188"/>
      <c r="C85" s="102" t="s">
        <v>324</v>
      </c>
      <c r="D85" s="20">
        <v>27104</v>
      </c>
      <c r="E85" s="21">
        <f t="shared" ref="E85:E94" si="30">+D85/$I85</f>
        <v>0.77422303473491771</v>
      </c>
      <c r="F85" s="20"/>
      <c r="G85" s="20">
        <v>7904</v>
      </c>
      <c r="H85" s="21">
        <f t="shared" ref="H85:H94" si="31">+G85/$I85</f>
        <v>0.22577696526508226</v>
      </c>
      <c r="I85" s="20">
        <f t="shared" ref="I85:I90" si="32">+D85+G85</f>
        <v>35008</v>
      </c>
      <c r="N85" s="17"/>
      <c r="O85" s="17"/>
      <c r="P85" s="17"/>
    </row>
    <row r="86" spans="2:16" ht="12.75" customHeight="1" x14ac:dyDescent="0.2">
      <c r="B86" s="188"/>
      <c r="C86" s="11" t="s">
        <v>323</v>
      </c>
      <c r="D86" s="20">
        <v>3456</v>
      </c>
      <c r="E86" s="21">
        <f t="shared" si="30"/>
        <v>1</v>
      </c>
      <c r="F86" s="20"/>
      <c r="G86" s="20"/>
      <c r="H86" s="21">
        <f t="shared" si="31"/>
        <v>0</v>
      </c>
      <c r="I86" s="20">
        <f t="shared" si="32"/>
        <v>3456</v>
      </c>
      <c r="N86" s="17"/>
      <c r="O86" s="17"/>
      <c r="P86" s="17"/>
    </row>
    <row r="87" spans="2:16" ht="12.75" customHeight="1" x14ac:dyDescent="0.2">
      <c r="B87" s="188"/>
      <c r="C87" s="11" t="s">
        <v>24</v>
      </c>
      <c r="D87" s="12">
        <v>45136</v>
      </c>
      <c r="E87" s="13">
        <f t="shared" si="30"/>
        <v>0.58393707306975784</v>
      </c>
      <c r="F87" s="12"/>
      <c r="G87" s="12">
        <v>32160</v>
      </c>
      <c r="H87" s="13">
        <f t="shared" si="31"/>
        <v>0.41606292693024216</v>
      </c>
      <c r="I87" s="12">
        <f t="shared" si="32"/>
        <v>77296</v>
      </c>
      <c r="N87" s="17"/>
      <c r="O87" s="17"/>
      <c r="P87" s="17"/>
    </row>
    <row r="88" spans="2:16" ht="12.75" customHeight="1" x14ac:dyDescent="0.2">
      <c r="B88" s="188"/>
      <c r="C88" s="11" t="s">
        <v>25</v>
      </c>
      <c r="D88" s="12">
        <v>23504</v>
      </c>
      <c r="E88" s="13">
        <f t="shared" si="30"/>
        <v>0.61930860033726809</v>
      </c>
      <c r="F88" s="12"/>
      <c r="G88" s="12">
        <v>14448</v>
      </c>
      <c r="H88" s="13">
        <f t="shared" si="31"/>
        <v>0.38069139966273186</v>
      </c>
      <c r="I88" s="12">
        <f t="shared" si="32"/>
        <v>37952</v>
      </c>
      <c r="N88" s="17"/>
      <c r="O88" s="17"/>
      <c r="P88" s="17"/>
    </row>
    <row r="89" spans="2:16" ht="12.75" customHeight="1" x14ac:dyDescent="0.2">
      <c r="B89" s="188"/>
      <c r="C89" s="11" t="s">
        <v>26</v>
      </c>
      <c r="D89" s="12">
        <v>11520</v>
      </c>
      <c r="E89" s="13">
        <f t="shared" si="30"/>
        <v>0.65934065934065933</v>
      </c>
      <c r="F89" s="12"/>
      <c r="G89" s="12">
        <v>5952</v>
      </c>
      <c r="H89" s="13">
        <f t="shared" si="31"/>
        <v>0.34065934065934067</v>
      </c>
      <c r="I89" s="12">
        <f t="shared" si="32"/>
        <v>17472</v>
      </c>
      <c r="N89" s="17"/>
      <c r="O89" s="17"/>
      <c r="P89" s="17"/>
    </row>
    <row r="90" spans="2:16" ht="12.75" customHeight="1" x14ac:dyDescent="0.2">
      <c r="B90" s="188"/>
      <c r="C90" s="11" t="s">
        <v>27</v>
      </c>
      <c r="D90" s="12">
        <v>11568</v>
      </c>
      <c r="E90" s="13">
        <f t="shared" si="30"/>
        <v>0.59801488833746896</v>
      </c>
      <c r="F90" s="12"/>
      <c r="G90" s="12">
        <v>7776</v>
      </c>
      <c r="H90" s="13">
        <f t="shared" si="31"/>
        <v>0.40198511166253104</v>
      </c>
      <c r="I90" s="12">
        <f t="shared" si="32"/>
        <v>19344</v>
      </c>
      <c r="N90" s="17"/>
      <c r="O90" s="17"/>
      <c r="P90" s="17"/>
    </row>
    <row r="91" spans="2:16" ht="12.75" customHeight="1" x14ac:dyDescent="0.2">
      <c r="B91" s="188"/>
      <c r="C91" s="102" t="s">
        <v>318</v>
      </c>
      <c r="D91" s="12">
        <v>2592</v>
      </c>
      <c r="E91" s="13">
        <f t="shared" si="30"/>
        <v>0.31578947368421051</v>
      </c>
      <c r="F91" s="12"/>
      <c r="G91" s="12">
        <v>5616</v>
      </c>
      <c r="H91" s="13">
        <f t="shared" si="31"/>
        <v>0.68421052631578949</v>
      </c>
      <c r="I91" s="12">
        <f t="shared" si="11"/>
        <v>8208</v>
      </c>
      <c r="N91" s="17"/>
      <c r="O91" s="17"/>
      <c r="P91" s="17"/>
    </row>
    <row r="92" spans="2:16" ht="12.75" customHeight="1" x14ac:dyDescent="0.2">
      <c r="B92" s="188"/>
      <c r="C92" s="11" t="s">
        <v>322</v>
      </c>
      <c r="D92" s="12">
        <v>4560</v>
      </c>
      <c r="E92" s="13">
        <f t="shared" si="30"/>
        <v>1</v>
      </c>
      <c r="F92" s="12"/>
      <c r="G92" s="12"/>
      <c r="H92" s="13">
        <f t="shared" si="31"/>
        <v>0</v>
      </c>
      <c r="I92" s="12">
        <f t="shared" si="11"/>
        <v>4560</v>
      </c>
      <c r="N92" s="17"/>
      <c r="O92" s="17"/>
      <c r="P92" s="17"/>
    </row>
    <row r="93" spans="2:16" ht="12.75" customHeight="1" x14ac:dyDescent="0.2">
      <c r="B93" s="192"/>
      <c r="C93" s="11" t="s">
        <v>28</v>
      </c>
      <c r="D93" s="12">
        <v>1920</v>
      </c>
      <c r="E93" s="13">
        <f t="shared" si="30"/>
        <v>0.15873015873015872</v>
      </c>
      <c r="F93" s="15"/>
      <c r="G93" s="12">
        <v>10176</v>
      </c>
      <c r="H93" s="13">
        <f t="shared" si="31"/>
        <v>0.84126984126984128</v>
      </c>
      <c r="I93" s="12">
        <f t="shared" si="11"/>
        <v>12096</v>
      </c>
      <c r="N93" s="17"/>
      <c r="O93" s="17"/>
      <c r="P93" s="17"/>
    </row>
    <row r="94" spans="2:16" ht="12.75" customHeight="1" x14ac:dyDescent="0.2">
      <c r="B94" s="192"/>
      <c r="C94" s="66" t="s">
        <v>139</v>
      </c>
      <c r="D94" s="68">
        <f>SUM(D85:D93)</f>
        <v>131360</v>
      </c>
      <c r="E94" s="65">
        <f t="shared" si="30"/>
        <v>0.6098648046352696</v>
      </c>
      <c r="F94" s="64"/>
      <c r="G94" s="68">
        <f>SUM(G85:G93)</f>
        <v>84032</v>
      </c>
      <c r="H94" s="65">
        <f t="shared" si="31"/>
        <v>0.39013519536473035</v>
      </c>
      <c r="I94" s="64">
        <f t="shared" si="11"/>
        <v>215392</v>
      </c>
      <c r="N94" s="17"/>
      <c r="O94" s="17"/>
      <c r="P94" s="17"/>
    </row>
    <row r="95" spans="2:16" ht="12.75" customHeight="1" x14ac:dyDescent="0.2">
      <c r="B95" s="189"/>
      <c r="C95" s="126" t="s">
        <v>36</v>
      </c>
      <c r="D95" s="14">
        <f>SUM(D65,D76,D83,D94)</f>
        <v>630112</v>
      </c>
      <c r="E95" s="16">
        <f>D95/$I95</f>
        <v>0.62070704682648514</v>
      </c>
      <c r="F95" s="14"/>
      <c r="G95" s="14">
        <f>SUM(G65,G76,G83,G94)</f>
        <v>385040</v>
      </c>
      <c r="H95" s="16">
        <f>G95/$I95</f>
        <v>0.37929295317351491</v>
      </c>
      <c r="I95" s="14">
        <f t="shared" si="11"/>
        <v>1015152</v>
      </c>
      <c r="N95" s="17"/>
      <c r="O95" s="17"/>
      <c r="P95" s="17"/>
    </row>
    <row r="96" spans="2:16" ht="12.75" customHeight="1" x14ac:dyDescent="0.2">
      <c r="B96" s="190" t="s">
        <v>293</v>
      </c>
      <c r="C96" s="152" t="s">
        <v>156</v>
      </c>
      <c r="D96" s="100"/>
      <c r="E96" s="101"/>
      <c r="F96" s="100"/>
      <c r="G96" s="100"/>
      <c r="H96" s="101"/>
      <c r="I96" s="100"/>
      <c r="N96" s="17"/>
      <c r="O96" s="17"/>
    </row>
    <row r="97" spans="2:16" ht="12.75" customHeight="1" x14ac:dyDescent="0.2">
      <c r="B97" s="188"/>
      <c r="C97" s="102" t="s">
        <v>157</v>
      </c>
      <c r="D97" s="20">
        <v>1536</v>
      </c>
      <c r="E97" s="21">
        <f t="shared" ref="E97:E105" si="33">+D97/$I97</f>
        <v>1</v>
      </c>
      <c r="F97" s="20"/>
      <c r="G97" s="20"/>
      <c r="H97" s="21">
        <f t="shared" ref="H97:H105" si="34">+G97/$I97</f>
        <v>0</v>
      </c>
      <c r="I97" s="20">
        <f t="shared" ref="I97" si="35">+D97+G97</f>
        <v>1536</v>
      </c>
      <c r="N97" s="17"/>
      <c r="O97" s="17"/>
      <c r="P97" s="17"/>
    </row>
    <row r="98" spans="2:16" ht="12.75" customHeight="1" x14ac:dyDescent="0.2">
      <c r="B98" s="188"/>
      <c r="C98" s="11" t="s">
        <v>158</v>
      </c>
      <c r="D98" s="12">
        <v>26096</v>
      </c>
      <c r="E98" s="13">
        <f t="shared" si="33"/>
        <v>0.62948668467773061</v>
      </c>
      <c r="F98" s="12"/>
      <c r="G98" s="12">
        <v>15360</v>
      </c>
      <c r="H98" s="13">
        <f t="shared" si="34"/>
        <v>0.37051331532226939</v>
      </c>
      <c r="I98" s="12">
        <f>+D98+G98</f>
        <v>41456</v>
      </c>
      <c r="N98" s="17"/>
      <c r="O98" s="17"/>
      <c r="P98" s="17"/>
    </row>
    <row r="99" spans="2:16" ht="12.75" customHeight="1" x14ac:dyDescent="0.2">
      <c r="B99" s="188"/>
      <c r="C99" s="11" t="s">
        <v>159</v>
      </c>
      <c r="D99" s="18"/>
      <c r="E99" s="13" t="s">
        <v>389</v>
      </c>
      <c r="F99" s="12"/>
      <c r="G99" s="18"/>
      <c r="H99" s="13" t="s">
        <v>389</v>
      </c>
      <c r="I99" s="12">
        <f>+D99+G99</f>
        <v>0</v>
      </c>
    </row>
    <row r="100" spans="2:16" ht="12.75" customHeight="1" x14ac:dyDescent="0.2">
      <c r="B100" s="188"/>
      <c r="C100" s="102" t="s">
        <v>160</v>
      </c>
      <c r="D100" s="17"/>
      <c r="E100" s="21" t="s">
        <v>389</v>
      </c>
      <c r="F100" s="20"/>
      <c r="G100" s="12"/>
      <c r="H100" s="21" t="s">
        <v>389</v>
      </c>
      <c r="I100" s="20">
        <f t="shared" ref="I100:I105" si="36">+D100+G100</f>
        <v>0</v>
      </c>
    </row>
    <row r="101" spans="2:16" ht="12.75" customHeight="1" x14ac:dyDescent="0.2">
      <c r="B101" s="188"/>
      <c r="C101" s="11" t="s">
        <v>161</v>
      </c>
      <c r="D101" s="12">
        <v>8304</v>
      </c>
      <c r="E101" s="13">
        <f t="shared" si="33"/>
        <v>0.90260869565217394</v>
      </c>
      <c r="F101" s="12"/>
      <c r="G101" s="12">
        <v>896</v>
      </c>
      <c r="H101" s="13">
        <f t="shared" si="34"/>
        <v>9.7391304347826085E-2</v>
      </c>
      <c r="I101" s="12">
        <f t="shared" si="36"/>
        <v>9200</v>
      </c>
      <c r="N101" s="17"/>
      <c r="O101" s="17"/>
      <c r="P101" s="17"/>
    </row>
    <row r="102" spans="2:16" ht="12.75" customHeight="1" x14ac:dyDescent="0.2">
      <c r="B102" s="188"/>
      <c r="C102" s="11" t="s">
        <v>276</v>
      </c>
      <c r="D102" s="12"/>
      <c r="E102" s="13">
        <f t="shared" si="33"/>
        <v>0</v>
      </c>
      <c r="F102" s="12"/>
      <c r="G102" s="12">
        <v>8240</v>
      </c>
      <c r="H102" s="13">
        <f t="shared" si="34"/>
        <v>1</v>
      </c>
      <c r="I102" s="12">
        <f t="shared" si="36"/>
        <v>8240</v>
      </c>
      <c r="N102" s="17"/>
      <c r="O102" s="17"/>
      <c r="P102" s="17"/>
    </row>
    <row r="103" spans="2:16" ht="12.75" customHeight="1" x14ac:dyDescent="0.2">
      <c r="B103" s="188"/>
      <c r="C103" s="11" t="s">
        <v>162</v>
      </c>
      <c r="D103" s="12"/>
      <c r="E103" s="13" t="s">
        <v>389</v>
      </c>
      <c r="F103" s="12"/>
      <c r="G103" s="12"/>
      <c r="H103" s="13" t="s">
        <v>389</v>
      </c>
      <c r="I103" s="12">
        <f t="shared" si="36"/>
        <v>0</v>
      </c>
    </row>
    <row r="104" spans="2:16" ht="12.75" customHeight="1" x14ac:dyDescent="0.2">
      <c r="B104" s="188"/>
      <c r="C104" s="11" t="s">
        <v>163</v>
      </c>
      <c r="D104" s="12"/>
      <c r="E104" s="13">
        <f t="shared" si="33"/>
        <v>0</v>
      </c>
      <c r="F104" s="12"/>
      <c r="G104" s="18">
        <v>4240</v>
      </c>
      <c r="H104" s="13">
        <f t="shared" si="34"/>
        <v>1</v>
      </c>
      <c r="I104" s="12">
        <f t="shared" si="36"/>
        <v>4240</v>
      </c>
      <c r="N104" s="17"/>
      <c r="O104" s="17"/>
      <c r="P104" s="17"/>
    </row>
    <row r="105" spans="2:16" x14ac:dyDescent="0.2">
      <c r="B105" s="188"/>
      <c r="C105" s="66" t="s">
        <v>139</v>
      </c>
      <c r="D105" s="64">
        <f>SUM(D97:D104)</f>
        <v>35936</v>
      </c>
      <c r="E105" s="65">
        <f t="shared" si="33"/>
        <v>0.55566551212271154</v>
      </c>
      <c r="F105" s="64"/>
      <c r="G105" s="64">
        <f>SUM(G97:G104)</f>
        <v>28736</v>
      </c>
      <c r="H105" s="65">
        <f t="shared" si="34"/>
        <v>0.44433448787728846</v>
      </c>
      <c r="I105" s="64">
        <f t="shared" si="36"/>
        <v>64672</v>
      </c>
      <c r="N105" s="17"/>
      <c r="O105" s="17"/>
      <c r="P105" s="17"/>
    </row>
    <row r="106" spans="2:16" x14ac:dyDescent="0.2">
      <c r="B106" s="188"/>
      <c r="C106" s="152" t="s">
        <v>364</v>
      </c>
      <c r="D106" s="100"/>
      <c r="E106" s="101"/>
      <c r="F106" s="100"/>
      <c r="G106" s="104"/>
      <c r="H106" s="101"/>
      <c r="I106" s="100"/>
      <c r="N106" s="17"/>
      <c r="O106" s="17"/>
    </row>
    <row r="107" spans="2:16" x14ac:dyDescent="0.2">
      <c r="B107" s="188"/>
      <c r="C107" s="102" t="s">
        <v>144</v>
      </c>
      <c r="D107" s="20">
        <v>15072</v>
      </c>
      <c r="E107" s="21">
        <f t="shared" ref="E107:E115" si="37">+D107/$I107</f>
        <v>0.76213592233009708</v>
      </c>
      <c r="F107" s="20"/>
      <c r="G107" s="20">
        <v>4704</v>
      </c>
      <c r="H107" s="21">
        <f t="shared" ref="H107:H115" si="38">+G107/$I107</f>
        <v>0.23786407766990292</v>
      </c>
      <c r="I107" s="20">
        <f t="shared" ref="I107:I116" si="39">+D107+G107</f>
        <v>19776</v>
      </c>
      <c r="N107" s="17"/>
      <c r="O107" s="17"/>
      <c r="P107" s="17"/>
    </row>
    <row r="108" spans="2:16" ht="12.75" customHeight="1" x14ac:dyDescent="0.2">
      <c r="B108" s="188"/>
      <c r="C108" s="102" t="s">
        <v>164</v>
      </c>
      <c r="D108" s="20">
        <v>3920</v>
      </c>
      <c r="E108" s="21">
        <f t="shared" si="37"/>
        <v>0.51362683438155132</v>
      </c>
      <c r="F108" s="20"/>
      <c r="G108" s="20">
        <v>3712</v>
      </c>
      <c r="H108" s="21">
        <f t="shared" si="38"/>
        <v>0.48637316561844862</v>
      </c>
      <c r="I108" s="20">
        <f t="shared" si="39"/>
        <v>7632</v>
      </c>
      <c r="N108" s="17"/>
      <c r="O108" s="17"/>
      <c r="P108" s="17"/>
    </row>
    <row r="109" spans="2:16" ht="12.75" customHeight="1" x14ac:dyDescent="0.2">
      <c r="B109" s="188"/>
      <c r="C109" s="11" t="s">
        <v>165</v>
      </c>
      <c r="D109" s="12">
        <v>2160</v>
      </c>
      <c r="E109" s="13">
        <f t="shared" si="37"/>
        <v>0.83333333333333337</v>
      </c>
      <c r="F109" s="12"/>
      <c r="G109" s="12">
        <v>432</v>
      </c>
      <c r="H109" s="13">
        <f t="shared" si="38"/>
        <v>0.16666666666666666</v>
      </c>
      <c r="I109" s="12">
        <f t="shared" si="39"/>
        <v>2592</v>
      </c>
      <c r="N109" s="17"/>
      <c r="O109" s="17"/>
      <c r="P109" s="17"/>
    </row>
    <row r="110" spans="2:16" ht="12.75" customHeight="1" x14ac:dyDescent="0.2">
      <c r="B110" s="188"/>
      <c r="C110" s="11" t="s">
        <v>166</v>
      </c>
      <c r="D110" s="12">
        <v>5280</v>
      </c>
      <c r="E110" s="13">
        <f t="shared" si="37"/>
        <v>1</v>
      </c>
      <c r="F110" s="12"/>
      <c r="G110" s="12"/>
      <c r="H110" s="13">
        <f t="shared" si="38"/>
        <v>0</v>
      </c>
      <c r="I110" s="12">
        <f t="shared" si="39"/>
        <v>5280</v>
      </c>
      <c r="N110" s="17"/>
      <c r="P110" s="17"/>
    </row>
    <row r="111" spans="2:16" ht="12.75" customHeight="1" x14ac:dyDescent="0.2">
      <c r="B111" s="188"/>
      <c r="C111" s="11" t="s">
        <v>167</v>
      </c>
      <c r="D111" s="12">
        <v>11568</v>
      </c>
      <c r="E111" s="13">
        <f t="shared" si="37"/>
        <v>0.42280701754385963</v>
      </c>
      <c r="F111" s="12"/>
      <c r="G111" s="12">
        <v>15792</v>
      </c>
      <c r="H111" s="13">
        <f t="shared" si="38"/>
        <v>0.57719298245614037</v>
      </c>
      <c r="I111" s="12">
        <f t="shared" si="39"/>
        <v>27360</v>
      </c>
      <c r="N111" s="17"/>
      <c r="O111" s="17"/>
      <c r="P111" s="17"/>
    </row>
    <row r="112" spans="2:16" ht="12.75" customHeight="1" x14ac:dyDescent="0.2">
      <c r="B112" s="188"/>
      <c r="C112" s="11" t="s">
        <v>168</v>
      </c>
      <c r="D112" s="12">
        <v>1600</v>
      </c>
      <c r="E112" s="13">
        <f t="shared" si="37"/>
        <v>1</v>
      </c>
      <c r="F112" s="12"/>
      <c r="G112" s="12"/>
      <c r="H112" s="13">
        <f t="shared" si="38"/>
        <v>0</v>
      </c>
      <c r="I112" s="12">
        <f t="shared" si="39"/>
        <v>1600</v>
      </c>
      <c r="N112" s="17"/>
      <c r="O112" s="17"/>
      <c r="P112" s="17"/>
    </row>
    <row r="113" spans="2:16" ht="12.75" customHeight="1" x14ac:dyDescent="0.2">
      <c r="B113" s="188"/>
      <c r="C113" s="11" t="s">
        <v>169</v>
      </c>
      <c r="D113" s="12">
        <v>3248</v>
      </c>
      <c r="E113" s="13">
        <f t="shared" si="37"/>
        <v>0.77186311787072248</v>
      </c>
      <c r="F113" s="12"/>
      <c r="G113" s="12">
        <v>960</v>
      </c>
      <c r="H113" s="13">
        <f t="shared" si="38"/>
        <v>0.22813688212927757</v>
      </c>
      <c r="I113" s="12">
        <f t="shared" si="39"/>
        <v>4208</v>
      </c>
      <c r="N113" s="17"/>
      <c r="O113" s="17"/>
      <c r="P113" s="17"/>
    </row>
    <row r="114" spans="2:16" ht="12.75" customHeight="1" x14ac:dyDescent="0.2">
      <c r="B114" s="188"/>
      <c r="C114" s="11" t="s">
        <v>170</v>
      </c>
      <c r="D114" s="12">
        <v>720</v>
      </c>
      <c r="E114" s="13">
        <f t="shared" si="37"/>
        <v>0.4838709677419355</v>
      </c>
      <c r="F114" s="12"/>
      <c r="G114" s="12">
        <v>768</v>
      </c>
      <c r="H114" s="13">
        <f t="shared" si="38"/>
        <v>0.5161290322580645</v>
      </c>
      <c r="I114" s="12">
        <f t="shared" si="39"/>
        <v>1488</v>
      </c>
      <c r="N114" s="17"/>
      <c r="O114" s="17"/>
      <c r="P114" s="17"/>
    </row>
    <row r="115" spans="2:16" ht="12.75" customHeight="1" x14ac:dyDescent="0.2">
      <c r="B115" s="188"/>
      <c r="C115" s="66" t="s">
        <v>139</v>
      </c>
      <c r="D115" s="64">
        <f>SUM(D107:D114)</f>
        <v>43568</v>
      </c>
      <c r="E115" s="65">
        <f t="shared" si="37"/>
        <v>0.62296957218027915</v>
      </c>
      <c r="F115" s="64"/>
      <c r="G115" s="64">
        <f>SUM(G107:G114)</f>
        <v>26368</v>
      </c>
      <c r="H115" s="65">
        <f t="shared" si="38"/>
        <v>0.3770304278197209</v>
      </c>
      <c r="I115" s="64">
        <f t="shared" si="39"/>
        <v>69936</v>
      </c>
      <c r="N115" s="17"/>
      <c r="O115" s="17"/>
      <c r="P115" s="17"/>
    </row>
    <row r="116" spans="2:16" ht="12.75" customHeight="1" x14ac:dyDescent="0.2">
      <c r="B116" s="189"/>
      <c r="C116" s="126" t="s">
        <v>36</v>
      </c>
      <c r="D116" s="14">
        <f>SUM(D105,D115)</f>
        <v>79504</v>
      </c>
      <c r="E116" s="16">
        <f>D116/$I116</f>
        <v>0.59063354332580531</v>
      </c>
      <c r="F116" s="14"/>
      <c r="G116" s="14">
        <f>SUM(G105,G115)</f>
        <v>55104</v>
      </c>
      <c r="H116" s="16">
        <f>G116/$I116</f>
        <v>0.40936645667419469</v>
      </c>
      <c r="I116" s="14">
        <f t="shared" si="39"/>
        <v>134608</v>
      </c>
      <c r="N116" s="17"/>
      <c r="O116" s="17"/>
      <c r="P116" s="17"/>
    </row>
    <row r="117" spans="2:16" ht="12.75" customHeight="1" x14ac:dyDescent="0.2">
      <c r="B117" s="188" t="s">
        <v>294</v>
      </c>
      <c r="C117" s="152" t="s">
        <v>138</v>
      </c>
      <c r="D117" s="100"/>
      <c r="E117" s="101"/>
      <c r="F117" s="106"/>
      <c r="G117" s="100"/>
      <c r="H117" s="101"/>
      <c r="I117" s="100"/>
      <c r="N117" s="17"/>
      <c r="O117" s="17"/>
    </row>
    <row r="118" spans="2:16" ht="12.75" customHeight="1" x14ac:dyDescent="0.2">
      <c r="B118" s="188"/>
      <c r="C118" s="102" t="s">
        <v>13</v>
      </c>
      <c r="D118" s="20">
        <v>35616</v>
      </c>
      <c r="E118" s="21">
        <f>+D118/$I118</f>
        <v>0.69151910531220873</v>
      </c>
      <c r="F118" s="105"/>
      <c r="G118" s="20">
        <v>15888</v>
      </c>
      <c r="H118" s="21">
        <f>+G118/$I118</f>
        <v>0.30848089468779122</v>
      </c>
      <c r="I118" s="20">
        <f>+D118+G118</f>
        <v>51504</v>
      </c>
      <c r="N118" s="17"/>
      <c r="O118" s="17"/>
      <c r="P118" s="17"/>
    </row>
    <row r="119" spans="2:16" ht="12.75" customHeight="1" x14ac:dyDescent="0.2">
      <c r="B119" s="188"/>
      <c r="C119" s="11" t="s">
        <v>270</v>
      </c>
      <c r="D119" s="12">
        <v>10176</v>
      </c>
      <c r="E119" s="13">
        <f t="shared" ref="E119:E120" si="40">+D119/$I119</f>
        <v>0.32565284178187404</v>
      </c>
      <c r="F119" s="15"/>
      <c r="G119" s="12">
        <v>21072</v>
      </c>
      <c r="H119" s="13">
        <f t="shared" ref="H119:H120" si="41">+G119/$I119</f>
        <v>0.67434715821812596</v>
      </c>
      <c r="I119" s="12">
        <f>+D119+G119</f>
        <v>31248</v>
      </c>
      <c r="N119" s="17"/>
      <c r="O119" s="17"/>
      <c r="P119" s="17"/>
    </row>
    <row r="120" spans="2:16" ht="12.75" customHeight="1" x14ac:dyDescent="0.2">
      <c r="B120" s="188"/>
      <c r="C120" s="11" t="s">
        <v>147</v>
      </c>
      <c r="D120" s="12">
        <v>15376</v>
      </c>
      <c r="E120" s="13">
        <f t="shared" si="40"/>
        <v>0.78193653376729044</v>
      </c>
      <c r="F120" s="15"/>
      <c r="G120" s="12">
        <v>4288</v>
      </c>
      <c r="H120" s="13">
        <f t="shared" si="41"/>
        <v>0.21806346623270953</v>
      </c>
      <c r="I120" s="12">
        <f>+D120+G120</f>
        <v>19664</v>
      </c>
      <c r="N120" s="17"/>
      <c r="O120" s="17"/>
      <c r="P120" s="17"/>
    </row>
    <row r="121" spans="2:16" ht="12.75" customHeight="1" x14ac:dyDescent="0.2">
      <c r="B121" s="188"/>
      <c r="C121" s="11" t="s">
        <v>17</v>
      </c>
      <c r="D121" s="12">
        <v>8448</v>
      </c>
      <c r="E121" s="13">
        <f>+D121/$I121</f>
        <v>0.39198218262806234</v>
      </c>
      <c r="F121" s="12"/>
      <c r="G121" s="12">
        <v>13104</v>
      </c>
      <c r="H121" s="13">
        <f>+G121/$I121</f>
        <v>0.60801781737193761</v>
      </c>
      <c r="I121" s="12">
        <f>+D121+G121</f>
        <v>21552</v>
      </c>
      <c r="N121" s="17"/>
      <c r="O121" s="17"/>
      <c r="P121" s="17"/>
    </row>
    <row r="122" spans="2:16" ht="12.75" customHeight="1" x14ac:dyDescent="0.2">
      <c r="B122" s="188"/>
      <c r="C122" s="11" t="s">
        <v>275</v>
      </c>
      <c r="D122" s="12">
        <v>2128</v>
      </c>
      <c r="E122" s="13">
        <f>+D122/$I122</f>
        <v>1</v>
      </c>
      <c r="F122" s="12"/>
      <c r="G122" s="12"/>
      <c r="H122" s="13">
        <f>+G122/$I122</f>
        <v>0</v>
      </c>
      <c r="I122" s="12">
        <f>+D122+G122</f>
        <v>2128</v>
      </c>
      <c r="N122" s="17"/>
      <c r="P122" s="17"/>
    </row>
    <row r="123" spans="2:16" ht="12.75" customHeight="1" x14ac:dyDescent="0.2">
      <c r="B123" s="188"/>
      <c r="C123" s="66" t="s">
        <v>139</v>
      </c>
      <c r="D123" s="69">
        <f>SUM(D118:D122)</f>
        <v>71744</v>
      </c>
      <c r="E123" s="65">
        <f t="shared" ref="E123" si="42">+D123/$I123</f>
        <v>0.5689633295267098</v>
      </c>
      <c r="F123" s="64"/>
      <c r="G123" s="69">
        <f>SUM(G118:G122)</f>
        <v>54352</v>
      </c>
      <c r="H123" s="65">
        <f t="shared" ref="H123" si="43">+G123/$I123</f>
        <v>0.4310366704732902</v>
      </c>
      <c r="I123" s="64">
        <f t="shared" ref="I123" si="44">+D123+G123</f>
        <v>126096</v>
      </c>
      <c r="N123" s="17"/>
      <c r="O123" s="17"/>
      <c r="P123" s="17"/>
    </row>
    <row r="124" spans="2:16" ht="12.75" customHeight="1" x14ac:dyDescent="0.2">
      <c r="B124" s="188"/>
      <c r="C124" s="153" t="s">
        <v>368</v>
      </c>
      <c r="D124" s="104"/>
      <c r="E124" s="101"/>
      <c r="F124" s="100"/>
      <c r="G124" s="104"/>
      <c r="H124" s="101"/>
      <c r="I124" s="100"/>
      <c r="N124" s="17"/>
      <c r="O124" s="17"/>
    </row>
    <row r="125" spans="2:16" ht="12.75" customHeight="1" x14ac:dyDescent="0.2">
      <c r="B125" s="188"/>
      <c r="C125" s="102" t="s">
        <v>145</v>
      </c>
      <c r="D125" s="20">
        <v>7008</v>
      </c>
      <c r="E125" s="21">
        <f t="shared" ref="E125:E129" si="45">+D125/$I125</f>
        <v>0.68759811616954469</v>
      </c>
      <c r="F125" s="20"/>
      <c r="G125" s="20">
        <v>3184</v>
      </c>
      <c r="H125" s="21">
        <f t="shared" ref="H125:H129" si="46">+G125/$I125</f>
        <v>0.31240188383045525</v>
      </c>
      <c r="I125" s="20">
        <f>+D125+G125</f>
        <v>10192</v>
      </c>
      <c r="N125" s="17"/>
      <c r="O125" s="17"/>
      <c r="P125" s="17"/>
    </row>
    <row r="126" spans="2:16" ht="12.75" customHeight="1" x14ac:dyDescent="0.2">
      <c r="B126" s="188"/>
      <c r="C126" s="11" t="s">
        <v>146</v>
      </c>
      <c r="D126" s="12">
        <v>24144</v>
      </c>
      <c r="E126" s="13">
        <f t="shared" si="45"/>
        <v>0.64076433121019105</v>
      </c>
      <c r="F126" s="12"/>
      <c r="G126" s="12">
        <v>13536</v>
      </c>
      <c r="H126" s="13">
        <f t="shared" si="46"/>
        <v>0.35923566878980889</v>
      </c>
      <c r="I126" s="12">
        <f t="shared" ref="I126" si="47">+D126+G126</f>
        <v>37680</v>
      </c>
      <c r="N126" s="17"/>
      <c r="O126" s="17"/>
      <c r="P126" s="17"/>
    </row>
    <row r="127" spans="2:16" ht="12.75" customHeight="1" x14ac:dyDescent="0.2">
      <c r="B127" s="188"/>
      <c r="C127" s="11" t="s">
        <v>15</v>
      </c>
      <c r="D127" s="12">
        <v>7920</v>
      </c>
      <c r="E127" s="13">
        <f t="shared" si="45"/>
        <v>0.52884615384615385</v>
      </c>
      <c r="F127" s="15"/>
      <c r="G127" s="12">
        <v>7056</v>
      </c>
      <c r="H127" s="13">
        <f t="shared" si="46"/>
        <v>0.47115384615384615</v>
      </c>
      <c r="I127" s="12">
        <f>+D127+G127</f>
        <v>14976</v>
      </c>
      <c r="N127" s="17"/>
      <c r="O127" s="17"/>
      <c r="P127" s="17"/>
    </row>
    <row r="128" spans="2:16" x14ac:dyDescent="0.2">
      <c r="B128" s="188"/>
      <c r="C128" s="11" t="s">
        <v>16</v>
      </c>
      <c r="D128" s="12">
        <v>18576</v>
      </c>
      <c r="E128" s="13">
        <f t="shared" si="45"/>
        <v>0.50787401574803148</v>
      </c>
      <c r="F128" s="15"/>
      <c r="G128" s="12">
        <v>18000</v>
      </c>
      <c r="H128" s="13">
        <f t="shared" si="46"/>
        <v>0.49212598425196852</v>
      </c>
      <c r="I128" s="12">
        <f>+D128+G128</f>
        <v>36576</v>
      </c>
      <c r="N128" s="17"/>
      <c r="O128" s="17"/>
      <c r="P128" s="17"/>
    </row>
    <row r="129" spans="2:16" x14ac:dyDescent="0.2">
      <c r="B129" s="188"/>
      <c r="C129" s="11" t="s">
        <v>148</v>
      </c>
      <c r="D129" s="18">
        <v>16752</v>
      </c>
      <c r="E129" s="13">
        <f t="shared" si="45"/>
        <v>0.55929487179487181</v>
      </c>
      <c r="F129" s="12"/>
      <c r="G129" s="18">
        <v>13200</v>
      </c>
      <c r="H129" s="13">
        <f t="shared" si="46"/>
        <v>0.44070512820512819</v>
      </c>
      <c r="I129" s="12">
        <f>+D129+G129</f>
        <v>29952</v>
      </c>
      <c r="N129" s="17"/>
      <c r="O129" s="17"/>
      <c r="P129" s="17"/>
    </row>
    <row r="130" spans="2:16" x14ac:dyDescent="0.2">
      <c r="B130" s="188"/>
      <c r="C130" s="66" t="s">
        <v>139</v>
      </c>
      <c r="D130" s="68">
        <v>74400</v>
      </c>
      <c r="E130" s="65">
        <f>+D130/$I130</f>
        <v>0.57506801879792235</v>
      </c>
      <c r="F130" s="64"/>
      <c r="G130" s="68">
        <v>54976</v>
      </c>
      <c r="H130" s="65">
        <f>+G130/$I130</f>
        <v>0.42493198120207765</v>
      </c>
      <c r="I130" s="64">
        <f t="shared" ref="I130" si="48">+D130+G130</f>
        <v>129376</v>
      </c>
      <c r="N130" s="17"/>
      <c r="O130" s="17"/>
      <c r="P130" s="17"/>
    </row>
    <row r="131" spans="2:16" x14ac:dyDescent="0.2">
      <c r="B131" s="189"/>
      <c r="C131" s="126" t="s">
        <v>36</v>
      </c>
      <c r="D131" s="14">
        <f>SUM(D123,D130)</f>
        <v>146144</v>
      </c>
      <c r="E131" s="16">
        <f>D131/$I131</f>
        <v>0.57205486315525766</v>
      </c>
      <c r="F131" s="14"/>
      <c r="G131" s="14">
        <f>SUM(G123,G130)</f>
        <v>109328</v>
      </c>
      <c r="H131" s="16">
        <f>G131/$I131</f>
        <v>0.42794513684474228</v>
      </c>
      <c r="I131" s="14">
        <f>+D131+G131</f>
        <v>255472</v>
      </c>
      <c r="N131" s="17"/>
      <c r="O131" s="17"/>
      <c r="P131" s="17"/>
    </row>
    <row r="132" spans="2:16" ht="12.75" customHeight="1" x14ac:dyDescent="0.2">
      <c r="B132" s="188" t="s">
        <v>295</v>
      </c>
      <c r="C132" s="152" t="s">
        <v>271</v>
      </c>
      <c r="D132" s="100"/>
      <c r="E132" s="101"/>
      <c r="F132" s="100"/>
      <c r="G132" s="100"/>
      <c r="H132" s="101"/>
      <c r="I132" s="100"/>
      <c r="N132" s="17"/>
      <c r="O132" s="17"/>
    </row>
    <row r="133" spans="2:16" x14ac:dyDescent="0.2">
      <c r="B133" s="188"/>
      <c r="C133" s="102" t="s">
        <v>6</v>
      </c>
      <c r="D133" s="20">
        <v>183440</v>
      </c>
      <c r="E133" s="21">
        <f>+D133/$I133</f>
        <v>0.52912128484400955</v>
      </c>
      <c r="F133" s="20"/>
      <c r="G133" s="20">
        <v>163248</v>
      </c>
      <c r="H133" s="21">
        <f>+G133/$I133</f>
        <v>0.47087871515599039</v>
      </c>
      <c r="I133" s="20">
        <f>+D133+G133</f>
        <v>346688</v>
      </c>
      <c r="N133" s="17"/>
      <c r="O133" s="17"/>
      <c r="P133" s="17"/>
    </row>
    <row r="134" spans="2:16" x14ac:dyDescent="0.2">
      <c r="B134" s="188"/>
      <c r="C134" s="11" t="s">
        <v>9</v>
      </c>
      <c r="D134" s="12">
        <v>15600</v>
      </c>
      <c r="E134" s="13">
        <f>+D134/$I134</f>
        <v>0.50860719874804383</v>
      </c>
      <c r="F134" s="15"/>
      <c r="G134" s="12">
        <v>15072</v>
      </c>
      <c r="H134" s="13">
        <f>+G134/$I134</f>
        <v>0.49139280125195617</v>
      </c>
      <c r="I134" s="12">
        <f t="shared" ref="I134:I135" si="49">+D134+G134</f>
        <v>30672</v>
      </c>
      <c r="N134" s="17"/>
      <c r="O134" s="17"/>
      <c r="P134" s="17"/>
    </row>
    <row r="135" spans="2:16" x14ac:dyDescent="0.2">
      <c r="B135" s="188"/>
      <c r="C135" s="66" t="s">
        <v>139</v>
      </c>
      <c r="D135" s="68">
        <f>SUM(D133:D134)</f>
        <v>199040</v>
      </c>
      <c r="E135" s="65">
        <f>+D135/$I135</f>
        <v>0.52745389018443922</v>
      </c>
      <c r="F135" s="64"/>
      <c r="G135" s="68">
        <f>SUM(G133:G134)</f>
        <v>178320</v>
      </c>
      <c r="H135" s="65">
        <f>+G135/$I135</f>
        <v>0.47254610981556072</v>
      </c>
      <c r="I135" s="64">
        <f t="shared" si="49"/>
        <v>377360</v>
      </c>
      <c r="N135" s="17"/>
      <c r="O135" s="17"/>
      <c r="P135" s="17"/>
    </row>
    <row r="136" spans="2:16" x14ac:dyDescent="0.2">
      <c r="B136" s="188"/>
      <c r="C136" s="152" t="s">
        <v>133</v>
      </c>
      <c r="D136" s="100"/>
      <c r="E136" s="101"/>
      <c r="F136" s="100"/>
      <c r="G136" s="100"/>
      <c r="H136" s="101"/>
      <c r="I136" s="100"/>
      <c r="N136" s="17"/>
      <c r="O136" s="17"/>
    </row>
    <row r="137" spans="2:16" x14ac:dyDescent="0.2">
      <c r="B137" s="188"/>
      <c r="C137" s="102" t="s">
        <v>485</v>
      </c>
      <c r="D137" s="20">
        <v>6496</v>
      </c>
      <c r="E137" s="21">
        <f t="shared" ref="E137" si="50">+D137/$I137</f>
        <v>0.77927063339731284</v>
      </c>
      <c r="F137" s="20"/>
      <c r="G137" s="20">
        <v>1840</v>
      </c>
      <c r="H137" s="21">
        <f t="shared" ref="H137" si="51">+G137/$I137</f>
        <v>0.22072936660268713</v>
      </c>
      <c r="I137" s="20">
        <f t="shared" ref="I137" si="52">+D137+G137</f>
        <v>8336</v>
      </c>
      <c r="N137" s="17"/>
      <c r="O137" s="17"/>
      <c r="P137" s="17"/>
    </row>
    <row r="138" spans="2:16" x14ac:dyDescent="0.2">
      <c r="B138" s="188"/>
      <c r="C138" s="11" t="s">
        <v>49</v>
      </c>
      <c r="D138" s="12">
        <v>34784</v>
      </c>
      <c r="E138" s="13">
        <f>+D138/$I138</f>
        <v>0.7593433461404121</v>
      </c>
      <c r="F138" s="12"/>
      <c r="G138" s="12">
        <v>11024</v>
      </c>
      <c r="H138" s="13">
        <f>+G138/$I138</f>
        <v>0.24065665385958784</v>
      </c>
      <c r="I138" s="12">
        <f>+D138+G138</f>
        <v>45808</v>
      </c>
      <c r="N138" s="17"/>
      <c r="O138" s="17"/>
      <c r="P138" s="17"/>
    </row>
    <row r="139" spans="2:16" ht="12.75" customHeight="1" x14ac:dyDescent="0.2">
      <c r="B139" s="188"/>
      <c r="C139" s="19" t="s">
        <v>150</v>
      </c>
      <c r="D139" s="12">
        <v>7488</v>
      </c>
      <c r="E139" s="13">
        <f>+D139/$I139</f>
        <v>0.97499999999999998</v>
      </c>
      <c r="F139" s="12"/>
      <c r="G139" s="12">
        <v>192</v>
      </c>
      <c r="H139" s="13">
        <f>+G139/$I139</f>
        <v>2.5000000000000001E-2</v>
      </c>
      <c r="I139" s="12">
        <f>+D139+G139</f>
        <v>7680</v>
      </c>
      <c r="N139" s="17"/>
      <c r="P139" s="17"/>
    </row>
    <row r="140" spans="2:16" x14ac:dyDescent="0.2">
      <c r="B140" s="188"/>
      <c r="C140" s="19" t="s">
        <v>78</v>
      </c>
      <c r="D140" s="12">
        <v>14592</v>
      </c>
      <c r="E140" s="13">
        <f>+D140/$I140</f>
        <v>0.4935064935064935</v>
      </c>
      <c r="F140" s="12"/>
      <c r="G140" s="12">
        <v>14976</v>
      </c>
      <c r="H140" s="13">
        <f>+G140/$I140</f>
        <v>0.50649350649350644</v>
      </c>
      <c r="I140" s="12">
        <f t="shared" ref="I140:I141" si="53">+D140+G140</f>
        <v>29568</v>
      </c>
      <c r="N140" s="17"/>
      <c r="O140" s="17"/>
      <c r="P140" s="17"/>
    </row>
    <row r="141" spans="2:16" x14ac:dyDescent="0.2">
      <c r="B141" s="188"/>
      <c r="C141" s="66" t="s">
        <v>139</v>
      </c>
      <c r="D141" s="69">
        <f>SUM(D137:D140)</f>
        <v>63360</v>
      </c>
      <c r="E141" s="65">
        <f>+D141/$I141</f>
        <v>0.69327731092436973</v>
      </c>
      <c r="F141" s="64"/>
      <c r="G141" s="69">
        <f>SUM(G137:G140)</f>
        <v>28032</v>
      </c>
      <c r="H141" s="65">
        <f>+G141/$I141</f>
        <v>0.30672268907563027</v>
      </c>
      <c r="I141" s="64">
        <f t="shared" si="53"/>
        <v>91392</v>
      </c>
      <c r="N141" s="17"/>
      <c r="O141" s="17"/>
      <c r="P141" s="17"/>
    </row>
    <row r="142" spans="2:16" x14ac:dyDescent="0.2">
      <c r="B142" s="188"/>
      <c r="C142" s="152" t="s">
        <v>365</v>
      </c>
      <c r="D142" s="100"/>
      <c r="E142" s="101"/>
      <c r="F142" s="100"/>
      <c r="G142" s="100"/>
      <c r="H142" s="101"/>
      <c r="I142" s="100"/>
      <c r="N142" s="17"/>
      <c r="O142" s="17"/>
    </row>
    <row r="143" spans="2:16" x14ac:dyDescent="0.2">
      <c r="B143" s="188"/>
      <c r="C143" s="102" t="s">
        <v>58</v>
      </c>
      <c r="D143" s="17">
        <v>6912</v>
      </c>
      <c r="E143" s="21">
        <f>+D143/$I143</f>
        <v>0.35064935064935066</v>
      </c>
      <c r="F143" s="20"/>
      <c r="G143" s="17">
        <v>12800</v>
      </c>
      <c r="H143" s="21">
        <f>+G143/$I143</f>
        <v>0.64935064935064934</v>
      </c>
      <c r="I143" s="20">
        <f t="shared" ref="I143" si="54">+D143+G143</f>
        <v>19712</v>
      </c>
      <c r="N143" s="17"/>
      <c r="O143" s="17"/>
      <c r="P143" s="17"/>
    </row>
    <row r="144" spans="2:16" x14ac:dyDescent="0.2">
      <c r="B144" s="188"/>
      <c r="C144" s="11" t="s">
        <v>0</v>
      </c>
      <c r="D144" s="12">
        <v>2304</v>
      </c>
      <c r="E144" s="13">
        <f>+D144/$I144</f>
        <v>0.18604651162790697</v>
      </c>
      <c r="F144" s="12"/>
      <c r="G144" s="12">
        <v>10080</v>
      </c>
      <c r="H144" s="13">
        <f>+G144/$I144</f>
        <v>0.81395348837209303</v>
      </c>
      <c r="I144" s="12">
        <f>+D144+G144</f>
        <v>12384</v>
      </c>
      <c r="N144" s="17"/>
      <c r="O144" s="17"/>
      <c r="P144" s="17"/>
    </row>
    <row r="145" spans="2:16" x14ac:dyDescent="0.2">
      <c r="B145" s="188"/>
      <c r="C145" s="11" t="s">
        <v>59</v>
      </c>
      <c r="D145" s="18">
        <v>34896</v>
      </c>
      <c r="E145" s="13">
        <f t="shared" ref="E145:E146" si="55">+D145/$I145</f>
        <v>0.49897048730267674</v>
      </c>
      <c r="F145" s="12"/>
      <c r="G145" s="17">
        <v>35040</v>
      </c>
      <c r="H145" s="13">
        <f t="shared" ref="H145:H146" si="56">+G145/$I145</f>
        <v>0.50102951269732332</v>
      </c>
      <c r="I145" s="12">
        <f t="shared" ref="I145:I146" si="57">+D145+G145</f>
        <v>69936</v>
      </c>
      <c r="N145" s="17"/>
      <c r="O145" s="17"/>
      <c r="P145" s="17"/>
    </row>
    <row r="146" spans="2:16" x14ac:dyDescent="0.2">
      <c r="B146" s="188"/>
      <c r="C146" s="11" t="s">
        <v>7</v>
      </c>
      <c r="D146" s="8">
        <v>12768</v>
      </c>
      <c r="E146" s="13">
        <f t="shared" si="55"/>
        <v>0.46721311475409838</v>
      </c>
      <c r="F146" s="15"/>
      <c r="G146" s="12">
        <v>14560</v>
      </c>
      <c r="H146" s="13">
        <f t="shared" si="56"/>
        <v>0.53278688524590168</v>
      </c>
      <c r="I146" s="12">
        <f t="shared" si="57"/>
        <v>27328</v>
      </c>
      <c r="N146" s="17"/>
      <c r="O146" s="17"/>
      <c r="P146" s="17"/>
    </row>
    <row r="147" spans="2:16" x14ac:dyDescent="0.2">
      <c r="B147" s="188"/>
      <c r="C147" s="11" t="s">
        <v>8</v>
      </c>
      <c r="D147" s="12">
        <v>21888</v>
      </c>
      <c r="E147" s="13">
        <f>+D147/$I147</f>
        <v>0.74509803921568629</v>
      </c>
      <c r="F147" s="12"/>
      <c r="G147" s="12">
        <v>7488</v>
      </c>
      <c r="H147" s="13">
        <f>+G147/$I147</f>
        <v>0.25490196078431371</v>
      </c>
      <c r="I147" s="12">
        <f>+D147+G147</f>
        <v>29376</v>
      </c>
      <c r="N147" s="17"/>
      <c r="O147" s="17"/>
      <c r="P147" s="17"/>
    </row>
    <row r="148" spans="2:16" x14ac:dyDescent="0.2">
      <c r="B148" s="188"/>
      <c r="C148" s="7" t="s">
        <v>10</v>
      </c>
      <c r="D148" s="12">
        <v>29280</v>
      </c>
      <c r="E148" s="13">
        <f>+D148/$I148</f>
        <v>0.58206106870229013</v>
      </c>
      <c r="F148" s="12"/>
      <c r="G148" s="12">
        <v>21024</v>
      </c>
      <c r="H148" s="13">
        <f>+G148/$I148</f>
        <v>0.41793893129770993</v>
      </c>
      <c r="I148" s="12">
        <f>+D148+G148</f>
        <v>50304</v>
      </c>
      <c r="N148" s="17"/>
      <c r="O148" s="17"/>
      <c r="P148" s="17"/>
    </row>
    <row r="149" spans="2:16" x14ac:dyDescent="0.2">
      <c r="B149" s="188"/>
      <c r="C149" s="66" t="s">
        <v>139</v>
      </c>
      <c r="D149" s="69">
        <f>SUM(D143:D148)</f>
        <v>108048</v>
      </c>
      <c r="E149" s="65">
        <f>+D149/$I149</f>
        <v>0.51687715269804824</v>
      </c>
      <c r="F149" s="64"/>
      <c r="G149" s="69">
        <f>SUM(G143:G148)</f>
        <v>100992</v>
      </c>
      <c r="H149" s="65">
        <f>+G149/$I149</f>
        <v>0.48312284730195176</v>
      </c>
      <c r="I149" s="64">
        <f t="shared" ref="I149:I170" si="58">+D149+G149</f>
        <v>209040</v>
      </c>
      <c r="N149" s="17"/>
      <c r="O149" s="17"/>
      <c r="P149" s="17"/>
    </row>
    <row r="150" spans="2:16" x14ac:dyDescent="0.2">
      <c r="B150" s="189"/>
      <c r="C150" s="126" t="s">
        <v>36</v>
      </c>
      <c r="D150" s="14">
        <f>SUM(D135,D141,D149)</f>
        <v>370448</v>
      </c>
      <c r="E150" s="16">
        <f>D150/$I150</f>
        <v>0.54655115433643364</v>
      </c>
      <c r="F150" s="14"/>
      <c r="G150" s="14">
        <f>SUM(G135,G141,G149)</f>
        <v>307344</v>
      </c>
      <c r="H150" s="16">
        <f>G150/$I150</f>
        <v>0.45344884566356641</v>
      </c>
      <c r="I150" s="14">
        <f t="shared" si="58"/>
        <v>677792</v>
      </c>
      <c r="N150" s="17"/>
      <c r="O150" s="17"/>
      <c r="P150" s="17"/>
    </row>
    <row r="151" spans="2:16" ht="12.75" customHeight="1" x14ac:dyDescent="0.2">
      <c r="B151" s="188" t="s">
        <v>296</v>
      </c>
      <c r="C151" s="152" t="s">
        <v>366</v>
      </c>
      <c r="D151" s="100"/>
      <c r="E151" s="101"/>
      <c r="F151" s="100"/>
      <c r="G151" s="100"/>
      <c r="H151" s="101"/>
      <c r="I151" s="100"/>
      <c r="N151" s="17"/>
      <c r="O151" s="17"/>
    </row>
    <row r="152" spans="2:16" x14ac:dyDescent="0.2">
      <c r="B152" s="188"/>
      <c r="C152" s="102" t="s">
        <v>29</v>
      </c>
      <c r="D152" s="20">
        <v>2688</v>
      </c>
      <c r="E152" s="21">
        <f>+D152/$I152</f>
        <v>0.77777777777777779</v>
      </c>
      <c r="F152" s="105"/>
      <c r="G152" s="20">
        <v>768</v>
      </c>
      <c r="H152" s="21">
        <f>+G152/$I152</f>
        <v>0.22222222222222221</v>
      </c>
      <c r="I152" s="20">
        <f>+D152+G152</f>
        <v>3456</v>
      </c>
      <c r="N152" s="17"/>
      <c r="O152" s="17"/>
    </row>
    <row r="153" spans="2:16" x14ac:dyDescent="0.2">
      <c r="B153" s="188"/>
      <c r="C153" s="11" t="s">
        <v>24</v>
      </c>
      <c r="D153" s="12">
        <v>78016</v>
      </c>
      <c r="E153" s="13">
        <f t="shared" ref="E153:E156" si="59">+D153/$I153</f>
        <v>0.58137593895314177</v>
      </c>
      <c r="F153" s="12"/>
      <c r="G153" s="12">
        <v>56176</v>
      </c>
      <c r="H153" s="13">
        <f t="shared" ref="H153:H156" si="60">+G153/$I153</f>
        <v>0.41862406104685823</v>
      </c>
      <c r="I153" s="12">
        <f t="shared" ref="I153:I154" si="61">+D153+G153</f>
        <v>134192</v>
      </c>
      <c r="N153" s="17"/>
      <c r="O153" s="17"/>
    </row>
    <row r="154" spans="2:16" x14ac:dyDescent="0.2">
      <c r="B154" s="188"/>
      <c r="C154" s="102" t="s">
        <v>25</v>
      </c>
      <c r="D154" s="20">
        <v>17120</v>
      </c>
      <c r="E154" s="21">
        <f t="shared" si="59"/>
        <v>0.43870438704387044</v>
      </c>
      <c r="F154" s="20"/>
      <c r="G154" s="20">
        <v>21904</v>
      </c>
      <c r="H154" s="21">
        <f t="shared" si="60"/>
        <v>0.56129561295612951</v>
      </c>
      <c r="I154" s="20">
        <f t="shared" si="61"/>
        <v>39024</v>
      </c>
    </row>
    <row r="155" spans="2:16" x14ac:dyDescent="0.2">
      <c r="B155" s="188"/>
      <c r="C155" s="11" t="s">
        <v>31</v>
      </c>
      <c r="D155" s="12"/>
      <c r="E155" s="21" t="s">
        <v>389</v>
      </c>
      <c r="F155" s="12"/>
      <c r="G155" s="12"/>
      <c r="H155" s="21" t="s">
        <v>389</v>
      </c>
      <c r="I155" s="12">
        <f>+D155+G155</f>
        <v>0</v>
      </c>
    </row>
    <row r="156" spans="2:16" x14ac:dyDescent="0.2">
      <c r="B156" s="188"/>
      <c r="C156" s="11" t="s">
        <v>318</v>
      </c>
      <c r="D156" s="18">
        <v>19328</v>
      </c>
      <c r="E156" s="13">
        <f t="shared" si="59"/>
        <v>0.88563049853372433</v>
      </c>
      <c r="F156" s="12"/>
      <c r="G156" s="18">
        <v>2496</v>
      </c>
      <c r="H156" s="13">
        <f t="shared" si="60"/>
        <v>0.11436950146627566</v>
      </c>
      <c r="I156" s="12">
        <f t="shared" ref="I156" si="62">+D156+G156</f>
        <v>21824</v>
      </c>
      <c r="N156" s="17"/>
      <c r="O156" s="17"/>
      <c r="P156" s="17"/>
    </row>
    <row r="157" spans="2:16" x14ac:dyDescent="0.2">
      <c r="B157" s="188"/>
      <c r="C157" s="11" t="s">
        <v>35</v>
      </c>
      <c r="D157" s="12">
        <v>11328</v>
      </c>
      <c r="E157" s="13">
        <f>+D157/$I157</f>
        <v>0.5488372093023256</v>
      </c>
      <c r="F157" s="12"/>
      <c r="G157" s="12">
        <v>9312</v>
      </c>
      <c r="H157" s="13">
        <f>+G157/$I157</f>
        <v>0.4511627906976744</v>
      </c>
      <c r="I157" s="12">
        <f>+D157+G157</f>
        <v>20640</v>
      </c>
      <c r="N157" s="17"/>
      <c r="O157" s="17"/>
      <c r="P157" s="17"/>
    </row>
    <row r="158" spans="2:16" x14ac:dyDescent="0.2">
      <c r="B158" s="188"/>
      <c r="C158" s="66" t="s">
        <v>139</v>
      </c>
      <c r="D158" s="69">
        <f>SUM(D152:D157)</f>
        <v>128480</v>
      </c>
      <c r="E158" s="65">
        <f>+D158/$I158</f>
        <v>0.58630257009345799</v>
      </c>
      <c r="F158" s="64"/>
      <c r="G158" s="69">
        <f>SUM(G152:G157)</f>
        <v>90656</v>
      </c>
      <c r="H158" s="65">
        <f>+G158/$I158</f>
        <v>0.41369742990654207</v>
      </c>
      <c r="I158" s="64">
        <f t="shared" ref="I158" si="63">+D158+G158</f>
        <v>219136</v>
      </c>
      <c r="N158" s="17"/>
      <c r="O158" s="17"/>
      <c r="P158" s="17"/>
    </row>
    <row r="159" spans="2:16" x14ac:dyDescent="0.2">
      <c r="B159" s="188"/>
      <c r="C159" s="152" t="s">
        <v>135</v>
      </c>
      <c r="D159" s="100"/>
      <c r="E159" s="101"/>
      <c r="F159" s="100"/>
      <c r="G159" s="100"/>
      <c r="H159" s="101"/>
      <c r="I159" s="100"/>
      <c r="N159" s="17"/>
      <c r="O159" s="17"/>
      <c r="P159" s="17"/>
    </row>
    <row r="160" spans="2:16" x14ac:dyDescent="0.2">
      <c r="B160" s="188"/>
      <c r="C160" s="102" t="s">
        <v>26</v>
      </c>
      <c r="D160" s="20">
        <v>13632</v>
      </c>
      <c r="E160" s="21">
        <f t="shared" ref="E160:E163" si="64">+D160/$I160</f>
        <v>0.53584905660377358</v>
      </c>
      <c r="F160" s="20"/>
      <c r="G160" s="20">
        <v>11808</v>
      </c>
      <c r="H160" s="21">
        <f t="shared" ref="H160:H163" si="65">+G160/$I160</f>
        <v>0.46415094339622642</v>
      </c>
      <c r="I160" s="20">
        <f t="shared" ref="I160:I164" si="66">+D160+G160</f>
        <v>25440</v>
      </c>
      <c r="N160" s="17"/>
      <c r="O160" s="17"/>
      <c r="P160" s="17"/>
    </row>
    <row r="161" spans="2:16" x14ac:dyDescent="0.2">
      <c r="B161" s="188"/>
      <c r="C161" s="11" t="s">
        <v>27</v>
      </c>
      <c r="D161" s="12">
        <v>12528</v>
      </c>
      <c r="E161" s="13">
        <f t="shared" si="64"/>
        <v>0.66075949367088604</v>
      </c>
      <c r="F161" s="12"/>
      <c r="G161" s="12">
        <v>6432</v>
      </c>
      <c r="H161" s="13">
        <f t="shared" si="65"/>
        <v>0.3392405063291139</v>
      </c>
      <c r="I161" s="12">
        <f t="shared" si="66"/>
        <v>18960</v>
      </c>
      <c r="N161" s="17"/>
      <c r="O161" s="17"/>
      <c r="P161" s="17"/>
    </row>
    <row r="162" spans="2:16" x14ac:dyDescent="0.2">
      <c r="B162" s="188"/>
      <c r="C162" s="11" t="s">
        <v>11</v>
      </c>
      <c r="D162" s="12">
        <v>125344</v>
      </c>
      <c r="E162" s="13">
        <f t="shared" si="64"/>
        <v>0.56093369611914645</v>
      </c>
      <c r="F162" s="12"/>
      <c r="G162" s="12">
        <v>98112</v>
      </c>
      <c r="H162" s="13">
        <f t="shared" si="65"/>
        <v>0.43906630388085349</v>
      </c>
      <c r="I162" s="12">
        <f t="shared" si="66"/>
        <v>223456</v>
      </c>
      <c r="N162" s="17"/>
      <c r="O162" s="17"/>
      <c r="P162" s="17"/>
    </row>
    <row r="163" spans="2:16" x14ac:dyDescent="0.2">
      <c r="B163" s="188"/>
      <c r="C163" s="11" t="s">
        <v>28</v>
      </c>
      <c r="D163" s="12">
        <v>20160</v>
      </c>
      <c r="E163" s="13">
        <f t="shared" si="64"/>
        <v>0.5957446808510638</v>
      </c>
      <c r="F163" s="12"/>
      <c r="G163" s="12">
        <v>13680</v>
      </c>
      <c r="H163" s="13">
        <f t="shared" si="65"/>
        <v>0.40425531914893614</v>
      </c>
      <c r="I163" s="12">
        <f t="shared" si="66"/>
        <v>33840</v>
      </c>
      <c r="N163" s="17"/>
      <c r="O163" s="17"/>
      <c r="P163" s="17"/>
    </row>
    <row r="164" spans="2:16" x14ac:dyDescent="0.2">
      <c r="B164" s="188"/>
      <c r="C164" s="66" t="s">
        <v>139</v>
      </c>
      <c r="D164" s="69">
        <f>SUM(D160:D163)</f>
        <v>171664</v>
      </c>
      <c r="E164" s="65">
        <f>+D164/$I164</f>
        <v>0.56899660585490031</v>
      </c>
      <c r="F164" s="64"/>
      <c r="G164" s="69">
        <f>SUM(G160:G163)</f>
        <v>130032</v>
      </c>
      <c r="H164" s="65">
        <f>+G164/$I164</f>
        <v>0.43100339414509969</v>
      </c>
      <c r="I164" s="64">
        <f t="shared" si="66"/>
        <v>301696</v>
      </c>
      <c r="N164" s="17"/>
      <c r="O164" s="17"/>
      <c r="P164" s="17"/>
    </row>
    <row r="165" spans="2:16" x14ac:dyDescent="0.2">
      <c r="B165" s="188"/>
      <c r="C165" s="152" t="s">
        <v>367</v>
      </c>
      <c r="D165" s="100"/>
      <c r="E165" s="101"/>
      <c r="F165" s="100"/>
      <c r="G165" s="100"/>
      <c r="H165" s="101"/>
      <c r="I165" s="100"/>
      <c r="N165" s="17"/>
      <c r="O165" s="17"/>
      <c r="P165" s="17"/>
    </row>
    <row r="166" spans="2:16" x14ac:dyDescent="0.2">
      <c r="B166" s="188"/>
      <c r="C166" s="102" t="s">
        <v>32</v>
      </c>
      <c r="D166" s="20">
        <v>73536</v>
      </c>
      <c r="E166" s="21">
        <f>+D166/$I166</f>
        <v>0.45500445500445502</v>
      </c>
      <c r="F166" s="20"/>
      <c r="G166" s="20">
        <v>88080</v>
      </c>
      <c r="H166" s="21">
        <f>+G166/$I166</f>
        <v>0.54499554499554503</v>
      </c>
      <c r="I166" s="20">
        <f>+D166+G166</f>
        <v>161616</v>
      </c>
      <c r="N166" s="17"/>
      <c r="O166" s="17"/>
      <c r="P166" s="17"/>
    </row>
    <row r="167" spans="2:16" x14ac:dyDescent="0.2">
      <c r="B167" s="188"/>
      <c r="C167" s="11" t="s">
        <v>33</v>
      </c>
      <c r="D167" s="12">
        <v>59616</v>
      </c>
      <c r="E167" s="13">
        <f>+D167/$I167</f>
        <v>0.45229424617625635</v>
      </c>
      <c r="F167" s="12"/>
      <c r="G167" s="12">
        <v>72192</v>
      </c>
      <c r="H167" s="13">
        <f>+G167/$I167</f>
        <v>0.54770575382374365</v>
      </c>
      <c r="I167" s="12">
        <f>+D167+G167</f>
        <v>131808</v>
      </c>
      <c r="N167" s="17"/>
      <c r="O167" s="17"/>
      <c r="P167" s="17"/>
    </row>
    <row r="168" spans="2:16" x14ac:dyDescent="0.2">
      <c r="B168" s="188"/>
      <c r="C168" s="11" t="s">
        <v>34</v>
      </c>
      <c r="D168" s="12">
        <v>35232</v>
      </c>
      <c r="E168" s="13">
        <f>+D168/$I168</f>
        <v>0.60862354892205639</v>
      </c>
      <c r="F168" s="12"/>
      <c r="G168" s="12">
        <v>22656</v>
      </c>
      <c r="H168" s="13">
        <f>+G168/$I168</f>
        <v>0.39137645107794361</v>
      </c>
      <c r="I168" s="12">
        <f>+D168+G168</f>
        <v>57888</v>
      </c>
      <c r="N168" s="17"/>
      <c r="O168" s="17"/>
      <c r="P168" s="17"/>
    </row>
    <row r="169" spans="2:16" x14ac:dyDescent="0.2">
      <c r="B169" s="188"/>
      <c r="C169" s="66" t="s">
        <v>139</v>
      </c>
      <c r="D169" s="69">
        <f>SUM(D166:D168)</f>
        <v>168384</v>
      </c>
      <c r="E169" s="65">
        <f>+D169/$I169</f>
        <v>0.47930045088126794</v>
      </c>
      <c r="F169" s="64"/>
      <c r="G169" s="69">
        <f>SUM(G166:G168)</f>
        <v>182928</v>
      </c>
      <c r="H169" s="65">
        <f>+G169/$I169</f>
        <v>0.52069954911873206</v>
      </c>
      <c r="I169" s="64">
        <f t="shared" ref="I169" si="67">+D169+G169</f>
        <v>351312</v>
      </c>
      <c r="N169" s="17"/>
      <c r="O169" s="17"/>
      <c r="P169" s="17"/>
    </row>
    <row r="170" spans="2:16" x14ac:dyDescent="0.2">
      <c r="B170" s="189"/>
      <c r="C170" s="126" t="s">
        <v>36</v>
      </c>
      <c r="D170" s="14">
        <f>SUM(D158,D164,D169)</f>
        <v>468528</v>
      </c>
      <c r="E170" s="16">
        <f>D170/$I170</f>
        <v>0.53721403804876255</v>
      </c>
      <c r="F170" s="14"/>
      <c r="G170" s="14">
        <f>SUM(G158,G164,G169)</f>
        <v>403616</v>
      </c>
      <c r="H170" s="16">
        <f>G170/$I170</f>
        <v>0.46278596195123739</v>
      </c>
      <c r="I170" s="14">
        <f t="shared" si="58"/>
        <v>872144</v>
      </c>
      <c r="N170" s="17"/>
      <c r="O170" s="17"/>
      <c r="P170" s="17"/>
    </row>
  </sheetData>
  <mergeCells count="11">
    <mergeCell ref="B117:B131"/>
    <mergeCell ref="B132:B150"/>
    <mergeCell ref="B151:B170"/>
    <mergeCell ref="D6:E6"/>
    <mergeCell ref="G6:H6"/>
    <mergeCell ref="B8:C8"/>
    <mergeCell ref="B9:B19"/>
    <mergeCell ref="B20:B21"/>
    <mergeCell ref="B22:B56"/>
    <mergeCell ref="B57:B95"/>
    <mergeCell ref="B96:B116"/>
  </mergeCells>
  <phoneticPr fontId="1" type="noConversion"/>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4" manualBreakCount="4">
    <brk id="21" min="1" max="8" man="1"/>
    <brk id="56" min="1" max="8" man="1"/>
    <brk id="95" min="1" max="8" man="1"/>
    <brk id="131" min="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0"/>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16" ht="12.75" customHeight="1" x14ac:dyDescent="0.2">
      <c r="B1" s="39" t="s">
        <v>79</v>
      </c>
      <c r="C1" s="31"/>
      <c r="D1" s="31"/>
      <c r="E1" s="31"/>
      <c r="F1" s="31"/>
      <c r="G1" s="31"/>
      <c r="H1" s="31"/>
      <c r="I1" s="31"/>
    </row>
    <row r="2" spans="2:16" ht="12.75" customHeight="1" x14ac:dyDescent="0.2">
      <c r="B2" s="39" t="s">
        <v>263</v>
      </c>
      <c r="C2" s="31"/>
      <c r="D2" s="31"/>
      <c r="E2" s="31"/>
      <c r="F2" s="31"/>
      <c r="G2" s="31"/>
      <c r="H2" s="31"/>
      <c r="I2" s="31"/>
    </row>
    <row r="3" spans="2:16" ht="12.75" customHeight="1" x14ac:dyDescent="0.2">
      <c r="B3" s="39" t="s">
        <v>66</v>
      </c>
      <c r="C3" s="31"/>
      <c r="D3" s="31"/>
      <c r="E3" s="31"/>
      <c r="F3" s="31"/>
      <c r="G3" s="31"/>
      <c r="H3" s="31"/>
      <c r="I3" s="31"/>
    </row>
    <row r="4" spans="2:16" ht="12.75" customHeight="1" x14ac:dyDescent="0.2">
      <c r="B4" s="39" t="s">
        <v>279</v>
      </c>
      <c r="C4" s="31"/>
      <c r="D4" s="31"/>
      <c r="E4" s="31"/>
      <c r="F4" s="31"/>
      <c r="G4" s="31"/>
      <c r="H4" s="31"/>
      <c r="I4" s="31"/>
    </row>
    <row r="5" spans="2:16" ht="12.75" customHeight="1" x14ac:dyDescent="0.2">
      <c r="B5" s="182"/>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55</v>
      </c>
      <c r="C8" s="191"/>
      <c r="D8" s="14">
        <f>SUM(D19,D21,D56,D95,D116,D131,D150,D170)</f>
        <v>610232</v>
      </c>
      <c r="E8" s="16">
        <f>D8/$I8</f>
        <v>0.74057281553398058</v>
      </c>
      <c r="F8" s="6"/>
      <c r="G8" s="14">
        <f>SUM(G19,G21,G56,G95,G116,G131,G150,G170)</f>
        <v>213768</v>
      </c>
      <c r="H8" s="16">
        <f>G8/$I8</f>
        <v>0.25942718446601942</v>
      </c>
      <c r="I8" s="14">
        <f t="shared" ref="I8:I10" si="0">+D8+G8</f>
        <v>824000</v>
      </c>
      <c r="N8" s="17"/>
      <c r="O8" s="17"/>
      <c r="P8" s="17"/>
    </row>
    <row r="9" spans="2:16" ht="12.75" customHeight="1" x14ac:dyDescent="0.2">
      <c r="B9" s="188" t="s">
        <v>177</v>
      </c>
      <c r="C9" s="11" t="s">
        <v>171</v>
      </c>
      <c r="D9" s="12">
        <v>3968</v>
      </c>
      <c r="E9" s="13">
        <f t="shared" ref="E9:E18" si="1">+D9/$I9</f>
        <v>0.53679653679653683</v>
      </c>
      <c r="F9" s="15"/>
      <c r="G9" s="12">
        <v>3424</v>
      </c>
      <c r="H9" s="13">
        <f t="shared" ref="H9:H18" si="2">+G9/$I9</f>
        <v>0.46320346320346323</v>
      </c>
      <c r="I9" s="12">
        <f t="shared" si="0"/>
        <v>7392</v>
      </c>
      <c r="N9" s="17"/>
      <c r="O9" s="17"/>
      <c r="P9" s="17"/>
    </row>
    <row r="10" spans="2:16" ht="12.75" customHeight="1" x14ac:dyDescent="0.2">
      <c r="B10" s="188"/>
      <c r="C10" s="11" t="s">
        <v>487</v>
      </c>
      <c r="D10" s="12"/>
      <c r="E10" s="13" t="s">
        <v>389</v>
      </c>
      <c r="F10" s="15"/>
      <c r="G10" s="12"/>
      <c r="H10" s="13" t="s">
        <v>389</v>
      </c>
      <c r="I10" s="12">
        <f t="shared" si="0"/>
        <v>0</v>
      </c>
      <c r="N10" s="17"/>
      <c r="O10" s="17"/>
      <c r="P10" s="17"/>
    </row>
    <row r="11" spans="2:16" ht="12.75" customHeight="1" x14ac:dyDescent="0.2">
      <c r="B11" s="188"/>
      <c r="C11" s="11" t="s">
        <v>172</v>
      </c>
      <c r="D11" s="12">
        <v>4944</v>
      </c>
      <c r="E11" s="13">
        <f t="shared" si="1"/>
        <v>0.29740134744947067</v>
      </c>
      <c r="F11" s="12"/>
      <c r="G11" s="12">
        <v>11680</v>
      </c>
      <c r="H11" s="13">
        <f t="shared" si="2"/>
        <v>0.70259865255052933</v>
      </c>
      <c r="I11" s="12">
        <f>+D11+G11</f>
        <v>16624</v>
      </c>
      <c r="N11" s="17"/>
      <c r="O11" s="17"/>
      <c r="P11" s="17"/>
    </row>
    <row r="12" spans="2:16" ht="12.75" customHeight="1" x14ac:dyDescent="0.2">
      <c r="B12" s="188"/>
      <c r="C12" s="11" t="s">
        <v>173</v>
      </c>
      <c r="D12" s="12"/>
      <c r="E12" s="13">
        <f t="shared" si="1"/>
        <v>0</v>
      </c>
      <c r="F12" s="15"/>
      <c r="G12" s="12">
        <v>1008</v>
      </c>
      <c r="H12" s="13">
        <f t="shared" si="2"/>
        <v>1</v>
      </c>
      <c r="I12" s="12">
        <f>+D12+G12</f>
        <v>1008</v>
      </c>
      <c r="O12" s="17"/>
      <c r="P12" s="17"/>
    </row>
    <row r="13" spans="2:16" ht="12.75" customHeight="1" x14ac:dyDescent="0.2">
      <c r="B13" s="188"/>
      <c r="C13" s="11" t="s">
        <v>178</v>
      </c>
      <c r="D13" s="12">
        <v>16752</v>
      </c>
      <c r="E13" s="13">
        <f t="shared" si="1"/>
        <v>0.4397312053758925</v>
      </c>
      <c r="F13" s="15"/>
      <c r="G13" s="12">
        <v>21344</v>
      </c>
      <c r="H13" s="13">
        <f t="shared" si="2"/>
        <v>0.5602687946241075</v>
      </c>
      <c r="I13" s="12">
        <f>+D13+G13</f>
        <v>38096</v>
      </c>
      <c r="N13" s="17"/>
      <c r="O13" s="17"/>
      <c r="P13" s="17"/>
    </row>
    <row r="14" spans="2:16" ht="12.75" customHeight="1" x14ac:dyDescent="0.2">
      <c r="B14" s="188"/>
      <c r="C14" s="11" t="s">
        <v>258</v>
      </c>
      <c r="D14" s="12">
        <v>7008</v>
      </c>
      <c r="E14" s="13">
        <f t="shared" si="1"/>
        <v>0.6275071633237822</v>
      </c>
      <c r="F14" s="15"/>
      <c r="G14" s="12">
        <v>4160</v>
      </c>
      <c r="H14" s="13">
        <f t="shared" si="2"/>
        <v>0.37249283667621774</v>
      </c>
      <c r="I14" s="12">
        <f>+D14+G14</f>
        <v>11168</v>
      </c>
      <c r="N14" s="17"/>
      <c r="O14" s="17"/>
      <c r="P14" s="17"/>
    </row>
    <row r="15" spans="2:16" ht="12.75" customHeight="1" x14ac:dyDescent="0.2">
      <c r="B15" s="188"/>
      <c r="C15" s="11" t="s">
        <v>174</v>
      </c>
      <c r="D15" s="12">
        <v>7680</v>
      </c>
      <c r="E15" s="13">
        <f t="shared" si="1"/>
        <v>0.26533996683250416</v>
      </c>
      <c r="F15" s="15"/>
      <c r="G15" s="12">
        <v>21264</v>
      </c>
      <c r="H15" s="13">
        <f t="shared" si="2"/>
        <v>0.73466003316749584</v>
      </c>
      <c r="I15" s="12">
        <f t="shared" ref="I15" si="3">+D15+G15</f>
        <v>28944</v>
      </c>
      <c r="N15" s="17"/>
      <c r="O15" s="17"/>
      <c r="P15" s="17"/>
    </row>
    <row r="16" spans="2:16" ht="12.75" customHeight="1" x14ac:dyDescent="0.2">
      <c r="B16" s="188"/>
      <c r="C16" s="11" t="s">
        <v>179</v>
      </c>
      <c r="D16" s="17">
        <v>1632</v>
      </c>
      <c r="E16" s="21">
        <f t="shared" si="1"/>
        <v>0.77272727272727271</v>
      </c>
      <c r="F16" s="20"/>
      <c r="G16" s="17">
        <v>480</v>
      </c>
      <c r="H16" s="21">
        <f t="shared" si="2"/>
        <v>0.22727272727272727</v>
      </c>
      <c r="I16" s="20">
        <f>+D16+G16</f>
        <v>2112</v>
      </c>
      <c r="N16" s="17"/>
      <c r="P16" s="17"/>
    </row>
    <row r="17" spans="2:16" ht="12.75" customHeight="1" x14ac:dyDescent="0.2">
      <c r="B17" s="188"/>
      <c r="C17" s="11" t="s">
        <v>175</v>
      </c>
      <c r="D17" s="12">
        <v>368</v>
      </c>
      <c r="E17" s="13">
        <f t="shared" si="1"/>
        <v>1</v>
      </c>
      <c r="F17" s="12"/>
      <c r="G17" s="12"/>
      <c r="H17" s="13">
        <f t="shared" si="2"/>
        <v>0</v>
      </c>
      <c r="I17" s="12">
        <f>+D17+G17</f>
        <v>368</v>
      </c>
    </row>
    <row r="18" spans="2:16" ht="12.75" customHeight="1" x14ac:dyDescent="0.2">
      <c r="B18" s="188"/>
      <c r="C18" s="11" t="s">
        <v>176</v>
      </c>
      <c r="D18" s="12">
        <v>3664</v>
      </c>
      <c r="E18" s="13">
        <f t="shared" si="1"/>
        <v>0.53755868544600938</v>
      </c>
      <c r="F18" s="12"/>
      <c r="G18" s="12">
        <v>3152</v>
      </c>
      <c r="H18" s="13">
        <f t="shared" si="2"/>
        <v>0.46244131455399062</v>
      </c>
      <c r="I18" s="12">
        <f>+D18+G18</f>
        <v>6816</v>
      </c>
      <c r="N18" s="17"/>
      <c r="O18" s="17"/>
      <c r="P18" s="17"/>
    </row>
    <row r="19" spans="2:16" ht="12.75" customHeight="1" x14ac:dyDescent="0.2">
      <c r="B19" s="189"/>
      <c r="C19" s="126" t="s">
        <v>36</v>
      </c>
      <c r="D19" s="14">
        <f>SUM(D9:D18)</f>
        <v>46016</v>
      </c>
      <c r="E19" s="16">
        <f>D19/$I19</f>
        <v>0.40892933314375091</v>
      </c>
      <c r="F19" s="14"/>
      <c r="G19" s="14">
        <f>SUM(G9:G18)</f>
        <v>66512</v>
      </c>
      <c r="H19" s="16">
        <f>G19/$I19</f>
        <v>0.59107066685624909</v>
      </c>
      <c r="I19" s="14">
        <f>+D19+G19</f>
        <v>112528</v>
      </c>
      <c r="N19" s="17"/>
      <c r="O19" s="17"/>
      <c r="P19" s="17"/>
    </row>
    <row r="20" spans="2:16" ht="12.75" customHeight="1" x14ac:dyDescent="0.2">
      <c r="B20" s="190" t="s">
        <v>22</v>
      </c>
      <c r="C20" s="11" t="s">
        <v>143</v>
      </c>
      <c r="D20" s="12">
        <v>7008</v>
      </c>
      <c r="E20" s="13">
        <f>+D20/$I20</f>
        <v>0.7992700729927007</v>
      </c>
      <c r="F20" s="12"/>
      <c r="G20" s="12">
        <v>1760</v>
      </c>
      <c r="H20" s="13">
        <f>+G20/$I20</f>
        <v>0.20072992700729927</v>
      </c>
      <c r="I20" s="12">
        <f t="shared" ref="I20" si="4">+D20+G20</f>
        <v>8768</v>
      </c>
      <c r="N20" s="17"/>
      <c r="O20" s="17"/>
      <c r="P20" s="17"/>
    </row>
    <row r="21" spans="2:16" ht="12.75" customHeight="1" x14ac:dyDescent="0.2">
      <c r="B21" s="189"/>
      <c r="C21" s="126" t="s">
        <v>36</v>
      </c>
      <c r="D21" s="14">
        <f>+D20</f>
        <v>7008</v>
      </c>
      <c r="E21" s="16">
        <f>D21/$I21</f>
        <v>0.7992700729927007</v>
      </c>
      <c r="F21" s="14"/>
      <c r="G21" s="14">
        <f>+G20</f>
        <v>1760</v>
      </c>
      <c r="H21" s="16">
        <f>G21/$I21</f>
        <v>0.20072992700729927</v>
      </c>
      <c r="I21" s="14">
        <f>+D21+G21</f>
        <v>8768</v>
      </c>
      <c r="N21" s="17"/>
      <c r="O21" s="17"/>
      <c r="P21" s="17"/>
    </row>
    <row r="22" spans="2:16" ht="12.75" customHeight="1" x14ac:dyDescent="0.2">
      <c r="B22" s="190" t="s">
        <v>291</v>
      </c>
      <c r="C22" s="150" t="s">
        <v>141</v>
      </c>
      <c r="D22" s="100"/>
      <c r="E22" s="101"/>
      <c r="F22" s="100"/>
      <c r="G22" s="100"/>
      <c r="H22" s="101"/>
      <c r="I22" s="100"/>
      <c r="N22" s="17"/>
      <c r="O22" s="17"/>
      <c r="P22" s="17"/>
    </row>
    <row r="23" spans="2:16" ht="12.75" customHeight="1" x14ac:dyDescent="0.2">
      <c r="B23" s="184"/>
      <c r="C23" s="102" t="s">
        <v>24</v>
      </c>
      <c r="D23" s="20">
        <v>9200</v>
      </c>
      <c r="E23" s="21">
        <f t="shared" ref="E23:E28" si="5">+D23/$I23</f>
        <v>0.57905337361530718</v>
      </c>
      <c r="F23" s="20"/>
      <c r="G23" s="20">
        <v>6688</v>
      </c>
      <c r="H23" s="21">
        <f t="shared" ref="H23:H28" si="6">+G23/$I23</f>
        <v>0.42094662638469282</v>
      </c>
      <c r="I23" s="20">
        <f>+D23+G23</f>
        <v>15888</v>
      </c>
      <c r="N23" s="17"/>
      <c r="O23" s="17"/>
      <c r="P23" s="17"/>
    </row>
    <row r="24" spans="2:16" ht="12.75" customHeight="1" x14ac:dyDescent="0.2">
      <c r="B24" s="184"/>
      <c r="C24" s="11" t="s">
        <v>25</v>
      </c>
      <c r="D24" s="12"/>
      <c r="E24" s="13" t="s">
        <v>389</v>
      </c>
      <c r="F24" s="12"/>
      <c r="G24" s="12"/>
      <c r="H24" s="13" t="s">
        <v>389</v>
      </c>
      <c r="I24" s="12">
        <f>+D24+G24</f>
        <v>0</v>
      </c>
    </row>
    <row r="25" spans="2:16" ht="12.75" customHeight="1" x14ac:dyDescent="0.2">
      <c r="B25" s="184"/>
      <c r="C25" s="11" t="s">
        <v>26</v>
      </c>
      <c r="D25" s="12">
        <v>2880</v>
      </c>
      <c r="E25" s="13">
        <f t="shared" si="5"/>
        <v>1</v>
      </c>
      <c r="F25" s="12"/>
      <c r="G25" s="12"/>
      <c r="H25" s="13">
        <f t="shared" si="6"/>
        <v>0</v>
      </c>
      <c r="I25" s="12">
        <f t="shared" ref="I25" si="7">+D25+G25</f>
        <v>2880</v>
      </c>
      <c r="N25" s="17"/>
      <c r="O25" s="17"/>
      <c r="P25" s="17"/>
    </row>
    <row r="26" spans="2:16" ht="12.75" customHeight="1" x14ac:dyDescent="0.2">
      <c r="B26" s="184"/>
      <c r="C26" s="11" t="s">
        <v>31</v>
      </c>
      <c r="D26" s="12"/>
      <c r="E26" s="13" t="s">
        <v>389</v>
      </c>
      <c r="F26" s="12"/>
      <c r="G26" s="12"/>
      <c r="H26" s="13" t="s">
        <v>389</v>
      </c>
      <c r="I26" s="12">
        <f>+D26+G26</f>
        <v>0</v>
      </c>
    </row>
    <row r="27" spans="2:16" ht="12.75" customHeight="1" x14ac:dyDescent="0.2">
      <c r="B27" s="184"/>
      <c r="C27" s="11" t="s">
        <v>27</v>
      </c>
      <c r="D27" s="12">
        <v>1200</v>
      </c>
      <c r="E27" s="13">
        <f t="shared" si="5"/>
        <v>1</v>
      </c>
      <c r="F27" s="15"/>
      <c r="G27" s="12"/>
      <c r="H27" s="13">
        <f t="shared" si="6"/>
        <v>0</v>
      </c>
      <c r="I27" s="12">
        <f t="shared" ref="I27:I31" si="8">+D27+G27</f>
        <v>1200</v>
      </c>
      <c r="N27" s="17"/>
      <c r="O27" s="17"/>
      <c r="P27" s="17"/>
    </row>
    <row r="28" spans="2:16" ht="12.75" customHeight="1" x14ac:dyDescent="0.2">
      <c r="B28" s="184"/>
      <c r="C28" s="11" t="s">
        <v>318</v>
      </c>
      <c r="D28" s="18">
        <v>3360</v>
      </c>
      <c r="E28" s="13">
        <f t="shared" si="5"/>
        <v>1</v>
      </c>
      <c r="F28" s="12"/>
      <c r="G28" s="18"/>
      <c r="H28" s="13">
        <f t="shared" si="6"/>
        <v>0</v>
      </c>
      <c r="I28" s="12">
        <f t="shared" si="8"/>
        <v>3360</v>
      </c>
      <c r="N28" s="17"/>
      <c r="O28" s="17"/>
      <c r="P28" s="17"/>
    </row>
    <row r="29" spans="2:16" ht="12.75" customHeight="1" x14ac:dyDescent="0.2">
      <c r="B29" s="184"/>
      <c r="C29" s="11" t="s">
        <v>28</v>
      </c>
      <c r="D29" s="18">
        <v>2112</v>
      </c>
      <c r="E29" s="13">
        <f>+D29/$I29</f>
        <v>0.47826086956521741</v>
      </c>
      <c r="F29" s="12"/>
      <c r="G29" s="18">
        <v>2304</v>
      </c>
      <c r="H29" s="13">
        <f>+G29/$I29</f>
        <v>0.52173913043478259</v>
      </c>
      <c r="I29" s="12">
        <f t="shared" si="8"/>
        <v>4416</v>
      </c>
      <c r="N29" s="17"/>
      <c r="O29" s="17"/>
      <c r="P29" s="17"/>
    </row>
    <row r="30" spans="2:16" ht="12.75" customHeight="1" x14ac:dyDescent="0.2">
      <c r="B30" s="184"/>
      <c r="C30" s="11" t="s">
        <v>33</v>
      </c>
      <c r="D30" s="12">
        <v>12624</v>
      </c>
      <c r="E30" s="13">
        <f t="shared" ref="E30:E31" si="9">+D30/$I30</f>
        <v>0.92280701754385963</v>
      </c>
      <c r="F30" s="12"/>
      <c r="G30" s="12">
        <v>1056</v>
      </c>
      <c r="H30" s="13">
        <f t="shared" ref="H30:H31" si="10">+G30/$I30</f>
        <v>7.7192982456140355E-2</v>
      </c>
      <c r="I30" s="12">
        <f t="shared" si="8"/>
        <v>13680</v>
      </c>
      <c r="N30" s="17"/>
      <c r="O30" s="17"/>
      <c r="P30" s="17"/>
    </row>
    <row r="31" spans="2:16" ht="12.75" customHeight="1" x14ac:dyDescent="0.2">
      <c r="B31" s="184"/>
      <c r="C31" s="70" t="s">
        <v>139</v>
      </c>
      <c r="D31" s="69">
        <f>SUM(D23:D30)</f>
        <v>31376</v>
      </c>
      <c r="E31" s="65">
        <f t="shared" si="9"/>
        <v>0.75743530320587105</v>
      </c>
      <c r="F31" s="71"/>
      <c r="G31" s="69">
        <f>SUM(G23:G30)</f>
        <v>10048</v>
      </c>
      <c r="H31" s="65">
        <f t="shared" si="10"/>
        <v>0.24256469679412901</v>
      </c>
      <c r="I31" s="64">
        <f t="shared" si="8"/>
        <v>41424</v>
      </c>
      <c r="N31" s="17"/>
      <c r="O31" s="17"/>
      <c r="P31" s="17"/>
    </row>
    <row r="32" spans="2:16" ht="12.75" customHeight="1" x14ac:dyDescent="0.2">
      <c r="B32" s="184"/>
      <c r="C32" s="151" t="s">
        <v>140</v>
      </c>
      <c r="D32" s="99"/>
      <c r="E32" s="99"/>
      <c r="F32" s="99"/>
      <c r="G32" s="99"/>
      <c r="H32" s="99"/>
      <c r="I32" s="99"/>
      <c r="N32" s="17"/>
      <c r="O32" s="17"/>
      <c r="P32" s="17"/>
    </row>
    <row r="33" spans="2:16" ht="12.75" customHeight="1" x14ac:dyDescent="0.2">
      <c r="B33" s="184"/>
      <c r="C33" s="102" t="s">
        <v>29</v>
      </c>
      <c r="D33" s="20"/>
      <c r="E33" s="21" t="s">
        <v>389</v>
      </c>
      <c r="F33" s="105"/>
      <c r="G33" s="20"/>
      <c r="H33" s="21" t="s">
        <v>389</v>
      </c>
      <c r="I33" s="20">
        <f t="shared" ref="I33:I95" si="11">+D33+G33</f>
        <v>0</v>
      </c>
      <c r="N33" s="17"/>
      <c r="O33" s="17"/>
      <c r="P33" s="17"/>
    </row>
    <row r="34" spans="2:16" ht="12.75" customHeight="1" x14ac:dyDescent="0.2">
      <c r="B34" s="184"/>
      <c r="C34" s="11" t="s">
        <v>325</v>
      </c>
      <c r="D34" s="12"/>
      <c r="E34" s="13" t="s">
        <v>389</v>
      </c>
      <c r="F34" s="12"/>
      <c r="G34" s="12"/>
      <c r="H34" s="13" t="s">
        <v>389</v>
      </c>
      <c r="I34" s="12">
        <f t="shared" si="11"/>
        <v>0</v>
      </c>
      <c r="N34" s="17"/>
      <c r="O34" s="17"/>
      <c r="P34" s="17"/>
    </row>
    <row r="35" spans="2:16" ht="12.75" customHeight="1" x14ac:dyDescent="0.2">
      <c r="B35" s="184"/>
      <c r="C35" s="11" t="s">
        <v>6</v>
      </c>
      <c r="D35" s="12">
        <v>7216</v>
      </c>
      <c r="E35" s="13">
        <f t="shared" ref="E35:E54" si="12">+D35/$I35</f>
        <v>0.32516222062004324</v>
      </c>
      <c r="F35" s="15"/>
      <c r="G35" s="12">
        <v>14976</v>
      </c>
      <c r="H35" s="13">
        <f t="shared" ref="H35:H54" si="13">+G35/$I35</f>
        <v>0.6748377793799567</v>
      </c>
      <c r="I35" s="12">
        <f t="shared" si="11"/>
        <v>22192</v>
      </c>
      <c r="N35" s="17"/>
      <c r="O35" s="17"/>
      <c r="P35" s="17"/>
    </row>
    <row r="36" spans="2:16" ht="12.75" customHeight="1" x14ac:dyDescent="0.2">
      <c r="B36" s="184"/>
      <c r="C36" s="11" t="s">
        <v>7</v>
      </c>
      <c r="D36" s="15"/>
      <c r="E36" s="13">
        <f t="shared" si="12"/>
        <v>0</v>
      </c>
      <c r="F36" s="15"/>
      <c r="G36" s="12">
        <v>1760</v>
      </c>
      <c r="H36" s="13">
        <f t="shared" si="13"/>
        <v>1</v>
      </c>
      <c r="I36" s="12">
        <f t="shared" si="11"/>
        <v>1760</v>
      </c>
      <c r="N36" s="17"/>
      <c r="O36" s="17"/>
      <c r="P36" s="17"/>
    </row>
    <row r="37" spans="2:16" ht="12.75" customHeight="1" x14ac:dyDescent="0.2">
      <c r="B37" s="184"/>
      <c r="C37" s="11" t="s">
        <v>32</v>
      </c>
      <c r="D37" s="12">
        <v>5376</v>
      </c>
      <c r="E37" s="13">
        <f t="shared" si="12"/>
        <v>0.69135802469135799</v>
      </c>
      <c r="F37" s="12"/>
      <c r="G37" s="12">
        <v>2400</v>
      </c>
      <c r="H37" s="13">
        <f t="shared" si="13"/>
        <v>0.30864197530864196</v>
      </c>
      <c r="I37" s="12">
        <f t="shared" si="11"/>
        <v>7776</v>
      </c>
      <c r="N37" s="17"/>
      <c r="O37" s="17"/>
      <c r="P37" s="17"/>
    </row>
    <row r="38" spans="2:16" ht="12.75" customHeight="1" x14ac:dyDescent="0.2">
      <c r="B38" s="184"/>
      <c r="C38" s="11" t="s">
        <v>8</v>
      </c>
      <c r="D38" s="12">
        <v>3504</v>
      </c>
      <c r="E38" s="13">
        <f t="shared" si="12"/>
        <v>1</v>
      </c>
      <c r="F38" s="12"/>
      <c r="G38" s="12"/>
      <c r="H38" s="13">
        <f t="shared" si="13"/>
        <v>0</v>
      </c>
      <c r="I38" s="12">
        <f t="shared" si="11"/>
        <v>3504</v>
      </c>
      <c r="N38" s="17"/>
      <c r="O38" s="17"/>
      <c r="P38" s="17"/>
    </row>
    <row r="39" spans="2:16" ht="12.75" customHeight="1" x14ac:dyDescent="0.2">
      <c r="B39" s="184"/>
      <c r="C39" s="11" t="s">
        <v>9</v>
      </c>
      <c r="D39" s="12">
        <v>3504</v>
      </c>
      <c r="E39" s="13">
        <f t="shared" si="12"/>
        <v>1</v>
      </c>
      <c r="F39" s="12"/>
      <c r="G39" s="12"/>
      <c r="H39" s="13">
        <f t="shared" si="13"/>
        <v>0</v>
      </c>
      <c r="I39" s="12">
        <f t="shared" si="11"/>
        <v>3504</v>
      </c>
      <c r="N39" s="17"/>
      <c r="O39" s="17"/>
      <c r="P39" s="17"/>
    </row>
    <row r="40" spans="2:16" ht="12.75" customHeight="1" x14ac:dyDescent="0.2">
      <c r="B40" s="184"/>
      <c r="C40" s="19" t="s">
        <v>78</v>
      </c>
      <c r="D40" s="12"/>
      <c r="E40" s="13" t="s">
        <v>389</v>
      </c>
      <c r="F40" s="12"/>
      <c r="G40" s="12"/>
      <c r="H40" s="13" t="s">
        <v>389</v>
      </c>
      <c r="I40" s="12">
        <f t="shared" si="11"/>
        <v>0</v>
      </c>
    </row>
    <row r="41" spans="2:16" ht="12.75" customHeight="1" x14ac:dyDescent="0.2">
      <c r="B41" s="184"/>
      <c r="C41" s="11" t="s">
        <v>10</v>
      </c>
      <c r="D41" s="12">
        <v>3600</v>
      </c>
      <c r="E41" s="13">
        <f t="shared" ref="E41" si="14">+D41/$I41</f>
        <v>0.53956834532374098</v>
      </c>
      <c r="F41" s="12"/>
      <c r="G41" s="12">
        <v>3072</v>
      </c>
      <c r="H41" s="13">
        <f t="shared" ref="H41" si="15">+G41/$I41</f>
        <v>0.46043165467625902</v>
      </c>
      <c r="I41" s="12">
        <f t="shared" si="11"/>
        <v>6672</v>
      </c>
      <c r="N41" s="17"/>
      <c r="O41" s="17"/>
      <c r="P41" s="17"/>
    </row>
    <row r="42" spans="2:16" ht="12.75" customHeight="1" x14ac:dyDescent="0.2">
      <c r="B42" s="184"/>
      <c r="C42" s="70" t="s">
        <v>139</v>
      </c>
      <c r="D42" s="69">
        <f>SUM(D33:D41)</f>
        <v>23200</v>
      </c>
      <c r="E42" s="65">
        <f t="shared" si="12"/>
        <v>0.51092318534179004</v>
      </c>
      <c r="F42" s="71"/>
      <c r="G42" s="69">
        <f>SUM(G33:G41)</f>
        <v>22208</v>
      </c>
      <c r="H42" s="65">
        <f t="shared" si="13"/>
        <v>0.48907681465821001</v>
      </c>
      <c r="I42" s="64">
        <f t="shared" si="11"/>
        <v>45408</v>
      </c>
      <c r="N42" s="17"/>
      <c r="O42" s="17"/>
      <c r="P42" s="17"/>
    </row>
    <row r="43" spans="2:16" ht="12.75" customHeight="1" x14ac:dyDescent="0.2">
      <c r="B43" s="184"/>
      <c r="C43" s="151" t="s">
        <v>355</v>
      </c>
      <c r="D43" s="99"/>
      <c r="E43" s="99"/>
      <c r="F43" s="99"/>
      <c r="G43" s="99"/>
      <c r="H43" s="99"/>
      <c r="I43" s="99"/>
      <c r="N43" s="17"/>
      <c r="O43" s="17"/>
      <c r="P43" s="17"/>
    </row>
    <row r="44" spans="2:16" ht="12.75" customHeight="1" x14ac:dyDescent="0.2">
      <c r="B44" s="184"/>
      <c r="C44" s="102" t="s">
        <v>58</v>
      </c>
      <c r="D44" s="103"/>
      <c r="E44" s="21" t="s">
        <v>389</v>
      </c>
      <c r="F44" s="20"/>
      <c r="G44" s="103"/>
      <c r="H44" s="21" t="s">
        <v>389</v>
      </c>
      <c r="I44" s="20">
        <f t="shared" ref="I44:I47" si="16">+D44+G44</f>
        <v>0</v>
      </c>
      <c r="N44" s="17"/>
      <c r="O44" s="17"/>
      <c r="P44" s="17"/>
    </row>
    <row r="45" spans="2:16" ht="12.75" customHeight="1" x14ac:dyDescent="0.2">
      <c r="B45" s="184"/>
      <c r="C45" s="11" t="s">
        <v>13</v>
      </c>
      <c r="D45" s="12">
        <v>3360</v>
      </c>
      <c r="E45" s="13">
        <f t="shared" ref="E45:E51" si="17">+D45/$I45</f>
        <v>1</v>
      </c>
      <c r="F45" s="15"/>
      <c r="G45" s="12"/>
      <c r="H45" s="13">
        <f t="shared" ref="H45:H51" si="18">+G45/$I45</f>
        <v>0</v>
      </c>
      <c r="I45" s="12">
        <f t="shared" si="16"/>
        <v>3360</v>
      </c>
      <c r="N45" s="17"/>
      <c r="O45" s="17"/>
      <c r="P45" s="17"/>
    </row>
    <row r="46" spans="2:16" ht="12.75" customHeight="1" x14ac:dyDescent="0.2">
      <c r="B46" s="184"/>
      <c r="C46" s="11" t="s">
        <v>0</v>
      </c>
      <c r="D46" s="12"/>
      <c r="E46" s="13" t="s">
        <v>389</v>
      </c>
      <c r="F46" s="12"/>
      <c r="G46" s="12"/>
      <c r="H46" s="13" t="s">
        <v>389</v>
      </c>
      <c r="I46" s="12">
        <f t="shared" si="16"/>
        <v>0</v>
      </c>
    </row>
    <row r="47" spans="2:16" ht="12.75" customHeight="1" x14ac:dyDescent="0.2">
      <c r="B47" s="184"/>
      <c r="C47" s="11" t="s">
        <v>15</v>
      </c>
      <c r="D47" s="12"/>
      <c r="E47" s="13" t="s">
        <v>389</v>
      </c>
      <c r="F47" s="15"/>
      <c r="G47" s="12"/>
      <c r="H47" s="13" t="s">
        <v>389</v>
      </c>
      <c r="I47" s="12">
        <f t="shared" si="16"/>
        <v>0</v>
      </c>
    </row>
    <row r="48" spans="2:16" ht="12.75" customHeight="1" x14ac:dyDescent="0.2">
      <c r="B48" s="184"/>
      <c r="C48" s="11" t="s">
        <v>49</v>
      </c>
      <c r="D48" s="12">
        <v>3136</v>
      </c>
      <c r="E48" s="13">
        <f t="shared" si="17"/>
        <v>0.32775919732441472</v>
      </c>
      <c r="F48" s="12"/>
      <c r="G48" s="12">
        <v>6432</v>
      </c>
      <c r="H48" s="13">
        <f t="shared" si="18"/>
        <v>0.67224080267558528</v>
      </c>
      <c r="I48" s="12">
        <f>+D48+G48</f>
        <v>9568</v>
      </c>
      <c r="N48" s="17"/>
      <c r="O48" s="17"/>
      <c r="P48" s="17"/>
    </row>
    <row r="49" spans="2:16" ht="12.75" customHeight="1" x14ac:dyDescent="0.2">
      <c r="B49" s="184"/>
      <c r="C49" s="11" t="s">
        <v>59</v>
      </c>
      <c r="D49" s="18">
        <v>1104</v>
      </c>
      <c r="E49" s="13">
        <f t="shared" si="17"/>
        <v>0.48936170212765956</v>
      </c>
      <c r="F49" s="12"/>
      <c r="G49" s="17">
        <v>1152</v>
      </c>
      <c r="H49" s="13">
        <f t="shared" si="18"/>
        <v>0.51063829787234039</v>
      </c>
      <c r="I49" s="12">
        <f t="shared" ref="I49:I52" si="19">+D49+G49</f>
        <v>2256</v>
      </c>
      <c r="N49" s="17"/>
      <c r="O49" s="17"/>
      <c r="P49" s="17"/>
    </row>
    <row r="50" spans="2:16" ht="12.75" customHeight="1" x14ac:dyDescent="0.2">
      <c r="B50" s="184"/>
      <c r="C50" s="11" t="s">
        <v>11</v>
      </c>
      <c r="D50" s="12">
        <v>10800</v>
      </c>
      <c r="E50" s="13">
        <f t="shared" si="17"/>
        <v>1</v>
      </c>
      <c r="F50" s="12"/>
      <c r="G50" s="12"/>
      <c r="H50" s="13">
        <f t="shared" si="18"/>
        <v>0</v>
      </c>
      <c r="I50" s="12">
        <f t="shared" si="19"/>
        <v>10800</v>
      </c>
      <c r="N50" s="17"/>
      <c r="O50" s="17"/>
      <c r="P50" s="17"/>
    </row>
    <row r="51" spans="2:16" ht="12.75" customHeight="1" x14ac:dyDescent="0.2">
      <c r="B51" s="184"/>
      <c r="C51" s="11" t="s">
        <v>16</v>
      </c>
      <c r="D51" s="12">
        <v>1152</v>
      </c>
      <c r="E51" s="13">
        <f t="shared" si="17"/>
        <v>1</v>
      </c>
      <c r="F51" s="15"/>
      <c r="G51" s="12"/>
      <c r="H51" s="13">
        <f t="shared" si="18"/>
        <v>0</v>
      </c>
      <c r="I51" s="12">
        <f t="shared" si="19"/>
        <v>1152</v>
      </c>
      <c r="N51" s="17"/>
      <c r="O51" s="17"/>
      <c r="P51" s="17"/>
    </row>
    <row r="52" spans="2:16" ht="12.75" customHeight="1" x14ac:dyDescent="0.2">
      <c r="B52" s="184"/>
      <c r="C52" s="11" t="s">
        <v>17</v>
      </c>
      <c r="D52" s="12"/>
      <c r="E52" s="13" t="s">
        <v>389</v>
      </c>
      <c r="F52" s="12"/>
      <c r="G52" s="12"/>
      <c r="H52" s="13" t="s">
        <v>389</v>
      </c>
      <c r="I52" s="12">
        <f t="shared" si="19"/>
        <v>0</v>
      </c>
    </row>
    <row r="53" spans="2:16" ht="12.75" customHeight="1" x14ac:dyDescent="0.2">
      <c r="B53" s="184"/>
      <c r="C53" s="11" t="s">
        <v>34</v>
      </c>
      <c r="D53" s="12">
        <v>9504</v>
      </c>
      <c r="E53" s="13">
        <f t="shared" si="12"/>
        <v>0.65926748057713647</v>
      </c>
      <c r="F53" s="12"/>
      <c r="G53" s="12">
        <v>4912</v>
      </c>
      <c r="H53" s="13">
        <f t="shared" si="13"/>
        <v>0.34073251942286348</v>
      </c>
      <c r="I53" s="12">
        <f t="shared" si="11"/>
        <v>14416</v>
      </c>
      <c r="N53" s="17"/>
      <c r="O53" s="17"/>
      <c r="P53" s="17"/>
    </row>
    <row r="54" spans="2:16" ht="12.75" customHeight="1" x14ac:dyDescent="0.2">
      <c r="B54" s="184"/>
      <c r="C54" s="11" t="s">
        <v>35</v>
      </c>
      <c r="D54" s="12">
        <v>3840</v>
      </c>
      <c r="E54" s="13">
        <f t="shared" si="12"/>
        <v>1</v>
      </c>
      <c r="F54" s="12"/>
      <c r="G54" s="12"/>
      <c r="H54" s="13">
        <f t="shared" si="13"/>
        <v>0</v>
      </c>
      <c r="I54" s="12">
        <f t="shared" si="11"/>
        <v>3840</v>
      </c>
      <c r="N54" s="17"/>
      <c r="O54" s="17"/>
      <c r="P54" s="17"/>
    </row>
    <row r="55" spans="2:16" ht="12.75" customHeight="1" x14ac:dyDescent="0.2">
      <c r="B55" s="184"/>
      <c r="C55" s="72" t="s">
        <v>139</v>
      </c>
      <c r="D55" s="68">
        <f>SUM(D44:D54)</f>
        <v>32896</v>
      </c>
      <c r="E55" s="98">
        <f>D55/$I55</f>
        <v>0.72470919985900595</v>
      </c>
      <c r="F55" s="67"/>
      <c r="G55" s="68">
        <f>SUM(G44:G54)</f>
        <v>12496</v>
      </c>
      <c r="H55" s="98">
        <f>G55/$I55</f>
        <v>0.275290800140994</v>
      </c>
      <c r="I55" s="68">
        <f t="shared" si="11"/>
        <v>45392</v>
      </c>
      <c r="N55" s="17"/>
      <c r="O55" s="17"/>
      <c r="P55" s="17"/>
    </row>
    <row r="56" spans="2:16" ht="12.75" customHeight="1" x14ac:dyDescent="0.2">
      <c r="B56" s="193"/>
      <c r="C56" s="126" t="s">
        <v>36</v>
      </c>
      <c r="D56" s="14">
        <f>SUM(D31,D42,D55)</f>
        <v>87472</v>
      </c>
      <c r="E56" s="16">
        <f>D56/$I56</f>
        <v>0.66154404646660214</v>
      </c>
      <c r="F56" s="14"/>
      <c r="G56" s="14">
        <f>SUM(G31,G42,G55)</f>
        <v>44752</v>
      </c>
      <c r="H56" s="16">
        <f>G56/$I56</f>
        <v>0.33845595353339786</v>
      </c>
      <c r="I56" s="14">
        <f t="shared" si="11"/>
        <v>132224</v>
      </c>
      <c r="N56" s="17"/>
      <c r="O56" s="17"/>
      <c r="P56" s="17"/>
    </row>
    <row r="57" spans="2:16" ht="12.75" customHeight="1" x14ac:dyDescent="0.2">
      <c r="B57" s="190" t="s">
        <v>292</v>
      </c>
      <c r="C57" s="152" t="s">
        <v>131</v>
      </c>
      <c r="D57" s="100"/>
      <c r="E57" s="101"/>
      <c r="F57" s="100"/>
      <c r="G57" s="100"/>
      <c r="H57" s="101"/>
      <c r="I57" s="100"/>
      <c r="N57" s="17"/>
      <c r="O57" s="17"/>
      <c r="P57" s="17"/>
    </row>
    <row r="58" spans="2:16" ht="12.75" customHeight="1" x14ac:dyDescent="0.2">
      <c r="B58" s="188"/>
      <c r="C58" s="102" t="s">
        <v>29</v>
      </c>
      <c r="D58" s="20"/>
      <c r="E58" s="21" t="s">
        <v>389</v>
      </c>
      <c r="F58" s="20"/>
      <c r="G58" s="20"/>
      <c r="H58" s="21" t="s">
        <v>389</v>
      </c>
      <c r="I58" s="20">
        <f t="shared" ref="I58:I64" si="20">+D58+G58</f>
        <v>0</v>
      </c>
      <c r="N58" s="17"/>
      <c r="O58" s="17"/>
      <c r="P58" s="17"/>
    </row>
    <row r="59" spans="2:16" ht="12.75" customHeight="1" x14ac:dyDescent="0.2">
      <c r="B59" s="188"/>
      <c r="C59" s="102" t="s">
        <v>13</v>
      </c>
      <c r="D59" s="20">
        <v>1152</v>
      </c>
      <c r="E59" s="21">
        <f t="shared" ref="E59:E65" si="21">+D59/$I59</f>
        <v>1</v>
      </c>
      <c r="F59" s="20"/>
      <c r="G59" s="20"/>
      <c r="H59" s="21">
        <f t="shared" ref="H59:H65" si="22">+G59/$I59</f>
        <v>0</v>
      </c>
      <c r="I59" s="20">
        <f t="shared" si="20"/>
        <v>1152</v>
      </c>
      <c r="N59" s="17"/>
      <c r="P59" s="17"/>
    </row>
    <row r="60" spans="2:16" ht="12.75" customHeight="1" x14ac:dyDescent="0.2">
      <c r="B60" s="188"/>
      <c r="C60" s="11" t="s">
        <v>31</v>
      </c>
      <c r="D60" s="12"/>
      <c r="E60" s="13">
        <f t="shared" si="21"/>
        <v>0</v>
      </c>
      <c r="F60" s="12"/>
      <c r="G60" s="12">
        <v>1200</v>
      </c>
      <c r="H60" s="13">
        <f t="shared" si="22"/>
        <v>1</v>
      </c>
      <c r="I60" s="12">
        <f t="shared" si="20"/>
        <v>1200</v>
      </c>
      <c r="N60" s="17"/>
      <c r="O60" s="17"/>
      <c r="P60" s="17"/>
    </row>
    <row r="61" spans="2:16" ht="12.75" customHeight="1" x14ac:dyDescent="0.2">
      <c r="B61" s="188"/>
      <c r="C61" s="11" t="s">
        <v>32</v>
      </c>
      <c r="D61" s="12">
        <v>12336</v>
      </c>
      <c r="E61" s="13">
        <f t="shared" si="21"/>
        <v>1</v>
      </c>
      <c r="F61" s="12"/>
      <c r="G61" s="12"/>
      <c r="H61" s="13">
        <f t="shared" si="22"/>
        <v>0</v>
      </c>
      <c r="I61" s="12">
        <f t="shared" si="20"/>
        <v>12336</v>
      </c>
      <c r="N61" s="17"/>
      <c r="O61" s="17"/>
      <c r="P61" s="17"/>
    </row>
    <row r="62" spans="2:16" ht="12.75" customHeight="1" x14ac:dyDescent="0.2">
      <c r="B62" s="188"/>
      <c r="C62" s="11" t="s">
        <v>33</v>
      </c>
      <c r="D62" s="17">
        <v>12272</v>
      </c>
      <c r="E62" s="13">
        <f t="shared" si="21"/>
        <v>1</v>
      </c>
      <c r="F62" s="12"/>
      <c r="G62" s="12"/>
      <c r="H62" s="13">
        <f t="shared" si="22"/>
        <v>0</v>
      </c>
      <c r="I62" s="12">
        <f t="shared" si="20"/>
        <v>12272</v>
      </c>
      <c r="N62" s="17"/>
      <c r="O62" s="17"/>
      <c r="P62" s="17"/>
    </row>
    <row r="63" spans="2:16" ht="12.75" customHeight="1" x14ac:dyDescent="0.2">
      <c r="B63" s="188"/>
      <c r="C63" s="11" t="s">
        <v>34</v>
      </c>
      <c r="D63" s="12">
        <v>3264</v>
      </c>
      <c r="E63" s="13">
        <f t="shared" si="21"/>
        <v>0.32075471698113206</v>
      </c>
      <c r="F63" s="12"/>
      <c r="G63" s="12">
        <v>6912</v>
      </c>
      <c r="H63" s="13">
        <f t="shared" si="22"/>
        <v>0.67924528301886788</v>
      </c>
      <c r="I63" s="12">
        <f t="shared" si="20"/>
        <v>10176</v>
      </c>
      <c r="N63" s="17"/>
      <c r="O63" s="17"/>
      <c r="P63" s="17"/>
    </row>
    <row r="64" spans="2:16" ht="12.75" customHeight="1" x14ac:dyDescent="0.2">
      <c r="B64" s="188"/>
      <c r="C64" s="11" t="s">
        <v>35</v>
      </c>
      <c r="D64" s="12">
        <v>4752</v>
      </c>
      <c r="E64" s="13">
        <f t="shared" si="21"/>
        <v>1</v>
      </c>
      <c r="F64" s="12"/>
      <c r="G64" s="12"/>
      <c r="H64" s="13">
        <f t="shared" si="22"/>
        <v>0</v>
      </c>
      <c r="I64" s="12">
        <f t="shared" si="20"/>
        <v>4752</v>
      </c>
      <c r="N64" s="17"/>
      <c r="O64" s="17"/>
      <c r="P64" s="17"/>
    </row>
    <row r="65" spans="2:16" ht="12.75" customHeight="1" x14ac:dyDescent="0.2">
      <c r="B65" s="188"/>
      <c r="C65" s="66" t="s">
        <v>139</v>
      </c>
      <c r="D65" s="64">
        <f>SUM(D58:D64)</f>
        <v>33776</v>
      </c>
      <c r="E65" s="65">
        <f t="shared" si="21"/>
        <v>0.80634071810542396</v>
      </c>
      <c r="F65" s="64"/>
      <c r="G65" s="64">
        <f>SUM(G58:G64)</f>
        <v>8112</v>
      </c>
      <c r="H65" s="65">
        <f t="shared" si="22"/>
        <v>0.19365928189457601</v>
      </c>
      <c r="I65" s="64">
        <f t="shared" si="11"/>
        <v>41888</v>
      </c>
      <c r="N65" s="17"/>
      <c r="O65" s="17"/>
      <c r="P65" s="17"/>
    </row>
    <row r="66" spans="2:16" ht="12.75" customHeight="1" x14ac:dyDescent="0.2">
      <c r="B66" s="188"/>
      <c r="C66" s="152" t="s">
        <v>272</v>
      </c>
      <c r="D66" s="100"/>
      <c r="E66" s="101"/>
      <c r="F66" s="100"/>
      <c r="G66" s="100"/>
      <c r="H66" s="101"/>
      <c r="I66" s="100"/>
      <c r="N66" s="17"/>
      <c r="O66" s="17"/>
      <c r="P66" s="17"/>
    </row>
    <row r="67" spans="2:16" ht="12.75" customHeight="1" x14ac:dyDescent="0.2">
      <c r="B67" s="188"/>
      <c r="C67" s="102" t="s">
        <v>15</v>
      </c>
      <c r="D67" s="20">
        <v>1200</v>
      </c>
      <c r="E67" s="21">
        <f t="shared" ref="E67:E76" si="23">+D67/$I67</f>
        <v>1</v>
      </c>
      <c r="F67" s="20"/>
      <c r="G67" s="20"/>
      <c r="H67" s="21">
        <f t="shared" ref="H67:H76" si="24">+G67/$I67</f>
        <v>0</v>
      </c>
      <c r="I67" s="20">
        <f t="shared" ref="I67:I75" si="25">+D67+G67</f>
        <v>1200</v>
      </c>
      <c r="N67" s="17"/>
      <c r="O67" s="17"/>
      <c r="P67" s="17"/>
    </row>
    <row r="68" spans="2:16" ht="12.75" customHeight="1" x14ac:dyDescent="0.2">
      <c r="B68" s="188"/>
      <c r="C68" s="11" t="s">
        <v>6</v>
      </c>
      <c r="D68" s="12">
        <v>4160</v>
      </c>
      <c r="E68" s="13">
        <f t="shared" si="23"/>
        <v>1</v>
      </c>
      <c r="F68" s="12"/>
      <c r="G68" s="12"/>
      <c r="H68" s="13">
        <f t="shared" si="24"/>
        <v>0</v>
      </c>
      <c r="I68" s="12">
        <f t="shared" si="25"/>
        <v>4160</v>
      </c>
      <c r="N68" s="17"/>
      <c r="O68" s="17"/>
      <c r="P68" s="17"/>
    </row>
    <row r="69" spans="2:16" ht="12.75" customHeight="1" x14ac:dyDescent="0.2">
      <c r="B69" s="188"/>
      <c r="C69" s="11" t="s">
        <v>7</v>
      </c>
      <c r="D69" s="12">
        <v>3920</v>
      </c>
      <c r="E69" s="13">
        <f t="shared" si="23"/>
        <v>0.67123287671232879</v>
      </c>
      <c r="F69" s="12"/>
      <c r="G69" s="12">
        <v>1920</v>
      </c>
      <c r="H69" s="13">
        <f t="shared" si="24"/>
        <v>0.32876712328767121</v>
      </c>
      <c r="I69" s="12">
        <f t="shared" si="25"/>
        <v>5840</v>
      </c>
      <c r="N69" s="17"/>
      <c r="O69" s="17"/>
      <c r="P69" s="17"/>
    </row>
    <row r="70" spans="2:16" ht="12.75" customHeight="1" x14ac:dyDescent="0.2">
      <c r="B70" s="188"/>
      <c r="C70" s="11" t="s">
        <v>8</v>
      </c>
      <c r="D70" s="12">
        <v>2400</v>
      </c>
      <c r="E70" s="13">
        <f t="shared" si="23"/>
        <v>1</v>
      </c>
      <c r="F70" s="12"/>
      <c r="G70" s="12"/>
      <c r="H70" s="13">
        <f t="shared" si="24"/>
        <v>0</v>
      </c>
      <c r="I70" s="12">
        <f t="shared" si="25"/>
        <v>2400</v>
      </c>
      <c r="N70" s="17"/>
      <c r="O70" s="17"/>
      <c r="P70" s="17"/>
    </row>
    <row r="71" spans="2:16" ht="12.75" customHeight="1" x14ac:dyDescent="0.2">
      <c r="B71" s="188"/>
      <c r="C71" s="11" t="s">
        <v>16</v>
      </c>
      <c r="D71" s="12">
        <v>1152</v>
      </c>
      <c r="E71" s="13">
        <f t="shared" si="23"/>
        <v>1</v>
      </c>
      <c r="F71" s="12"/>
      <c r="G71" s="12"/>
      <c r="H71" s="13">
        <f t="shared" si="24"/>
        <v>0</v>
      </c>
      <c r="I71" s="12">
        <f t="shared" si="25"/>
        <v>1152</v>
      </c>
      <c r="N71" s="17"/>
      <c r="O71" s="17"/>
      <c r="P71" s="17"/>
    </row>
    <row r="72" spans="2:16" ht="12.75" customHeight="1" x14ac:dyDescent="0.2">
      <c r="B72" s="188"/>
      <c r="C72" s="11" t="s">
        <v>9</v>
      </c>
      <c r="D72" s="12"/>
      <c r="E72" s="13" t="s">
        <v>389</v>
      </c>
      <c r="F72" s="12"/>
      <c r="G72" s="12"/>
      <c r="H72" s="13" t="s">
        <v>389</v>
      </c>
      <c r="I72" s="12">
        <f t="shared" si="25"/>
        <v>0</v>
      </c>
    </row>
    <row r="73" spans="2:16" ht="12.75" customHeight="1" x14ac:dyDescent="0.2">
      <c r="B73" s="188"/>
      <c r="C73" s="11" t="s">
        <v>17</v>
      </c>
      <c r="D73" s="12"/>
      <c r="E73" s="13" t="s">
        <v>389</v>
      </c>
      <c r="F73" s="12"/>
      <c r="G73" s="12"/>
      <c r="H73" s="13" t="s">
        <v>389</v>
      </c>
      <c r="I73" s="12">
        <f t="shared" si="25"/>
        <v>0</v>
      </c>
    </row>
    <row r="74" spans="2:16" ht="12.75" customHeight="1" x14ac:dyDescent="0.2">
      <c r="B74" s="188"/>
      <c r="C74" s="19" t="s">
        <v>78</v>
      </c>
      <c r="D74" s="12"/>
      <c r="E74" s="13" t="s">
        <v>389</v>
      </c>
      <c r="F74" s="12"/>
      <c r="G74" s="12"/>
      <c r="H74" s="13" t="s">
        <v>389</v>
      </c>
      <c r="I74" s="12">
        <f t="shared" si="25"/>
        <v>0</v>
      </c>
      <c r="N74" s="17"/>
      <c r="O74" s="17"/>
      <c r="P74" s="17"/>
    </row>
    <row r="75" spans="2:16" ht="12.75" customHeight="1" x14ac:dyDescent="0.2">
      <c r="B75" s="188"/>
      <c r="C75" s="11" t="s">
        <v>10</v>
      </c>
      <c r="D75" s="12">
        <v>1968</v>
      </c>
      <c r="E75" s="13">
        <f t="shared" si="23"/>
        <v>1</v>
      </c>
      <c r="F75" s="12"/>
      <c r="G75" s="12"/>
      <c r="H75" s="13">
        <f t="shared" si="24"/>
        <v>0</v>
      </c>
      <c r="I75" s="12">
        <f t="shared" si="25"/>
        <v>1968</v>
      </c>
      <c r="N75" s="17"/>
      <c r="O75" s="17"/>
      <c r="P75" s="17"/>
    </row>
    <row r="76" spans="2:16" ht="12.75" customHeight="1" x14ac:dyDescent="0.2">
      <c r="B76" s="188"/>
      <c r="C76" s="66" t="s">
        <v>139</v>
      </c>
      <c r="D76" s="68">
        <f>SUM(D67:D75)</f>
        <v>14800</v>
      </c>
      <c r="E76" s="65">
        <f t="shared" si="23"/>
        <v>0.88516746411483249</v>
      </c>
      <c r="F76" s="64"/>
      <c r="G76" s="68">
        <f>SUM(G67:G75)</f>
        <v>1920</v>
      </c>
      <c r="H76" s="65">
        <f t="shared" si="24"/>
        <v>0.11483253588516747</v>
      </c>
      <c r="I76" s="64">
        <f t="shared" si="11"/>
        <v>16720</v>
      </c>
      <c r="N76" s="17"/>
      <c r="O76" s="17"/>
      <c r="P76" s="17"/>
    </row>
    <row r="77" spans="2:16" ht="12.75" customHeight="1" x14ac:dyDescent="0.2">
      <c r="B77" s="188"/>
      <c r="C77" s="153" t="s">
        <v>132</v>
      </c>
      <c r="D77" s="100"/>
      <c r="E77" s="101"/>
      <c r="F77" s="100"/>
      <c r="G77" s="100"/>
      <c r="H77" s="101"/>
      <c r="I77" s="100"/>
    </row>
    <row r="78" spans="2:16" ht="12.75" customHeight="1" x14ac:dyDescent="0.2">
      <c r="B78" s="188"/>
      <c r="C78" s="102" t="s">
        <v>58</v>
      </c>
      <c r="D78" s="20">
        <v>3264</v>
      </c>
      <c r="E78" s="21">
        <f t="shared" ref="E78:E83" si="26">+D78/$I78</f>
        <v>0.52040816326530615</v>
      </c>
      <c r="F78" s="20"/>
      <c r="G78" s="20">
        <v>3008</v>
      </c>
      <c r="H78" s="21">
        <f t="shared" ref="H78:H83" si="27">+G78/$I78</f>
        <v>0.47959183673469385</v>
      </c>
      <c r="I78" s="20">
        <f t="shared" ref="I78:I79" si="28">+D78+G78</f>
        <v>6272</v>
      </c>
      <c r="N78" s="17"/>
      <c r="O78" s="17"/>
      <c r="P78" s="17"/>
    </row>
    <row r="79" spans="2:16" ht="12.75" customHeight="1" x14ac:dyDescent="0.2">
      <c r="B79" s="188"/>
      <c r="C79" s="11" t="s">
        <v>0</v>
      </c>
      <c r="D79" s="12">
        <v>5952</v>
      </c>
      <c r="E79" s="13">
        <f t="shared" si="26"/>
        <v>1</v>
      </c>
      <c r="F79" s="12"/>
      <c r="G79" s="12"/>
      <c r="H79" s="13">
        <f t="shared" si="27"/>
        <v>0</v>
      </c>
      <c r="I79" s="12">
        <f t="shared" si="28"/>
        <v>5952</v>
      </c>
      <c r="N79" s="17"/>
      <c r="O79" s="17"/>
      <c r="P79" s="17"/>
    </row>
    <row r="80" spans="2:16" ht="12.75" customHeight="1" x14ac:dyDescent="0.2">
      <c r="B80" s="188"/>
      <c r="C80" s="11" t="s">
        <v>49</v>
      </c>
      <c r="D80" s="12">
        <v>3520</v>
      </c>
      <c r="E80" s="13">
        <f t="shared" si="26"/>
        <v>0.29255319148936171</v>
      </c>
      <c r="F80" s="12"/>
      <c r="G80" s="12">
        <v>8512</v>
      </c>
      <c r="H80" s="13">
        <f t="shared" si="27"/>
        <v>0.70744680851063835</v>
      </c>
      <c r="I80" s="12">
        <f>+D80+G80</f>
        <v>12032</v>
      </c>
      <c r="N80" s="17"/>
      <c r="O80" s="17"/>
      <c r="P80" s="17"/>
    </row>
    <row r="81" spans="2:16" ht="12.75" customHeight="1" x14ac:dyDescent="0.2">
      <c r="B81" s="188"/>
      <c r="C81" s="11" t="s">
        <v>59</v>
      </c>
      <c r="D81" s="12">
        <v>9024</v>
      </c>
      <c r="E81" s="13">
        <f t="shared" si="26"/>
        <v>1</v>
      </c>
      <c r="F81" s="12"/>
      <c r="G81" s="12"/>
      <c r="H81" s="13">
        <f t="shared" si="27"/>
        <v>0</v>
      </c>
      <c r="I81" s="12">
        <f t="shared" ref="I81:I83" si="29">+D81+G81</f>
        <v>9024</v>
      </c>
      <c r="N81" s="17"/>
      <c r="O81" s="17"/>
      <c r="P81" s="17"/>
    </row>
    <row r="82" spans="2:16" ht="12.75" customHeight="1" x14ac:dyDescent="0.2">
      <c r="B82" s="188"/>
      <c r="C82" s="11" t="s">
        <v>11</v>
      </c>
      <c r="D82" s="12">
        <v>8592</v>
      </c>
      <c r="E82" s="13">
        <f t="shared" si="26"/>
        <v>1</v>
      </c>
      <c r="F82" s="12"/>
      <c r="G82" s="12"/>
      <c r="H82" s="13">
        <f t="shared" si="27"/>
        <v>0</v>
      </c>
      <c r="I82" s="12">
        <f t="shared" si="29"/>
        <v>8592</v>
      </c>
      <c r="N82" s="17"/>
      <c r="O82" s="17"/>
      <c r="P82" s="17"/>
    </row>
    <row r="83" spans="2:16" ht="12.75" customHeight="1" x14ac:dyDescent="0.2">
      <c r="B83" s="188"/>
      <c r="C83" s="66" t="s">
        <v>139</v>
      </c>
      <c r="D83" s="68">
        <f>SUM(D78:D82)</f>
        <v>30352</v>
      </c>
      <c r="E83" s="65">
        <f t="shared" si="26"/>
        <v>0.72487581199847151</v>
      </c>
      <c r="F83" s="64"/>
      <c r="G83" s="68">
        <f>SUM(G78:G82)</f>
        <v>11520</v>
      </c>
      <c r="H83" s="65">
        <f t="shared" si="27"/>
        <v>0.27512418800152849</v>
      </c>
      <c r="I83" s="64">
        <f t="shared" si="29"/>
        <v>41872</v>
      </c>
      <c r="N83" s="17"/>
      <c r="O83" s="17"/>
      <c r="P83" s="17"/>
    </row>
    <row r="84" spans="2:16" ht="12.75" customHeight="1" x14ac:dyDescent="0.2">
      <c r="B84" s="188"/>
      <c r="C84" s="153" t="s">
        <v>363</v>
      </c>
      <c r="D84" s="100"/>
      <c r="E84" s="101"/>
      <c r="F84" s="100"/>
      <c r="G84" s="100"/>
      <c r="H84" s="101"/>
      <c r="I84" s="100"/>
      <c r="N84" s="17"/>
      <c r="O84" s="17"/>
      <c r="P84" s="17"/>
    </row>
    <row r="85" spans="2:16" ht="12.75" customHeight="1" x14ac:dyDescent="0.2">
      <c r="B85" s="188"/>
      <c r="C85" s="102" t="s">
        <v>324</v>
      </c>
      <c r="D85" s="20">
        <v>4928</v>
      </c>
      <c r="E85" s="21">
        <f t="shared" ref="E85:E94" si="30">+D85/$I85</f>
        <v>1</v>
      </c>
      <c r="F85" s="20"/>
      <c r="G85" s="20"/>
      <c r="H85" s="21">
        <f t="shared" ref="H85:H94" si="31">+G85/$I85</f>
        <v>0</v>
      </c>
      <c r="I85" s="20">
        <f t="shared" ref="I85:I90" si="32">+D85+G85</f>
        <v>4928</v>
      </c>
      <c r="N85" s="17"/>
      <c r="P85" s="17"/>
    </row>
    <row r="86" spans="2:16" ht="12.75" customHeight="1" x14ac:dyDescent="0.2">
      <c r="B86" s="188"/>
      <c r="C86" s="11" t="s">
        <v>323</v>
      </c>
      <c r="D86" s="20"/>
      <c r="E86" s="13" t="s">
        <v>389</v>
      </c>
      <c r="F86" s="20"/>
      <c r="G86" s="20"/>
      <c r="H86" s="13" t="s">
        <v>389</v>
      </c>
      <c r="I86" s="20">
        <f t="shared" si="32"/>
        <v>0</v>
      </c>
    </row>
    <row r="87" spans="2:16" ht="12.75" customHeight="1" x14ac:dyDescent="0.2">
      <c r="B87" s="188"/>
      <c r="C87" s="11" t="s">
        <v>24</v>
      </c>
      <c r="D87" s="12">
        <v>4512</v>
      </c>
      <c r="E87" s="13">
        <f t="shared" si="30"/>
        <v>1</v>
      </c>
      <c r="F87" s="12"/>
      <c r="G87" s="12"/>
      <c r="H87" s="13">
        <f t="shared" si="31"/>
        <v>0</v>
      </c>
      <c r="I87" s="12">
        <f t="shared" si="32"/>
        <v>4512</v>
      </c>
      <c r="N87" s="17"/>
      <c r="O87" s="17"/>
      <c r="P87" s="17"/>
    </row>
    <row r="88" spans="2:16" ht="12.75" customHeight="1" x14ac:dyDescent="0.2">
      <c r="B88" s="188"/>
      <c r="C88" s="11" t="s">
        <v>25</v>
      </c>
      <c r="D88" s="12"/>
      <c r="E88" s="13" t="s">
        <v>389</v>
      </c>
      <c r="F88" s="12"/>
      <c r="G88" s="12"/>
      <c r="H88" s="13" t="s">
        <v>389</v>
      </c>
      <c r="I88" s="12">
        <f t="shared" si="32"/>
        <v>0</v>
      </c>
    </row>
    <row r="89" spans="2:16" ht="12.75" customHeight="1" x14ac:dyDescent="0.2">
      <c r="B89" s="188"/>
      <c r="C89" s="11" t="s">
        <v>26</v>
      </c>
      <c r="D89" s="12">
        <v>1200</v>
      </c>
      <c r="E89" s="13">
        <f t="shared" si="30"/>
        <v>1</v>
      </c>
      <c r="F89" s="12"/>
      <c r="G89" s="12"/>
      <c r="H89" s="13">
        <f t="shared" si="31"/>
        <v>0</v>
      </c>
      <c r="I89" s="12">
        <f t="shared" si="32"/>
        <v>1200</v>
      </c>
      <c r="N89" s="17"/>
      <c r="O89" s="17"/>
      <c r="P89" s="17"/>
    </row>
    <row r="90" spans="2:16" ht="12.75" customHeight="1" x14ac:dyDescent="0.2">
      <c r="B90" s="188"/>
      <c r="C90" s="11" t="s">
        <v>27</v>
      </c>
      <c r="D90" s="12">
        <v>1104</v>
      </c>
      <c r="E90" s="13">
        <f t="shared" si="30"/>
        <v>1</v>
      </c>
      <c r="F90" s="12"/>
      <c r="G90" s="12"/>
      <c r="H90" s="13">
        <f t="shared" si="31"/>
        <v>0</v>
      </c>
      <c r="I90" s="12">
        <f t="shared" si="32"/>
        <v>1104</v>
      </c>
      <c r="N90" s="17"/>
      <c r="O90" s="17"/>
      <c r="P90" s="17"/>
    </row>
    <row r="91" spans="2:16" ht="12.75" customHeight="1" x14ac:dyDescent="0.2">
      <c r="B91" s="188"/>
      <c r="C91" s="102" t="s">
        <v>318</v>
      </c>
      <c r="D91" s="12">
        <v>4416</v>
      </c>
      <c r="E91" s="13">
        <f t="shared" si="30"/>
        <v>0.78632478632478631</v>
      </c>
      <c r="F91" s="12"/>
      <c r="G91" s="12">
        <v>1200</v>
      </c>
      <c r="H91" s="13">
        <f t="shared" si="31"/>
        <v>0.21367521367521367</v>
      </c>
      <c r="I91" s="12">
        <f t="shared" si="11"/>
        <v>5616</v>
      </c>
      <c r="N91" s="17"/>
      <c r="O91" s="17"/>
      <c r="P91" s="17"/>
    </row>
    <row r="92" spans="2:16" x14ac:dyDescent="0.2">
      <c r="B92" s="188"/>
      <c r="C92" s="11" t="s">
        <v>322</v>
      </c>
      <c r="D92" s="12">
        <v>4704</v>
      </c>
      <c r="E92" s="13">
        <f t="shared" si="30"/>
        <v>1</v>
      </c>
      <c r="F92" s="12"/>
      <c r="G92" s="12"/>
      <c r="H92" s="13">
        <f t="shared" si="31"/>
        <v>0</v>
      </c>
      <c r="I92" s="12">
        <f t="shared" si="11"/>
        <v>4704</v>
      </c>
      <c r="M92" s="17"/>
      <c r="N92" s="17"/>
      <c r="O92" s="17"/>
      <c r="P92" s="17"/>
    </row>
    <row r="93" spans="2:16" ht="12.75" customHeight="1" x14ac:dyDescent="0.2">
      <c r="B93" s="192"/>
      <c r="C93" s="11" t="s">
        <v>28</v>
      </c>
      <c r="D93" s="12">
        <v>7584</v>
      </c>
      <c r="E93" s="13">
        <f t="shared" si="30"/>
        <v>1</v>
      </c>
      <c r="F93" s="15"/>
      <c r="G93" s="12"/>
      <c r="H93" s="13">
        <f t="shared" si="31"/>
        <v>0</v>
      </c>
      <c r="I93" s="12">
        <f t="shared" si="11"/>
        <v>7584</v>
      </c>
      <c r="M93" s="17"/>
      <c r="N93" s="17"/>
      <c r="O93" s="17"/>
      <c r="P93" s="17"/>
    </row>
    <row r="94" spans="2:16" ht="12.75" customHeight="1" x14ac:dyDescent="0.2">
      <c r="B94" s="192"/>
      <c r="C94" s="66" t="s">
        <v>139</v>
      </c>
      <c r="D94" s="68">
        <f>SUM(D85:D93)</f>
        <v>28448</v>
      </c>
      <c r="E94" s="65">
        <f t="shared" si="30"/>
        <v>0.95952509444144629</v>
      </c>
      <c r="F94" s="64"/>
      <c r="G94" s="68">
        <f>SUM(G85:G93)</f>
        <v>1200</v>
      </c>
      <c r="H94" s="65">
        <f t="shared" si="31"/>
        <v>4.0474905558553695E-2</v>
      </c>
      <c r="I94" s="64">
        <f t="shared" si="11"/>
        <v>29648</v>
      </c>
      <c r="M94" s="17"/>
      <c r="N94" s="17"/>
      <c r="O94" s="17"/>
      <c r="P94" s="17"/>
    </row>
    <row r="95" spans="2:16" ht="12.75" customHeight="1" x14ac:dyDescent="0.2">
      <c r="B95" s="189"/>
      <c r="C95" s="126" t="s">
        <v>36</v>
      </c>
      <c r="D95" s="14">
        <f>SUM(D65,D76,D83,D94)</f>
        <v>107376</v>
      </c>
      <c r="E95" s="16">
        <f>D95/$I95</f>
        <v>0.82515676872002952</v>
      </c>
      <c r="F95" s="14"/>
      <c r="G95" s="14">
        <f>SUM(G65,G76,G83,G94)</f>
        <v>22752</v>
      </c>
      <c r="H95" s="16">
        <f>G95/$I95</f>
        <v>0.17484323127997048</v>
      </c>
      <c r="I95" s="14">
        <f t="shared" si="11"/>
        <v>130128</v>
      </c>
      <c r="N95" s="17"/>
      <c r="O95" s="17"/>
      <c r="P95" s="17"/>
    </row>
    <row r="96" spans="2:16" ht="12.75" customHeight="1" x14ac:dyDescent="0.2">
      <c r="B96" s="190" t="s">
        <v>293</v>
      </c>
      <c r="C96" s="152" t="s">
        <v>156</v>
      </c>
      <c r="D96" s="100"/>
      <c r="E96" s="101"/>
      <c r="F96" s="100"/>
      <c r="G96" s="100"/>
      <c r="H96" s="101"/>
      <c r="I96" s="100"/>
      <c r="N96" s="17"/>
      <c r="O96" s="17"/>
      <c r="P96" s="17"/>
    </row>
    <row r="97" spans="2:16" ht="12.75" customHeight="1" x14ac:dyDescent="0.2">
      <c r="B97" s="188"/>
      <c r="C97" s="102" t="s">
        <v>157</v>
      </c>
      <c r="D97" s="20">
        <v>2752</v>
      </c>
      <c r="E97" s="21">
        <f t="shared" ref="E97:E105" si="33">+D97/$I97</f>
        <v>0.66153846153846152</v>
      </c>
      <c r="F97" s="20"/>
      <c r="G97" s="20">
        <v>1408</v>
      </c>
      <c r="H97" s="21">
        <f t="shared" ref="H97:H105" si="34">+G97/$I97</f>
        <v>0.33846153846153848</v>
      </c>
      <c r="I97" s="20">
        <f t="shared" ref="I97" si="35">+D97+G97</f>
        <v>4160</v>
      </c>
      <c r="N97" s="17"/>
      <c r="O97" s="17"/>
      <c r="P97" s="17"/>
    </row>
    <row r="98" spans="2:16" ht="12.75" customHeight="1" x14ac:dyDescent="0.2">
      <c r="B98" s="188"/>
      <c r="C98" s="11" t="s">
        <v>158</v>
      </c>
      <c r="D98" s="12">
        <v>36832</v>
      </c>
      <c r="E98" s="13">
        <f t="shared" si="33"/>
        <v>0.80517663518712834</v>
      </c>
      <c r="F98" s="12"/>
      <c r="G98" s="12">
        <v>8912</v>
      </c>
      <c r="H98" s="13">
        <f t="shared" si="34"/>
        <v>0.19482336481287163</v>
      </c>
      <c r="I98" s="12">
        <f>+D98+G98</f>
        <v>45744</v>
      </c>
      <c r="N98" s="17"/>
      <c r="O98" s="17"/>
      <c r="P98" s="17"/>
    </row>
    <row r="99" spans="2:16" ht="12.75" customHeight="1" x14ac:dyDescent="0.2">
      <c r="B99" s="188"/>
      <c r="C99" s="11" t="s">
        <v>159</v>
      </c>
      <c r="D99" s="18"/>
      <c r="E99" s="13" t="s">
        <v>389</v>
      </c>
      <c r="F99" s="12"/>
      <c r="G99" s="18"/>
      <c r="H99" s="13" t="s">
        <v>389</v>
      </c>
      <c r="I99" s="12">
        <f>+D99+G99</f>
        <v>0</v>
      </c>
    </row>
    <row r="100" spans="2:16" ht="12.75" customHeight="1" x14ac:dyDescent="0.2">
      <c r="B100" s="188"/>
      <c r="C100" s="102" t="s">
        <v>160</v>
      </c>
      <c r="D100" s="17"/>
      <c r="E100" s="13" t="s">
        <v>389</v>
      </c>
      <c r="F100" s="20"/>
      <c r="G100" s="12"/>
      <c r="H100" s="13" t="s">
        <v>389</v>
      </c>
      <c r="I100" s="20">
        <f t="shared" ref="I100:I105" si="36">+D100+G100</f>
        <v>0</v>
      </c>
    </row>
    <row r="101" spans="2:16" ht="12.75" customHeight="1" x14ac:dyDescent="0.2">
      <c r="B101" s="188"/>
      <c r="C101" s="11" t="s">
        <v>161</v>
      </c>
      <c r="D101" s="12">
        <v>1600</v>
      </c>
      <c r="E101" s="13">
        <f t="shared" si="33"/>
        <v>1</v>
      </c>
      <c r="F101" s="12"/>
      <c r="G101" s="12"/>
      <c r="H101" s="13">
        <f t="shared" si="34"/>
        <v>0</v>
      </c>
      <c r="I101" s="12">
        <f t="shared" si="36"/>
        <v>1600</v>
      </c>
      <c r="N101" s="17"/>
      <c r="O101" s="17"/>
      <c r="P101" s="17"/>
    </row>
    <row r="102" spans="2:16" ht="12.75" customHeight="1" x14ac:dyDescent="0.2">
      <c r="B102" s="188"/>
      <c r="C102" s="11" t="s">
        <v>276</v>
      </c>
      <c r="D102" s="12">
        <v>240</v>
      </c>
      <c r="E102" s="13">
        <f t="shared" si="33"/>
        <v>1</v>
      </c>
      <c r="F102" s="12"/>
      <c r="G102" s="12"/>
      <c r="H102" s="13">
        <f t="shared" si="34"/>
        <v>0</v>
      </c>
      <c r="I102" s="12">
        <f t="shared" si="36"/>
        <v>240</v>
      </c>
      <c r="N102" s="17"/>
      <c r="O102" s="17"/>
      <c r="P102" s="17"/>
    </row>
    <row r="103" spans="2:16" ht="12.75" customHeight="1" x14ac:dyDescent="0.2">
      <c r="B103" s="188"/>
      <c r="C103" s="11" t="s">
        <v>162</v>
      </c>
      <c r="D103" s="12">
        <v>1616</v>
      </c>
      <c r="E103" s="13">
        <f t="shared" si="33"/>
        <v>1</v>
      </c>
      <c r="F103" s="12"/>
      <c r="G103" s="12"/>
      <c r="H103" s="13">
        <f t="shared" si="34"/>
        <v>0</v>
      </c>
      <c r="I103" s="12">
        <f t="shared" si="36"/>
        <v>1616</v>
      </c>
      <c r="N103" s="17"/>
      <c r="P103" s="17"/>
    </row>
    <row r="104" spans="2:16" ht="12.75" customHeight="1" x14ac:dyDescent="0.2">
      <c r="B104" s="188"/>
      <c r="C104" s="11" t="s">
        <v>163</v>
      </c>
      <c r="D104" s="12">
        <v>7104</v>
      </c>
      <c r="E104" s="13">
        <f t="shared" si="33"/>
        <v>1</v>
      </c>
      <c r="F104" s="12"/>
      <c r="G104" s="18"/>
      <c r="H104" s="13">
        <f t="shared" si="34"/>
        <v>0</v>
      </c>
      <c r="I104" s="12">
        <f t="shared" si="36"/>
        <v>7104</v>
      </c>
      <c r="N104" s="17"/>
      <c r="O104" s="17"/>
      <c r="P104" s="17"/>
    </row>
    <row r="105" spans="2:16" ht="12.75" customHeight="1" x14ac:dyDescent="0.2">
      <c r="B105" s="188"/>
      <c r="C105" s="66" t="s">
        <v>139</v>
      </c>
      <c r="D105" s="64">
        <f>SUM(D97:D104)</f>
        <v>50144</v>
      </c>
      <c r="E105" s="65">
        <f t="shared" si="33"/>
        <v>0.82931992590632442</v>
      </c>
      <c r="F105" s="64"/>
      <c r="G105" s="64">
        <f>SUM(G97:G104)</f>
        <v>10320</v>
      </c>
      <c r="H105" s="65">
        <f t="shared" si="34"/>
        <v>0.17068007409367558</v>
      </c>
      <c r="I105" s="64">
        <f t="shared" si="36"/>
        <v>60464</v>
      </c>
      <c r="N105" s="17"/>
      <c r="O105" s="17"/>
      <c r="P105" s="17"/>
    </row>
    <row r="106" spans="2:16" ht="12.75" customHeight="1" x14ac:dyDescent="0.2">
      <c r="B106" s="188"/>
      <c r="C106" s="152" t="s">
        <v>364</v>
      </c>
      <c r="D106" s="100"/>
      <c r="E106" s="101"/>
      <c r="F106" s="100"/>
      <c r="G106" s="104"/>
      <c r="H106" s="101"/>
      <c r="I106" s="100"/>
      <c r="N106" s="17"/>
      <c r="O106" s="17"/>
      <c r="P106" s="17"/>
    </row>
    <row r="107" spans="2:16" ht="12.75" customHeight="1" x14ac:dyDescent="0.2">
      <c r="B107" s="188"/>
      <c r="C107" s="102" t="s">
        <v>144</v>
      </c>
      <c r="D107" s="20">
        <v>7104</v>
      </c>
      <c r="E107" s="21">
        <f t="shared" ref="E107:E115" si="37">+D107/$I107</f>
        <v>1</v>
      </c>
      <c r="F107" s="20"/>
      <c r="G107" s="20"/>
      <c r="H107" s="21">
        <f t="shared" ref="H107:H115" si="38">+G107/$I107</f>
        <v>0</v>
      </c>
      <c r="I107" s="20">
        <f t="shared" ref="I107:I116" si="39">+D107+G107</f>
        <v>7104</v>
      </c>
      <c r="N107" s="17"/>
      <c r="O107" s="17"/>
      <c r="P107" s="17"/>
    </row>
    <row r="108" spans="2:16" x14ac:dyDescent="0.2">
      <c r="B108" s="188"/>
      <c r="C108" s="102" t="s">
        <v>164</v>
      </c>
      <c r="D108" s="20">
        <v>336</v>
      </c>
      <c r="E108" s="21">
        <f t="shared" si="37"/>
        <v>0.21875</v>
      </c>
      <c r="F108" s="20"/>
      <c r="G108" s="20">
        <v>1200</v>
      </c>
      <c r="H108" s="21">
        <f t="shared" si="38"/>
        <v>0.78125</v>
      </c>
      <c r="I108" s="20">
        <f t="shared" si="39"/>
        <v>1536</v>
      </c>
      <c r="N108" s="17"/>
      <c r="O108" s="17"/>
      <c r="P108" s="17"/>
    </row>
    <row r="109" spans="2:16" x14ac:dyDescent="0.2">
      <c r="B109" s="188"/>
      <c r="C109" s="11" t="s">
        <v>165</v>
      </c>
      <c r="D109" s="12">
        <v>3648</v>
      </c>
      <c r="E109" s="13">
        <f t="shared" si="37"/>
        <v>0.77551020408163263</v>
      </c>
      <c r="F109" s="12"/>
      <c r="G109" s="12">
        <v>1056</v>
      </c>
      <c r="H109" s="13">
        <f t="shared" si="38"/>
        <v>0.22448979591836735</v>
      </c>
      <c r="I109" s="12">
        <f t="shared" si="39"/>
        <v>4704</v>
      </c>
      <c r="N109" s="17"/>
      <c r="O109" s="17"/>
      <c r="P109" s="17"/>
    </row>
    <row r="110" spans="2:16" x14ac:dyDescent="0.2">
      <c r="B110" s="188"/>
      <c r="C110" s="11" t="s">
        <v>166</v>
      </c>
      <c r="D110" s="12">
        <v>4224</v>
      </c>
      <c r="E110" s="13">
        <f t="shared" si="37"/>
        <v>1</v>
      </c>
      <c r="F110" s="12"/>
      <c r="G110" s="12"/>
      <c r="H110" s="13">
        <f t="shared" si="38"/>
        <v>0</v>
      </c>
      <c r="I110" s="12">
        <f t="shared" si="39"/>
        <v>4224</v>
      </c>
      <c r="N110" s="17"/>
      <c r="P110" s="17"/>
    </row>
    <row r="111" spans="2:16" x14ac:dyDescent="0.2">
      <c r="B111" s="188"/>
      <c r="C111" s="11" t="s">
        <v>167</v>
      </c>
      <c r="D111" s="12">
        <v>10560</v>
      </c>
      <c r="E111" s="13">
        <f t="shared" si="37"/>
        <v>0.47722342733188722</v>
      </c>
      <c r="F111" s="12"/>
      <c r="G111" s="12">
        <v>11568</v>
      </c>
      <c r="H111" s="13">
        <f t="shared" si="38"/>
        <v>0.52277657266811284</v>
      </c>
      <c r="I111" s="12">
        <f t="shared" si="39"/>
        <v>22128</v>
      </c>
      <c r="N111" s="17"/>
      <c r="O111" s="17"/>
      <c r="P111" s="17"/>
    </row>
    <row r="112" spans="2:16" x14ac:dyDescent="0.2">
      <c r="B112" s="188"/>
      <c r="C112" s="11" t="s">
        <v>168</v>
      </c>
      <c r="D112" s="12">
        <v>13376</v>
      </c>
      <c r="E112" s="13">
        <f t="shared" si="37"/>
        <v>1</v>
      </c>
      <c r="F112" s="12"/>
      <c r="G112" s="12"/>
      <c r="H112" s="13">
        <f t="shared" si="38"/>
        <v>0</v>
      </c>
      <c r="I112" s="12">
        <f t="shared" si="39"/>
        <v>13376</v>
      </c>
      <c r="N112" s="17"/>
      <c r="O112" s="17"/>
      <c r="P112" s="17"/>
    </row>
    <row r="113" spans="2:16" x14ac:dyDescent="0.2">
      <c r="B113" s="188"/>
      <c r="C113" s="11" t="s">
        <v>169</v>
      </c>
      <c r="D113" s="12">
        <v>336</v>
      </c>
      <c r="E113" s="13">
        <f t="shared" si="37"/>
        <v>1</v>
      </c>
      <c r="F113" s="12"/>
      <c r="G113" s="12"/>
      <c r="H113" s="13">
        <f t="shared" si="38"/>
        <v>0</v>
      </c>
      <c r="I113" s="12">
        <f t="shared" si="39"/>
        <v>336</v>
      </c>
      <c r="N113" s="17"/>
      <c r="O113" s="17"/>
      <c r="P113" s="17"/>
    </row>
    <row r="114" spans="2:16" x14ac:dyDescent="0.2">
      <c r="B114" s="188"/>
      <c r="C114" s="11" t="s">
        <v>170</v>
      </c>
      <c r="D114" s="12">
        <v>1824</v>
      </c>
      <c r="E114" s="13">
        <f t="shared" si="37"/>
        <v>1</v>
      </c>
      <c r="F114" s="12"/>
      <c r="G114" s="12"/>
      <c r="H114" s="13">
        <f t="shared" si="38"/>
        <v>0</v>
      </c>
      <c r="I114" s="12">
        <f t="shared" si="39"/>
        <v>1824</v>
      </c>
      <c r="N114" s="17"/>
      <c r="O114" s="17"/>
      <c r="P114" s="17"/>
    </row>
    <row r="115" spans="2:16" x14ac:dyDescent="0.2">
      <c r="B115" s="188"/>
      <c r="C115" s="66" t="s">
        <v>139</v>
      </c>
      <c r="D115" s="64">
        <f>SUM(D107:D114)</f>
        <v>41408</v>
      </c>
      <c r="E115" s="65">
        <f t="shared" si="37"/>
        <v>0.74971031286210887</v>
      </c>
      <c r="F115" s="64"/>
      <c r="G115" s="64">
        <f>SUM(G107:G114)</f>
        <v>13824</v>
      </c>
      <c r="H115" s="65">
        <f t="shared" si="38"/>
        <v>0.25028968713789107</v>
      </c>
      <c r="I115" s="64">
        <f t="shared" si="39"/>
        <v>55232</v>
      </c>
      <c r="N115" s="17"/>
      <c r="O115" s="17"/>
      <c r="P115" s="17"/>
    </row>
    <row r="116" spans="2:16" x14ac:dyDescent="0.2">
      <c r="B116" s="189"/>
      <c r="C116" s="126" t="s">
        <v>36</v>
      </c>
      <c r="D116" s="14">
        <f>SUM(D105,D115)</f>
        <v>91552</v>
      </c>
      <c r="E116" s="16">
        <f>D116/$I116</f>
        <v>0.79131517079242153</v>
      </c>
      <c r="F116" s="14"/>
      <c r="G116" s="14">
        <f>SUM(G105,G115)</f>
        <v>24144</v>
      </c>
      <c r="H116" s="16">
        <f>G116/$I116</f>
        <v>0.20868482920757847</v>
      </c>
      <c r="I116" s="14">
        <f t="shared" si="39"/>
        <v>115696</v>
      </c>
      <c r="N116" s="17"/>
      <c r="O116" s="17"/>
      <c r="P116" s="17"/>
    </row>
    <row r="117" spans="2:16" ht="12.75" customHeight="1" x14ac:dyDescent="0.2">
      <c r="B117" s="188" t="s">
        <v>294</v>
      </c>
      <c r="C117" s="152" t="s">
        <v>138</v>
      </c>
      <c r="D117" s="100"/>
      <c r="E117" s="101"/>
      <c r="F117" s="106"/>
      <c r="G117" s="100"/>
      <c r="H117" s="101"/>
      <c r="I117" s="100"/>
      <c r="N117" s="17"/>
      <c r="O117" s="17"/>
      <c r="P117" s="17"/>
    </row>
    <row r="118" spans="2:16" x14ac:dyDescent="0.2">
      <c r="B118" s="188"/>
      <c r="C118" s="102" t="s">
        <v>13</v>
      </c>
      <c r="D118" s="20">
        <v>7008</v>
      </c>
      <c r="E118" s="21">
        <f>+D118/$I118</f>
        <v>0.67592592592592593</v>
      </c>
      <c r="F118" s="105"/>
      <c r="G118" s="20">
        <v>3360</v>
      </c>
      <c r="H118" s="21">
        <f>+G118/$I118</f>
        <v>0.32407407407407407</v>
      </c>
      <c r="I118" s="20">
        <f>+D118+G118</f>
        <v>10368</v>
      </c>
      <c r="N118" s="17"/>
      <c r="O118" s="17"/>
      <c r="P118" s="17"/>
    </row>
    <row r="119" spans="2:16" ht="12.75" customHeight="1" x14ac:dyDescent="0.2">
      <c r="B119" s="188"/>
      <c r="C119" s="11" t="s">
        <v>270</v>
      </c>
      <c r="D119" s="12">
        <v>8352</v>
      </c>
      <c r="E119" s="13">
        <f t="shared" ref="E119:E120" si="40">+D119/$I119</f>
        <v>0.88324873096446699</v>
      </c>
      <c r="F119" s="15"/>
      <c r="G119" s="12">
        <v>1104</v>
      </c>
      <c r="H119" s="13">
        <f t="shared" ref="H119:H120" si="41">+G119/$I119</f>
        <v>0.116751269035533</v>
      </c>
      <c r="I119" s="12">
        <f>+D119+G119</f>
        <v>9456</v>
      </c>
      <c r="N119" s="17"/>
      <c r="O119" s="17"/>
      <c r="P119" s="17"/>
    </row>
    <row r="120" spans="2:16" x14ac:dyDescent="0.2">
      <c r="B120" s="188"/>
      <c r="C120" s="11" t="s">
        <v>147</v>
      </c>
      <c r="D120" s="12">
        <v>11392</v>
      </c>
      <c r="E120" s="13">
        <f t="shared" si="40"/>
        <v>0.75105485232067515</v>
      </c>
      <c r="F120" s="15"/>
      <c r="G120" s="12">
        <v>3776</v>
      </c>
      <c r="H120" s="13">
        <f t="shared" si="41"/>
        <v>0.24894514767932491</v>
      </c>
      <c r="I120" s="12">
        <f>+D120+G120</f>
        <v>15168</v>
      </c>
      <c r="N120" s="17"/>
      <c r="O120" s="17"/>
      <c r="P120" s="17"/>
    </row>
    <row r="121" spans="2:16" x14ac:dyDescent="0.2">
      <c r="B121" s="188"/>
      <c r="C121" s="11" t="s">
        <v>17</v>
      </c>
      <c r="D121" s="12"/>
      <c r="E121" s="13" t="s">
        <v>389</v>
      </c>
      <c r="F121" s="12"/>
      <c r="G121" s="12"/>
      <c r="H121" s="13" t="s">
        <v>389</v>
      </c>
      <c r="I121" s="12">
        <f>+D121+G121</f>
        <v>0</v>
      </c>
    </row>
    <row r="122" spans="2:16" x14ac:dyDescent="0.2">
      <c r="B122" s="188"/>
      <c r="C122" s="11" t="s">
        <v>275</v>
      </c>
      <c r="D122" s="12"/>
      <c r="E122" s="13" t="s">
        <v>389</v>
      </c>
      <c r="F122" s="12"/>
      <c r="G122" s="12"/>
      <c r="H122" s="13" t="s">
        <v>389</v>
      </c>
      <c r="I122" s="12">
        <f>+D122+G122</f>
        <v>0</v>
      </c>
      <c r="N122" s="17"/>
      <c r="O122" s="17"/>
      <c r="P122" s="17"/>
    </row>
    <row r="123" spans="2:16" x14ac:dyDescent="0.2">
      <c r="B123" s="188"/>
      <c r="C123" s="66" t="s">
        <v>139</v>
      </c>
      <c r="D123" s="69">
        <f>SUM(D118:D122)</f>
        <v>26752</v>
      </c>
      <c r="E123" s="65">
        <f t="shared" ref="E123" si="42">+D123/$I123</f>
        <v>0.76451760402377689</v>
      </c>
      <c r="F123" s="64"/>
      <c r="G123" s="69">
        <f>SUM(G118:G122)</f>
        <v>8240</v>
      </c>
      <c r="H123" s="65">
        <f t="shared" ref="H123" si="43">+G123/$I123</f>
        <v>0.23548239597622314</v>
      </c>
      <c r="I123" s="64">
        <f t="shared" ref="I123" si="44">+D123+G123</f>
        <v>34992</v>
      </c>
      <c r="N123" s="17"/>
      <c r="O123" s="17"/>
      <c r="P123" s="17"/>
    </row>
    <row r="124" spans="2:16" x14ac:dyDescent="0.2">
      <c r="B124" s="188"/>
      <c r="C124" s="153" t="s">
        <v>368</v>
      </c>
      <c r="D124" s="104"/>
      <c r="E124" s="101"/>
      <c r="F124" s="100"/>
      <c r="G124" s="104"/>
      <c r="H124" s="101"/>
      <c r="I124" s="100"/>
      <c r="N124" s="17"/>
      <c r="O124" s="17"/>
      <c r="P124" s="17"/>
    </row>
    <row r="125" spans="2:16" x14ac:dyDescent="0.2">
      <c r="B125" s="188"/>
      <c r="C125" s="102" t="s">
        <v>145</v>
      </c>
      <c r="D125" s="20">
        <v>672</v>
      </c>
      <c r="E125" s="21">
        <f t="shared" ref="E125:E129" si="45">+D125/$I125</f>
        <v>0.3783783783783784</v>
      </c>
      <c r="F125" s="20"/>
      <c r="G125" s="20">
        <v>1104</v>
      </c>
      <c r="H125" s="21">
        <f t="shared" ref="H125:H129" si="46">+G125/$I125</f>
        <v>0.6216216216216216</v>
      </c>
      <c r="I125" s="20">
        <f>+D125+G125</f>
        <v>1776</v>
      </c>
      <c r="N125" s="17"/>
      <c r="O125" s="17"/>
      <c r="P125" s="17"/>
    </row>
    <row r="126" spans="2:16" x14ac:dyDescent="0.2">
      <c r="B126" s="188"/>
      <c r="C126" s="11" t="s">
        <v>146</v>
      </c>
      <c r="D126" s="12"/>
      <c r="E126" s="13" t="s">
        <v>389</v>
      </c>
      <c r="F126" s="12"/>
      <c r="G126" s="12"/>
      <c r="H126" s="13" t="s">
        <v>389</v>
      </c>
      <c r="I126" s="12">
        <f t="shared" ref="I126" si="47">+D126+G126</f>
        <v>0</v>
      </c>
    </row>
    <row r="127" spans="2:16" x14ac:dyDescent="0.2">
      <c r="B127" s="188"/>
      <c r="C127" s="11" t="s">
        <v>15</v>
      </c>
      <c r="D127" s="12">
        <v>2352</v>
      </c>
      <c r="E127" s="13">
        <f t="shared" si="45"/>
        <v>1</v>
      </c>
      <c r="F127" s="15"/>
      <c r="G127" s="12"/>
      <c r="H127" s="13">
        <f t="shared" si="46"/>
        <v>0</v>
      </c>
      <c r="I127" s="12">
        <f>+D127+G127</f>
        <v>2352</v>
      </c>
      <c r="N127" s="17"/>
      <c r="P127" s="17"/>
    </row>
    <row r="128" spans="2:16" x14ac:dyDescent="0.2">
      <c r="B128" s="188"/>
      <c r="C128" s="11" t="s">
        <v>16</v>
      </c>
      <c r="D128" s="12">
        <v>1320</v>
      </c>
      <c r="E128" s="13">
        <f t="shared" si="45"/>
        <v>0.2140077821011673</v>
      </c>
      <c r="F128" s="15"/>
      <c r="G128" s="12">
        <v>4848</v>
      </c>
      <c r="H128" s="13">
        <f t="shared" si="46"/>
        <v>0.78599221789883267</v>
      </c>
      <c r="I128" s="12">
        <f>+D128+G128</f>
        <v>6168</v>
      </c>
      <c r="N128" s="17"/>
      <c r="O128" s="17"/>
      <c r="P128" s="17"/>
    </row>
    <row r="129" spans="2:16" x14ac:dyDescent="0.2">
      <c r="B129" s="188"/>
      <c r="C129" s="11" t="s">
        <v>148</v>
      </c>
      <c r="D129" s="18"/>
      <c r="E129" s="13">
        <f t="shared" si="45"/>
        <v>0</v>
      </c>
      <c r="F129" s="12"/>
      <c r="G129" s="18">
        <v>8464</v>
      </c>
      <c r="H129" s="13">
        <f t="shared" si="46"/>
        <v>1</v>
      </c>
      <c r="I129" s="12">
        <f>+D129+G129</f>
        <v>8464</v>
      </c>
      <c r="N129" s="17"/>
      <c r="O129" s="17"/>
      <c r="P129" s="17"/>
    </row>
    <row r="130" spans="2:16" x14ac:dyDescent="0.2">
      <c r="B130" s="188"/>
      <c r="C130" s="66" t="s">
        <v>139</v>
      </c>
      <c r="D130" s="68">
        <f>SUM(D125:D129)</f>
        <v>4344</v>
      </c>
      <c r="E130" s="65">
        <f>+D130/$I130</f>
        <v>0.23155650319829424</v>
      </c>
      <c r="F130" s="64"/>
      <c r="G130" s="68">
        <f>SUM(G125:G129)</f>
        <v>14416</v>
      </c>
      <c r="H130" s="65">
        <f>+G130/$I130</f>
        <v>0.76844349680170576</v>
      </c>
      <c r="I130" s="64">
        <f t="shared" ref="I130" si="48">+D130+G130</f>
        <v>18760</v>
      </c>
      <c r="N130" s="17"/>
      <c r="O130" s="17"/>
      <c r="P130" s="17"/>
    </row>
    <row r="131" spans="2:16" x14ac:dyDescent="0.2">
      <c r="B131" s="189"/>
      <c r="C131" s="126" t="s">
        <v>36</v>
      </c>
      <c r="D131" s="14">
        <f>SUM(D123,D130)</f>
        <v>31096</v>
      </c>
      <c r="E131" s="16">
        <f>D131/$I131</f>
        <v>0.57850870665277576</v>
      </c>
      <c r="F131" s="14"/>
      <c r="G131" s="14">
        <f>SUM(G123,G130)</f>
        <v>22656</v>
      </c>
      <c r="H131" s="16">
        <f>G131/$I131</f>
        <v>0.42149129334722429</v>
      </c>
      <c r="I131" s="14">
        <f>+D131+G131</f>
        <v>53752</v>
      </c>
      <c r="N131" s="17"/>
      <c r="O131" s="17"/>
      <c r="P131" s="17"/>
    </row>
    <row r="132" spans="2:16" ht="12.75" customHeight="1" x14ac:dyDescent="0.2">
      <c r="B132" s="188" t="s">
        <v>295</v>
      </c>
      <c r="C132" s="152" t="s">
        <v>271</v>
      </c>
      <c r="D132" s="100"/>
      <c r="E132" s="101"/>
      <c r="F132" s="100"/>
      <c r="G132" s="100"/>
      <c r="H132" s="101"/>
      <c r="I132" s="100"/>
    </row>
    <row r="133" spans="2:16" x14ac:dyDescent="0.2">
      <c r="B133" s="188"/>
      <c r="C133" s="102" t="s">
        <v>6</v>
      </c>
      <c r="D133" s="20">
        <v>39120</v>
      </c>
      <c r="E133" s="21">
        <f>+D133/$I133</f>
        <v>0.96221959858323491</v>
      </c>
      <c r="F133" s="20"/>
      <c r="G133" s="20">
        <v>1536</v>
      </c>
      <c r="H133" s="21">
        <f>+G133/$I133</f>
        <v>3.7780401416765051E-2</v>
      </c>
      <c r="I133" s="20">
        <f>+D133+G133</f>
        <v>40656</v>
      </c>
      <c r="N133" s="17"/>
      <c r="O133" s="17"/>
      <c r="P133" s="17"/>
    </row>
    <row r="134" spans="2:16" x14ac:dyDescent="0.2">
      <c r="B134" s="188"/>
      <c r="C134" s="11" t="s">
        <v>9</v>
      </c>
      <c r="D134" s="12"/>
      <c r="E134" s="13" t="s">
        <v>389</v>
      </c>
      <c r="F134" s="15"/>
      <c r="G134" s="12"/>
      <c r="H134" s="13" t="s">
        <v>389</v>
      </c>
      <c r="I134" s="12">
        <f t="shared" ref="I134:I135" si="49">+D134+G134</f>
        <v>0</v>
      </c>
    </row>
    <row r="135" spans="2:16" x14ac:dyDescent="0.2">
      <c r="B135" s="188"/>
      <c r="C135" s="66" t="s">
        <v>139</v>
      </c>
      <c r="D135" s="68">
        <f>SUM(D133:D134)</f>
        <v>39120</v>
      </c>
      <c r="E135" s="65">
        <f>+D135/$I135</f>
        <v>0.96221959858323491</v>
      </c>
      <c r="F135" s="64"/>
      <c r="G135" s="68">
        <f>SUM(G133:G134)</f>
        <v>1536</v>
      </c>
      <c r="H135" s="65">
        <f>+G135/$I135</f>
        <v>3.7780401416765051E-2</v>
      </c>
      <c r="I135" s="64">
        <f t="shared" si="49"/>
        <v>40656</v>
      </c>
      <c r="N135" s="17"/>
      <c r="O135" s="17"/>
      <c r="P135" s="17"/>
    </row>
    <row r="136" spans="2:16" x14ac:dyDescent="0.2">
      <c r="B136" s="188"/>
      <c r="C136" s="152" t="s">
        <v>133</v>
      </c>
      <c r="D136" s="100"/>
      <c r="E136" s="101"/>
      <c r="F136" s="100"/>
      <c r="G136" s="100"/>
      <c r="H136" s="101"/>
      <c r="I136" s="100"/>
    </row>
    <row r="137" spans="2:16" x14ac:dyDescent="0.2">
      <c r="B137" s="188"/>
      <c r="C137" s="102" t="s">
        <v>485</v>
      </c>
      <c r="D137" s="20"/>
      <c r="E137" s="21">
        <f t="shared" ref="E137" si="50">+D137/$I137</f>
        <v>0</v>
      </c>
      <c r="F137" s="20"/>
      <c r="G137" s="20">
        <v>1152</v>
      </c>
      <c r="H137" s="21">
        <f t="shared" ref="H137" si="51">+G137/$I137</f>
        <v>1</v>
      </c>
      <c r="I137" s="20">
        <f t="shared" ref="I137" si="52">+D137+G137</f>
        <v>1152</v>
      </c>
      <c r="O137" s="17"/>
      <c r="P137" s="17"/>
    </row>
    <row r="138" spans="2:16" x14ac:dyDescent="0.2">
      <c r="B138" s="188"/>
      <c r="C138" s="11" t="s">
        <v>49</v>
      </c>
      <c r="D138" s="12">
        <v>9824</v>
      </c>
      <c r="E138" s="13">
        <f>+D138/$I138</f>
        <v>0.79174725983236627</v>
      </c>
      <c r="F138" s="12"/>
      <c r="G138" s="12">
        <v>2584</v>
      </c>
      <c r="H138" s="13">
        <f>+G138/$I138</f>
        <v>0.20825274016763379</v>
      </c>
      <c r="I138" s="12">
        <f>+D138+G138</f>
        <v>12408</v>
      </c>
      <c r="N138" s="17"/>
      <c r="O138" s="17"/>
      <c r="P138" s="17"/>
    </row>
    <row r="139" spans="2:16" x14ac:dyDescent="0.2">
      <c r="B139" s="188"/>
      <c r="C139" s="19" t="s">
        <v>150</v>
      </c>
      <c r="D139" s="12"/>
      <c r="E139" s="13" t="s">
        <v>389</v>
      </c>
      <c r="F139" s="12"/>
      <c r="G139" s="12"/>
      <c r="H139" s="13" t="s">
        <v>389</v>
      </c>
      <c r="I139" s="12">
        <f>+D139+G139</f>
        <v>0</v>
      </c>
    </row>
    <row r="140" spans="2:16" x14ac:dyDescent="0.2">
      <c r="B140" s="188"/>
      <c r="C140" s="19" t="s">
        <v>78</v>
      </c>
      <c r="D140" s="12"/>
      <c r="E140" s="13" t="s">
        <v>389</v>
      </c>
      <c r="F140" s="12"/>
      <c r="G140" s="12"/>
      <c r="H140" s="13" t="s">
        <v>389</v>
      </c>
      <c r="I140" s="12">
        <f t="shared" ref="I140:I141" si="53">+D140+G140</f>
        <v>0</v>
      </c>
    </row>
    <row r="141" spans="2:16" x14ac:dyDescent="0.2">
      <c r="B141" s="188"/>
      <c r="C141" s="66" t="s">
        <v>139</v>
      </c>
      <c r="D141" s="69">
        <f>SUM(D137:D140)</f>
        <v>9824</v>
      </c>
      <c r="E141" s="65">
        <f>+D141/$I141</f>
        <v>0.72448377581120948</v>
      </c>
      <c r="F141" s="64"/>
      <c r="G141" s="69">
        <f>SUM(G137:G140)</f>
        <v>3736</v>
      </c>
      <c r="H141" s="65">
        <f>+G141/$I141</f>
        <v>0.27551622418879057</v>
      </c>
      <c r="I141" s="64">
        <f t="shared" si="53"/>
        <v>13560</v>
      </c>
      <c r="N141" s="17"/>
      <c r="O141" s="17"/>
      <c r="P141" s="17"/>
    </row>
    <row r="142" spans="2:16" x14ac:dyDescent="0.2">
      <c r="B142" s="188"/>
      <c r="C142" s="152" t="s">
        <v>365</v>
      </c>
      <c r="D142" s="100"/>
      <c r="E142" s="101"/>
      <c r="F142" s="100"/>
      <c r="G142" s="100"/>
      <c r="H142" s="101"/>
      <c r="I142" s="100"/>
    </row>
    <row r="143" spans="2:16" x14ac:dyDescent="0.2">
      <c r="B143" s="188"/>
      <c r="C143" s="102" t="s">
        <v>58</v>
      </c>
      <c r="D143" s="17">
        <v>9216</v>
      </c>
      <c r="E143" s="21">
        <f>+D143/$I143</f>
        <v>0.8571428571428571</v>
      </c>
      <c r="F143" s="20"/>
      <c r="G143" s="17">
        <v>1536</v>
      </c>
      <c r="H143" s="21">
        <f>+G143/$I143</f>
        <v>0.14285714285714285</v>
      </c>
      <c r="I143" s="20">
        <f t="shared" ref="I143" si="54">+D143+G143</f>
        <v>10752</v>
      </c>
      <c r="N143" s="17"/>
      <c r="O143" s="17"/>
      <c r="P143" s="17"/>
    </row>
    <row r="144" spans="2:16" x14ac:dyDescent="0.2">
      <c r="B144" s="188"/>
      <c r="C144" s="11" t="s">
        <v>0</v>
      </c>
      <c r="D144" s="12">
        <v>5808</v>
      </c>
      <c r="E144" s="13">
        <f>+D144/$I144</f>
        <v>0.83448275862068966</v>
      </c>
      <c r="F144" s="12"/>
      <c r="G144" s="12">
        <v>1152</v>
      </c>
      <c r="H144" s="13">
        <f>+G144/$I144</f>
        <v>0.16551724137931034</v>
      </c>
      <c r="I144" s="12">
        <f>+D144+G144</f>
        <v>6960</v>
      </c>
      <c r="N144" s="17"/>
      <c r="O144" s="17"/>
      <c r="P144" s="17"/>
    </row>
    <row r="145" spans="2:16" x14ac:dyDescent="0.2">
      <c r="B145" s="188"/>
      <c r="C145" s="11" t="s">
        <v>59</v>
      </c>
      <c r="D145" s="18">
        <v>14016</v>
      </c>
      <c r="E145" s="13">
        <f t="shared" ref="E145:E146" si="55">+D145/$I145</f>
        <v>0.75257731958762886</v>
      </c>
      <c r="F145" s="12"/>
      <c r="G145" s="17">
        <v>4608</v>
      </c>
      <c r="H145" s="13">
        <f t="shared" ref="H145:H146" si="56">+G145/$I145</f>
        <v>0.24742268041237114</v>
      </c>
      <c r="I145" s="12">
        <f t="shared" ref="I145:I146" si="57">+D145+G145</f>
        <v>18624</v>
      </c>
      <c r="N145" s="17"/>
      <c r="O145" s="17"/>
      <c r="P145" s="17"/>
    </row>
    <row r="146" spans="2:16" x14ac:dyDescent="0.2">
      <c r="B146" s="188"/>
      <c r="C146" s="11" t="s">
        <v>7</v>
      </c>
      <c r="D146" s="8">
        <v>20480</v>
      </c>
      <c r="E146" s="13">
        <f t="shared" si="55"/>
        <v>1</v>
      </c>
      <c r="F146" s="15"/>
      <c r="G146" s="12"/>
      <c r="H146" s="13">
        <f t="shared" si="56"/>
        <v>0</v>
      </c>
      <c r="I146" s="12">
        <f t="shared" si="57"/>
        <v>20480</v>
      </c>
      <c r="N146" s="17"/>
      <c r="P146" s="17"/>
    </row>
    <row r="147" spans="2:16" x14ac:dyDescent="0.2">
      <c r="B147" s="188"/>
      <c r="C147" s="11" t="s">
        <v>8</v>
      </c>
      <c r="D147" s="12">
        <v>4560</v>
      </c>
      <c r="E147" s="13">
        <f>+D147/$I147</f>
        <v>0.79166666666666663</v>
      </c>
      <c r="F147" s="12"/>
      <c r="G147" s="12">
        <v>1200</v>
      </c>
      <c r="H147" s="13">
        <f>+G147/$I147</f>
        <v>0.20833333333333334</v>
      </c>
      <c r="I147" s="12">
        <f>+D147+G147</f>
        <v>5760</v>
      </c>
      <c r="N147" s="17"/>
      <c r="O147" s="17"/>
      <c r="P147" s="17"/>
    </row>
    <row r="148" spans="2:16" x14ac:dyDescent="0.2">
      <c r="B148" s="188"/>
      <c r="C148" s="7" t="s">
        <v>10</v>
      </c>
      <c r="D148" s="12">
        <v>8688</v>
      </c>
      <c r="E148" s="13">
        <f>+D148/$I148</f>
        <v>0.72399999999999998</v>
      </c>
      <c r="F148" s="12"/>
      <c r="G148" s="12">
        <v>3312</v>
      </c>
      <c r="H148" s="13">
        <f>+G148/$I148</f>
        <v>0.27600000000000002</v>
      </c>
      <c r="I148" s="12">
        <f>+D148+G148</f>
        <v>12000</v>
      </c>
      <c r="N148" s="17"/>
      <c r="O148" s="17"/>
      <c r="P148" s="17"/>
    </row>
    <row r="149" spans="2:16" x14ac:dyDescent="0.2">
      <c r="B149" s="188"/>
      <c r="C149" s="66" t="s">
        <v>139</v>
      </c>
      <c r="D149" s="69">
        <f>SUM(D143:D148)</f>
        <v>62768</v>
      </c>
      <c r="E149" s="65">
        <f>+D149/$I149</f>
        <v>0.84166487878137741</v>
      </c>
      <c r="F149" s="64"/>
      <c r="G149" s="69">
        <f>SUM(G143:G148)</f>
        <v>11808</v>
      </c>
      <c r="H149" s="65">
        <f>+G149/$I149</f>
        <v>0.15833512121862262</v>
      </c>
      <c r="I149" s="64">
        <f t="shared" ref="I149:I170" si="58">+D149+G149</f>
        <v>74576</v>
      </c>
      <c r="N149" s="17"/>
      <c r="O149" s="17"/>
      <c r="P149" s="17"/>
    </row>
    <row r="150" spans="2:16" x14ac:dyDescent="0.2">
      <c r="B150" s="189"/>
      <c r="C150" s="126" t="s">
        <v>36</v>
      </c>
      <c r="D150" s="14">
        <f>SUM(D135,D141,D149)</f>
        <v>111712</v>
      </c>
      <c r="E150" s="16">
        <f>D150/$I150</f>
        <v>0.86738306727125913</v>
      </c>
      <c r="F150" s="14"/>
      <c r="G150" s="14">
        <f>SUM(G135,G141,G149)</f>
        <v>17080</v>
      </c>
      <c r="H150" s="16">
        <f>G150/$I150</f>
        <v>0.13261693272874092</v>
      </c>
      <c r="I150" s="14">
        <f t="shared" si="58"/>
        <v>128792</v>
      </c>
      <c r="N150" s="17"/>
      <c r="O150" s="17"/>
      <c r="P150" s="17"/>
    </row>
    <row r="151" spans="2:16" ht="12.75" customHeight="1" x14ac:dyDescent="0.2">
      <c r="B151" s="188" t="s">
        <v>296</v>
      </c>
      <c r="C151" s="152" t="s">
        <v>366</v>
      </c>
      <c r="D151" s="100"/>
      <c r="E151" s="101"/>
      <c r="F151" s="100"/>
      <c r="G151" s="100"/>
      <c r="H151" s="101"/>
      <c r="I151" s="100"/>
    </row>
    <row r="152" spans="2:16" x14ac:dyDescent="0.2">
      <c r="B152" s="188"/>
      <c r="C152" s="102" t="s">
        <v>29</v>
      </c>
      <c r="D152" s="20">
        <v>1968</v>
      </c>
      <c r="E152" s="21">
        <f>+D152/$I152</f>
        <v>1</v>
      </c>
      <c r="F152" s="105"/>
      <c r="G152" s="20"/>
      <c r="H152" s="21">
        <f>+G152/$I152</f>
        <v>0</v>
      </c>
      <c r="I152" s="20">
        <f>+D152+G152</f>
        <v>1968</v>
      </c>
      <c r="N152" s="17"/>
      <c r="P152" s="17"/>
    </row>
    <row r="153" spans="2:16" x14ac:dyDescent="0.2">
      <c r="B153" s="188"/>
      <c r="C153" s="11" t="s">
        <v>24</v>
      </c>
      <c r="D153" s="12">
        <v>19344</v>
      </c>
      <c r="E153" s="13">
        <f t="shared" ref="E153:E156" si="59">+D153/$I153</f>
        <v>0.99424342105263153</v>
      </c>
      <c r="F153" s="12"/>
      <c r="G153" s="12">
        <v>112</v>
      </c>
      <c r="H153" s="13">
        <f t="shared" ref="H153:H156" si="60">+G153/$I153</f>
        <v>5.7565789473684207E-3</v>
      </c>
      <c r="I153" s="12">
        <f t="shared" ref="I153:I154" si="61">+D153+G153</f>
        <v>19456</v>
      </c>
      <c r="N153" s="17"/>
      <c r="P153" s="17"/>
    </row>
    <row r="154" spans="2:16" x14ac:dyDescent="0.2">
      <c r="B154" s="188"/>
      <c r="C154" s="102" t="s">
        <v>25</v>
      </c>
      <c r="D154" s="20"/>
      <c r="E154" s="13" t="s">
        <v>389</v>
      </c>
      <c r="F154" s="20"/>
      <c r="G154" s="20"/>
      <c r="H154" s="13" t="s">
        <v>389</v>
      </c>
      <c r="I154" s="20">
        <f t="shared" si="61"/>
        <v>0</v>
      </c>
    </row>
    <row r="155" spans="2:16" x14ac:dyDescent="0.2">
      <c r="B155" s="188"/>
      <c r="C155" s="11" t="s">
        <v>31</v>
      </c>
      <c r="D155" s="12"/>
      <c r="E155" s="13" t="s">
        <v>389</v>
      </c>
      <c r="F155" s="12"/>
      <c r="G155" s="12"/>
      <c r="H155" s="13" t="s">
        <v>389</v>
      </c>
      <c r="I155" s="12">
        <f>+D155+G155</f>
        <v>0</v>
      </c>
    </row>
    <row r="156" spans="2:16" x14ac:dyDescent="0.2">
      <c r="B156" s="188"/>
      <c r="C156" s="11" t="s">
        <v>318</v>
      </c>
      <c r="D156" s="18">
        <v>3456</v>
      </c>
      <c r="E156" s="13">
        <f t="shared" si="59"/>
        <v>1</v>
      </c>
      <c r="F156" s="12"/>
      <c r="G156" s="18"/>
      <c r="H156" s="13">
        <f t="shared" si="60"/>
        <v>0</v>
      </c>
      <c r="I156" s="12">
        <f t="shared" ref="I156" si="62">+D156+G156</f>
        <v>3456</v>
      </c>
      <c r="N156" s="17"/>
      <c r="P156" s="17"/>
    </row>
    <row r="157" spans="2:16" x14ac:dyDescent="0.2">
      <c r="B157" s="188"/>
      <c r="C157" s="11" t="s">
        <v>35</v>
      </c>
      <c r="D157" s="12">
        <v>10464</v>
      </c>
      <c r="E157" s="13">
        <f>+D157/$I157</f>
        <v>0.90082644628099173</v>
      </c>
      <c r="F157" s="12"/>
      <c r="G157" s="12">
        <v>1152</v>
      </c>
      <c r="H157" s="13">
        <f>+G157/$I157</f>
        <v>9.9173553719008267E-2</v>
      </c>
      <c r="I157" s="12">
        <f>+D157+G157</f>
        <v>11616</v>
      </c>
      <c r="N157" s="17"/>
      <c r="O157" s="17"/>
      <c r="P157" s="17"/>
    </row>
    <row r="158" spans="2:16" x14ac:dyDescent="0.2">
      <c r="B158" s="188"/>
      <c r="C158" s="66" t="s">
        <v>139</v>
      </c>
      <c r="D158" s="69">
        <f>SUM(D152:D157)</f>
        <v>35232</v>
      </c>
      <c r="E158" s="65">
        <f>+D158/$I158</f>
        <v>0.96536606751424814</v>
      </c>
      <c r="F158" s="64"/>
      <c r="G158" s="69">
        <f>SUM(G152:G157)</f>
        <v>1264</v>
      </c>
      <c r="H158" s="65">
        <f>+G158/$I158</f>
        <v>3.4633932485751862E-2</v>
      </c>
      <c r="I158" s="64">
        <f t="shared" ref="I158" si="63">+D158+G158</f>
        <v>36496</v>
      </c>
      <c r="N158" s="17"/>
      <c r="O158" s="17"/>
      <c r="P158" s="17"/>
    </row>
    <row r="159" spans="2:16" x14ac:dyDescent="0.2">
      <c r="B159" s="188"/>
      <c r="C159" s="152" t="s">
        <v>135</v>
      </c>
      <c r="D159" s="100"/>
      <c r="E159" s="101"/>
      <c r="F159" s="100"/>
      <c r="G159" s="100"/>
      <c r="H159" s="101"/>
      <c r="I159" s="100"/>
    </row>
    <row r="160" spans="2:16" x14ac:dyDescent="0.2">
      <c r="B160" s="188"/>
      <c r="C160" s="102" t="s">
        <v>26</v>
      </c>
      <c r="D160" s="20"/>
      <c r="E160" s="21">
        <f t="shared" ref="E160:E163" si="64">+D160/$I160</f>
        <v>0</v>
      </c>
      <c r="F160" s="20"/>
      <c r="G160" s="20">
        <v>1104</v>
      </c>
      <c r="H160" s="21">
        <f t="shared" ref="H160:H163" si="65">+G160/$I160</f>
        <v>1</v>
      </c>
      <c r="I160" s="20">
        <f t="shared" ref="I160:I164" si="66">+D160+G160</f>
        <v>1104</v>
      </c>
      <c r="O160" s="17"/>
      <c r="P160" s="17"/>
    </row>
    <row r="161" spans="2:16" x14ac:dyDescent="0.2">
      <c r="B161" s="188"/>
      <c r="C161" s="11" t="s">
        <v>27</v>
      </c>
      <c r="D161" s="12"/>
      <c r="E161" s="13" t="s">
        <v>389</v>
      </c>
      <c r="F161" s="12"/>
      <c r="G161" s="12"/>
      <c r="H161" s="13" t="s">
        <v>389</v>
      </c>
      <c r="I161" s="12">
        <f t="shared" si="66"/>
        <v>0</v>
      </c>
    </row>
    <row r="162" spans="2:16" x14ac:dyDescent="0.2">
      <c r="B162" s="188"/>
      <c r="C162" s="11" t="s">
        <v>11</v>
      </c>
      <c r="D162" s="12">
        <v>40736</v>
      </c>
      <c r="E162" s="13">
        <f t="shared" si="64"/>
        <v>0.95642374154770848</v>
      </c>
      <c r="F162" s="12"/>
      <c r="G162" s="12">
        <v>1856</v>
      </c>
      <c r="H162" s="13">
        <f t="shared" si="65"/>
        <v>4.3576258452291509E-2</v>
      </c>
      <c r="I162" s="12">
        <f t="shared" si="66"/>
        <v>42592</v>
      </c>
      <c r="N162" s="17"/>
      <c r="O162" s="17"/>
      <c r="P162" s="17"/>
    </row>
    <row r="163" spans="2:16" x14ac:dyDescent="0.2">
      <c r="B163" s="188"/>
      <c r="C163" s="11" t="s">
        <v>28</v>
      </c>
      <c r="D163" s="12">
        <v>4704</v>
      </c>
      <c r="E163" s="13">
        <f t="shared" si="64"/>
        <v>1</v>
      </c>
      <c r="F163" s="12"/>
      <c r="G163" s="12"/>
      <c r="H163" s="13">
        <f t="shared" si="65"/>
        <v>0</v>
      </c>
      <c r="I163" s="12">
        <f t="shared" si="66"/>
        <v>4704</v>
      </c>
      <c r="N163" s="17"/>
      <c r="P163" s="17"/>
    </row>
    <row r="164" spans="2:16" x14ac:dyDescent="0.2">
      <c r="B164" s="188"/>
      <c r="C164" s="66" t="s">
        <v>139</v>
      </c>
      <c r="D164" s="69">
        <f>SUM(D160:D163)</f>
        <v>45440</v>
      </c>
      <c r="E164" s="65">
        <f>+D164/$I164</f>
        <v>0.93884297520661153</v>
      </c>
      <c r="F164" s="64"/>
      <c r="G164" s="69">
        <f>SUM(G160:G163)</f>
        <v>2960</v>
      </c>
      <c r="H164" s="65">
        <f>+G164/$I164</f>
        <v>6.1157024793388429E-2</v>
      </c>
      <c r="I164" s="64">
        <f t="shared" si="66"/>
        <v>48400</v>
      </c>
      <c r="N164" s="17"/>
      <c r="O164" s="17"/>
      <c r="P164" s="17"/>
    </row>
    <row r="165" spans="2:16" x14ac:dyDescent="0.2">
      <c r="B165" s="188"/>
      <c r="C165" s="152" t="s">
        <v>367</v>
      </c>
      <c r="D165" s="100"/>
      <c r="E165" s="101"/>
      <c r="F165" s="100"/>
      <c r="G165" s="100"/>
      <c r="H165" s="101"/>
      <c r="I165" s="100"/>
    </row>
    <row r="166" spans="2:16" x14ac:dyDescent="0.2">
      <c r="B166" s="188"/>
      <c r="C166" s="102" t="s">
        <v>32</v>
      </c>
      <c r="D166" s="20">
        <v>18480</v>
      </c>
      <c r="E166" s="21">
        <f>+D166/$I166</f>
        <v>0.87699316628701596</v>
      </c>
      <c r="F166" s="20"/>
      <c r="G166" s="20">
        <v>2592</v>
      </c>
      <c r="H166" s="21">
        <f>+G166/$I166</f>
        <v>0.12300683371298406</v>
      </c>
      <c r="I166" s="20">
        <f>+D166+G166</f>
        <v>21072</v>
      </c>
      <c r="N166" s="17"/>
      <c r="O166" s="17"/>
      <c r="P166" s="17"/>
    </row>
    <row r="167" spans="2:16" x14ac:dyDescent="0.2">
      <c r="B167" s="188"/>
      <c r="C167" s="11" t="s">
        <v>33</v>
      </c>
      <c r="D167" s="12">
        <v>17616</v>
      </c>
      <c r="E167" s="13">
        <f>+D167/$I167</f>
        <v>0.79609544468546634</v>
      </c>
      <c r="F167" s="12"/>
      <c r="G167" s="12">
        <v>4512</v>
      </c>
      <c r="H167" s="13">
        <f>+G167/$I167</f>
        <v>0.20390455531453361</v>
      </c>
      <c r="I167" s="12">
        <f>+D167+G167</f>
        <v>22128</v>
      </c>
      <c r="N167" s="17"/>
      <c r="O167" s="17"/>
      <c r="P167" s="17"/>
    </row>
    <row r="168" spans="2:16" x14ac:dyDescent="0.2">
      <c r="B168" s="188"/>
      <c r="C168" s="11" t="s">
        <v>34</v>
      </c>
      <c r="D168" s="12">
        <v>11232</v>
      </c>
      <c r="E168" s="13">
        <f>+D168/$I168</f>
        <v>0.80136986301369861</v>
      </c>
      <c r="F168" s="12"/>
      <c r="G168" s="12">
        <v>2784</v>
      </c>
      <c r="H168" s="13">
        <f>+G168/$I168</f>
        <v>0.19863013698630136</v>
      </c>
      <c r="I168" s="12">
        <f>+D168+G168</f>
        <v>14016</v>
      </c>
      <c r="N168" s="17"/>
      <c r="O168" s="17"/>
      <c r="P168" s="17"/>
    </row>
    <row r="169" spans="2:16" x14ac:dyDescent="0.2">
      <c r="B169" s="188"/>
      <c r="C169" s="66" t="s">
        <v>139</v>
      </c>
      <c r="D169" s="69">
        <f>SUM(D166:D168)</f>
        <v>47328</v>
      </c>
      <c r="E169" s="65">
        <f>+D169/$I169</f>
        <v>0.82718120805369133</v>
      </c>
      <c r="F169" s="64"/>
      <c r="G169" s="69">
        <f>SUM(G166:G168)</f>
        <v>9888</v>
      </c>
      <c r="H169" s="65">
        <f>+G169/$I169</f>
        <v>0.17281879194630873</v>
      </c>
      <c r="I169" s="64">
        <f t="shared" ref="I169" si="67">+D169+G169</f>
        <v>57216</v>
      </c>
      <c r="N169" s="17"/>
      <c r="O169" s="17"/>
      <c r="P169" s="17"/>
    </row>
    <row r="170" spans="2:16" x14ac:dyDescent="0.2">
      <c r="B170" s="189"/>
      <c r="C170" s="126" t="s">
        <v>36</v>
      </c>
      <c r="D170" s="14">
        <f>SUM(D158,D164,D169)</f>
        <v>128000</v>
      </c>
      <c r="E170" s="16">
        <f>D170/$I170</f>
        <v>0.90069804098176087</v>
      </c>
      <c r="F170" s="14"/>
      <c r="G170" s="14">
        <f>SUM(G158,G164,G169)</f>
        <v>14112</v>
      </c>
      <c r="H170" s="16">
        <f>G170/$I170</f>
        <v>9.9301959018239142E-2</v>
      </c>
      <c r="I170" s="14">
        <f t="shared" si="58"/>
        <v>142112</v>
      </c>
      <c r="N170" s="17"/>
      <c r="O170" s="17"/>
      <c r="P170" s="17"/>
    </row>
  </sheetData>
  <mergeCells count="11">
    <mergeCell ref="D6:E6"/>
    <mergeCell ref="G6:H6"/>
    <mergeCell ref="B8:C8"/>
    <mergeCell ref="B9:B19"/>
    <mergeCell ref="B20:B21"/>
    <mergeCell ref="B132:B150"/>
    <mergeCell ref="B151:B170"/>
    <mergeCell ref="B22:B56"/>
    <mergeCell ref="B57:B95"/>
    <mergeCell ref="B96:B116"/>
    <mergeCell ref="B117:B131"/>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4" manualBreakCount="4">
    <brk id="21" min="1" max="8" man="1"/>
    <brk id="56" min="1" max="8" man="1"/>
    <brk id="95" min="1" max="8" man="1"/>
    <brk id="131" min="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0"/>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6" width="12.77734375" style="10" customWidth="1"/>
    <col min="7" max="7" width="8.88671875" style="10"/>
    <col min="8" max="8" width="25.88671875" style="10" bestFit="1" customWidth="1"/>
    <col min="9" max="16384" width="8.88671875" style="10"/>
  </cols>
  <sheetData>
    <row r="1" spans="2:11" ht="12.75" customHeight="1" x14ac:dyDescent="0.2">
      <c r="B1" s="30" t="s">
        <v>80</v>
      </c>
      <c r="C1" s="30"/>
      <c r="D1" s="30"/>
      <c r="E1" s="30"/>
      <c r="F1" s="30"/>
    </row>
    <row r="2" spans="2:11" ht="12.75" customHeight="1" x14ac:dyDescent="0.2">
      <c r="B2" s="30" t="s">
        <v>48</v>
      </c>
      <c r="C2" s="30"/>
      <c r="D2" s="30"/>
      <c r="E2" s="30"/>
      <c r="F2" s="30"/>
    </row>
    <row r="3" spans="2:11" ht="12.75" customHeight="1" x14ac:dyDescent="0.2">
      <c r="B3" s="30" t="s">
        <v>66</v>
      </c>
      <c r="C3" s="30"/>
      <c r="D3" s="30"/>
      <c r="E3" s="30"/>
      <c r="F3" s="30"/>
    </row>
    <row r="4" spans="2:11" ht="12.75" customHeight="1" x14ac:dyDescent="0.2">
      <c r="B4" s="30" t="s">
        <v>279</v>
      </c>
      <c r="C4" s="30"/>
      <c r="D4" s="30"/>
      <c r="E4" s="30"/>
      <c r="F4" s="30"/>
    </row>
    <row r="5" spans="2:11" ht="12.75" customHeight="1" x14ac:dyDescent="0.2">
      <c r="B5" s="183"/>
      <c r="C5" s="24"/>
      <c r="D5" s="24"/>
      <c r="E5" s="24"/>
      <c r="F5" s="24"/>
    </row>
    <row r="6" spans="2:11" ht="12.75" customHeight="1" x14ac:dyDescent="0.2"/>
    <row r="7" spans="2:11" ht="38.25" x14ac:dyDescent="0.2">
      <c r="B7" s="4" t="s">
        <v>38</v>
      </c>
      <c r="C7" s="4" t="s">
        <v>39</v>
      </c>
      <c r="D7" s="22" t="s">
        <v>63</v>
      </c>
      <c r="E7" s="22" t="s">
        <v>64</v>
      </c>
      <c r="F7" s="22" t="s">
        <v>77</v>
      </c>
    </row>
    <row r="8" spans="2:11" ht="12.75" customHeight="1" x14ac:dyDescent="0.2">
      <c r="B8" s="191" t="str">
        <f>+'DistrictxDiv-Dept'!B8</f>
        <v>Institutional Total</v>
      </c>
      <c r="C8" s="191"/>
      <c r="D8" s="14">
        <f>SUM(D19,D21,D56,D95,D116,D131,D150,D170)</f>
        <v>435800</v>
      </c>
      <c r="E8" s="16">
        <f t="shared" ref="E8:E21" si="0">+D8/$F8</f>
        <v>0.14972117094461074</v>
      </c>
      <c r="F8" s="14">
        <f>SUM(F19,F21,F56,F95,F116,F131,F150,F170)</f>
        <v>2910744</v>
      </c>
      <c r="H8" s="17"/>
      <c r="I8" s="17"/>
      <c r="J8" s="17"/>
    </row>
    <row r="9" spans="2:11" ht="12.75" customHeight="1" x14ac:dyDescent="0.2">
      <c r="B9" s="188" t="s">
        <v>177</v>
      </c>
      <c r="C9" s="11" t="s">
        <v>171</v>
      </c>
      <c r="D9" s="12">
        <v>480</v>
      </c>
      <c r="E9" s="13">
        <f t="shared" si="0"/>
        <v>7.792207792207792E-2</v>
      </c>
      <c r="F9" s="12">
        <f>+'DistrictxDiv-Dept'!D9</f>
        <v>6160</v>
      </c>
      <c r="H9" s="17"/>
    </row>
    <row r="10" spans="2:11" ht="12.75" customHeight="1" x14ac:dyDescent="0.2">
      <c r="B10" s="188"/>
      <c r="C10" s="11" t="s">
        <v>487</v>
      </c>
      <c r="D10" s="12"/>
      <c r="E10" s="13" t="s">
        <v>389</v>
      </c>
      <c r="F10" s="12">
        <f>+'DistrictxDiv-Dept'!D10</f>
        <v>0</v>
      </c>
      <c r="J10" s="17"/>
    </row>
    <row r="11" spans="2:11" ht="12.75" customHeight="1" x14ac:dyDescent="0.2">
      <c r="B11" s="188"/>
      <c r="C11" s="11" t="s">
        <v>172</v>
      </c>
      <c r="D11" s="12"/>
      <c r="E11" s="13">
        <f t="shared" si="0"/>
        <v>0</v>
      </c>
      <c r="F11" s="12">
        <f>+'DistrictxDiv-Dept'!D11</f>
        <v>4944</v>
      </c>
      <c r="H11" s="17"/>
      <c r="I11" s="17"/>
      <c r="J11" s="17"/>
    </row>
    <row r="12" spans="2:11" ht="12.75" customHeight="1" x14ac:dyDescent="0.2">
      <c r="B12" s="188"/>
      <c r="C12" s="11" t="s">
        <v>173</v>
      </c>
      <c r="D12" s="12"/>
      <c r="E12" s="13" t="s">
        <v>389</v>
      </c>
      <c r="F12" s="12">
        <f>+'DistrictxDiv-Dept'!D12</f>
        <v>0</v>
      </c>
      <c r="H12" s="17"/>
      <c r="I12" s="17"/>
      <c r="J12" s="17"/>
      <c r="K12" s="17"/>
    </row>
    <row r="13" spans="2:11" ht="12.75" customHeight="1" x14ac:dyDescent="0.2">
      <c r="B13" s="188"/>
      <c r="C13" s="11" t="s">
        <v>178</v>
      </c>
      <c r="D13" s="12">
        <v>576</v>
      </c>
      <c r="E13" s="13">
        <f t="shared" si="0"/>
        <v>3.4383954154727794E-2</v>
      </c>
      <c r="F13" s="12">
        <f>+'DistrictxDiv-Dept'!D13</f>
        <v>16752</v>
      </c>
      <c r="J13" s="17"/>
      <c r="K13" s="17"/>
    </row>
    <row r="14" spans="2:11" ht="12.75" customHeight="1" x14ac:dyDescent="0.2">
      <c r="B14" s="188"/>
      <c r="C14" s="11" t="s">
        <v>258</v>
      </c>
      <c r="D14" s="12">
        <v>144</v>
      </c>
      <c r="E14" s="13">
        <f t="shared" si="0"/>
        <v>2.0547945205479451E-2</v>
      </c>
      <c r="F14" s="12">
        <f>+'DistrictxDiv-Dept'!D14</f>
        <v>7008</v>
      </c>
      <c r="J14" s="17"/>
    </row>
    <row r="15" spans="2:11" ht="12.75" customHeight="1" x14ac:dyDescent="0.2">
      <c r="B15" s="188"/>
      <c r="C15" s="11" t="s">
        <v>174</v>
      </c>
      <c r="D15" s="12"/>
      <c r="E15" s="13">
        <f t="shared" si="0"/>
        <v>0</v>
      </c>
      <c r="F15" s="12">
        <f>+'DistrictxDiv-Dept'!D15</f>
        <v>7824</v>
      </c>
    </row>
    <row r="16" spans="2:11" ht="12.75" customHeight="1" x14ac:dyDescent="0.2">
      <c r="B16" s="188"/>
      <c r="C16" s="11" t="s">
        <v>179</v>
      </c>
      <c r="D16" s="17"/>
      <c r="E16" s="13">
        <f t="shared" si="0"/>
        <v>0</v>
      </c>
      <c r="F16" s="12">
        <f>+'DistrictxDiv-Dept'!D16</f>
        <v>2144</v>
      </c>
    </row>
    <row r="17" spans="2:11" ht="12.75" customHeight="1" x14ac:dyDescent="0.2">
      <c r="B17" s="188"/>
      <c r="C17" s="11" t="s">
        <v>175</v>
      </c>
      <c r="D17" s="12">
        <v>1424</v>
      </c>
      <c r="E17" s="13">
        <f t="shared" si="0"/>
        <v>0.18658280922431866</v>
      </c>
      <c r="F17" s="12">
        <f>+'DistrictxDiv-Dept'!D17</f>
        <v>7632</v>
      </c>
      <c r="I17" s="17"/>
      <c r="K17" s="17"/>
    </row>
    <row r="18" spans="2:11" ht="12.75" customHeight="1" x14ac:dyDescent="0.2">
      <c r="B18" s="188"/>
      <c r="C18" s="11" t="s">
        <v>176</v>
      </c>
      <c r="D18" s="12">
        <v>1648</v>
      </c>
      <c r="E18" s="13">
        <f t="shared" si="0"/>
        <v>0.25814536340852129</v>
      </c>
      <c r="F18" s="12">
        <f>+'DistrictxDiv-Dept'!D18</f>
        <v>6384</v>
      </c>
      <c r="I18" s="17"/>
      <c r="J18" s="17"/>
      <c r="K18" s="17"/>
    </row>
    <row r="19" spans="2:11" ht="12.75" customHeight="1" x14ac:dyDescent="0.2">
      <c r="B19" s="189"/>
      <c r="C19" s="126" t="s">
        <v>36</v>
      </c>
      <c r="D19" s="14">
        <f>SUM(D9:D18)</f>
        <v>4272</v>
      </c>
      <c r="E19" s="16">
        <f t="shared" si="0"/>
        <v>7.2593800978792825E-2</v>
      </c>
      <c r="F19" s="14">
        <f>+'DistrictxDiv-Dept'!D19</f>
        <v>58848</v>
      </c>
      <c r="H19" s="17"/>
      <c r="I19" s="17"/>
      <c r="J19" s="17"/>
      <c r="K19" s="17"/>
    </row>
    <row r="20" spans="2:11" ht="12.75" customHeight="1" x14ac:dyDescent="0.2">
      <c r="B20" s="190" t="s">
        <v>22</v>
      </c>
      <c r="C20" s="11" t="s">
        <v>143</v>
      </c>
      <c r="D20" s="12"/>
      <c r="E20" s="13">
        <f t="shared" si="0"/>
        <v>0</v>
      </c>
      <c r="F20" s="12">
        <f>+'DistrictxDiv-Dept'!D20</f>
        <v>59920</v>
      </c>
      <c r="H20" s="17"/>
      <c r="J20" s="17"/>
    </row>
    <row r="21" spans="2:11" ht="12.75" customHeight="1" x14ac:dyDescent="0.2">
      <c r="B21" s="189"/>
      <c r="C21" s="126" t="s">
        <v>36</v>
      </c>
      <c r="D21" s="14">
        <f>+D20</f>
        <v>0</v>
      </c>
      <c r="E21" s="16">
        <f t="shared" si="0"/>
        <v>0</v>
      </c>
      <c r="F21" s="14">
        <f>+'DistrictxDiv-Dept'!D21</f>
        <v>59920</v>
      </c>
    </row>
    <row r="22" spans="2:11" ht="12.75" customHeight="1" x14ac:dyDescent="0.2">
      <c r="B22" s="190" t="s">
        <v>291</v>
      </c>
      <c r="C22" s="150" t="s">
        <v>141</v>
      </c>
      <c r="D22" s="100"/>
      <c r="E22" s="101"/>
      <c r="F22" s="100"/>
      <c r="H22" s="17"/>
      <c r="I22" s="17"/>
      <c r="J22" s="17"/>
    </row>
    <row r="23" spans="2:11" ht="12.75" customHeight="1" x14ac:dyDescent="0.2">
      <c r="B23" s="184"/>
      <c r="C23" s="102" t="s">
        <v>24</v>
      </c>
      <c r="D23" s="20">
        <v>11360</v>
      </c>
      <c r="E23" s="21">
        <f t="shared" ref="E23:E31" si="1">+D23/$F23</f>
        <v>0.17630990812018874</v>
      </c>
      <c r="F23" s="20">
        <f>+'DistrictxDiv-Dept'!D23</f>
        <v>64432</v>
      </c>
      <c r="I23" s="17"/>
      <c r="J23" s="17"/>
    </row>
    <row r="24" spans="2:11" ht="12.75" customHeight="1" x14ac:dyDescent="0.2">
      <c r="B24" s="184"/>
      <c r="C24" s="11" t="s">
        <v>25</v>
      </c>
      <c r="D24" s="12">
        <v>432</v>
      </c>
      <c r="E24" s="13">
        <f t="shared" si="1"/>
        <v>4.192546583850932E-2</v>
      </c>
      <c r="F24" s="12">
        <f>+'DistrictxDiv-Dept'!D24</f>
        <v>10304</v>
      </c>
      <c r="J24" s="17"/>
    </row>
    <row r="25" spans="2:11" ht="12.75" customHeight="1" x14ac:dyDescent="0.2">
      <c r="B25" s="184"/>
      <c r="C25" s="11" t="s">
        <v>26</v>
      </c>
      <c r="D25" s="12">
        <v>2880</v>
      </c>
      <c r="E25" s="13">
        <f t="shared" si="1"/>
        <v>0.30612244897959184</v>
      </c>
      <c r="F25" s="12">
        <f>+'DistrictxDiv-Dept'!D25</f>
        <v>9408</v>
      </c>
      <c r="H25" s="17"/>
      <c r="I25" s="17"/>
      <c r="J25" s="17"/>
    </row>
    <row r="26" spans="2:11" ht="12.75" customHeight="1" x14ac:dyDescent="0.2">
      <c r="B26" s="184"/>
      <c r="C26" s="11" t="s">
        <v>31</v>
      </c>
      <c r="D26" s="12"/>
      <c r="E26" s="13" t="s">
        <v>389</v>
      </c>
      <c r="F26" s="12">
        <f>+'DistrictxDiv-Dept'!D26</f>
        <v>0</v>
      </c>
      <c r="J26" s="17"/>
    </row>
    <row r="27" spans="2:11" ht="12.75" customHeight="1" x14ac:dyDescent="0.2">
      <c r="B27" s="184"/>
      <c r="C27" s="11" t="s">
        <v>27</v>
      </c>
      <c r="D27" s="12"/>
      <c r="E27" s="13">
        <f t="shared" si="1"/>
        <v>0</v>
      </c>
      <c r="F27" s="12">
        <f>+'DistrictxDiv-Dept'!D27</f>
        <v>6624</v>
      </c>
    </row>
    <row r="28" spans="2:11" ht="12.75" customHeight="1" x14ac:dyDescent="0.2">
      <c r="B28" s="184"/>
      <c r="C28" s="11" t="s">
        <v>318</v>
      </c>
      <c r="D28" s="18"/>
      <c r="E28" s="13">
        <f t="shared" si="1"/>
        <v>0</v>
      </c>
      <c r="F28" s="12">
        <f>+'DistrictxDiv-Dept'!D28</f>
        <v>9936</v>
      </c>
      <c r="H28" s="17"/>
      <c r="I28" s="17"/>
      <c r="J28" s="17"/>
    </row>
    <row r="29" spans="2:11" ht="12.75" customHeight="1" x14ac:dyDescent="0.2">
      <c r="B29" s="184"/>
      <c r="C29" s="11" t="s">
        <v>28</v>
      </c>
      <c r="D29" s="18"/>
      <c r="E29" s="13">
        <f t="shared" si="1"/>
        <v>0</v>
      </c>
      <c r="F29" s="12">
        <f>+'DistrictxDiv-Dept'!D29</f>
        <v>4608</v>
      </c>
      <c r="H29" s="17"/>
      <c r="J29" s="17"/>
    </row>
    <row r="30" spans="2:11" ht="12.75" customHeight="1" x14ac:dyDescent="0.2">
      <c r="B30" s="184"/>
      <c r="C30" s="11" t="s">
        <v>33</v>
      </c>
      <c r="D30" s="12">
        <v>11856</v>
      </c>
      <c r="E30" s="13">
        <f t="shared" si="1"/>
        <v>0.28687572590011612</v>
      </c>
      <c r="F30" s="12">
        <f>+'DistrictxDiv-Dept'!D30</f>
        <v>41328</v>
      </c>
      <c r="I30" s="17"/>
      <c r="J30" s="17"/>
    </row>
    <row r="31" spans="2:11" ht="12.75" customHeight="1" x14ac:dyDescent="0.2">
      <c r="B31" s="184"/>
      <c r="C31" s="70" t="s">
        <v>139</v>
      </c>
      <c r="D31" s="69">
        <f>SUM(D23:D30)</f>
        <v>26528</v>
      </c>
      <c r="E31" s="65">
        <f t="shared" si="1"/>
        <v>0.18090561920349155</v>
      </c>
      <c r="F31" s="69">
        <f>+'DistrictxDiv-Dept'!D31</f>
        <v>146640</v>
      </c>
      <c r="I31" s="17"/>
      <c r="J31" s="17"/>
    </row>
    <row r="32" spans="2:11" ht="12.75" customHeight="1" x14ac:dyDescent="0.2">
      <c r="B32" s="184"/>
      <c r="C32" s="151" t="s">
        <v>140</v>
      </c>
      <c r="D32" s="99"/>
      <c r="E32" s="99"/>
      <c r="F32" s="99"/>
      <c r="H32" s="17"/>
      <c r="I32" s="17"/>
      <c r="J32" s="17"/>
    </row>
    <row r="33" spans="2:10" ht="12.75" customHeight="1" x14ac:dyDescent="0.2">
      <c r="B33" s="184"/>
      <c r="C33" s="102" t="s">
        <v>29</v>
      </c>
      <c r="D33" s="20"/>
      <c r="E33" s="21" t="s">
        <v>389</v>
      </c>
      <c r="F33" s="20">
        <f>+'DistrictxDiv-Dept'!D33</f>
        <v>0</v>
      </c>
    </row>
    <row r="34" spans="2:10" ht="12.75" customHeight="1" x14ac:dyDescent="0.2">
      <c r="B34" s="184"/>
      <c r="C34" s="11" t="s">
        <v>325</v>
      </c>
      <c r="D34" s="12"/>
      <c r="E34" s="13" t="s">
        <v>389</v>
      </c>
      <c r="F34" s="12">
        <f>+'DistrictxDiv-Dept'!D34</f>
        <v>0</v>
      </c>
      <c r="J34" s="17"/>
    </row>
    <row r="35" spans="2:10" ht="12.75" customHeight="1" x14ac:dyDescent="0.2">
      <c r="B35" s="184"/>
      <c r="C35" s="11" t="s">
        <v>6</v>
      </c>
      <c r="D35" s="12">
        <v>6832</v>
      </c>
      <c r="E35" s="13">
        <f t="shared" ref="E35:E42" si="2">+D35/$F35</f>
        <v>0.11847946725860155</v>
      </c>
      <c r="F35" s="12">
        <f>+'DistrictxDiv-Dept'!D35</f>
        <v>57664</v>
      </c>
      <c r="I35" s="17"/>
      <c r="J35" s="17"/>
    </row>
    <row r="36" spans="2:10" ht="12.75" customHeight="1" x14ac:dyDescent="0.2">
      <c r="B36" s="184"/>
      <c r="C36" s="11" t="s">
        <v>7</v>
      </c>
      <c r="D36" s="15"/>
      <c r="E36" s="13" t="s">
        <v>389</v>
      </c>
      <c r="F36" s="12">
        <f>+'DistrictxDiv-Dept'!D36</f>
        <v>0</v>
      </c>
      <c r="J36" s="17"/>
    </row>
    <row r="37" spans="2:10" ht="12.75" customHeight="1" x14ac:dyDescent="0.2">
      <c r="B37" s="184"/>
      <c r="C37" s="11" t="s">
        <v>32</v>
      </c>
      <c r="D37" s="12">
        <v>4464</v>
      </c>
      <c r="E37" s="13">
        <f t="shared" si="2"/>
        <v>0.13696612665684832</v>
      </c>
      <c r="F37" s="12">
        <f>+'DistrictxDiv-Dept'!D37</f>
        <v>32592</v>
      </c>
      <c r="I37" s="17"/>
      <c r="J37" s="17"/>
    </row>
    <row r="38" spans="2:10" ht="12.75" customHeight="1" x14ac:dyDescent="0.2">
      <c r="B38" s="184"/>
      <c r="C38" s="11" t="s">
        <v>8</v>
      </c>
      <c r="D38" s="12"/>
      <c r="E38" s="13">
        <f t="shared" si="2"/>
        <v>0</v>
      </c>
      <c r="F38" s="12">
        <f>+'DistrictxDiv-Dept'!D38</f>
        <v>9888</v>
      </c>
      <c r="J38" s="17"/>
    </row>
    <row r="39" spans="2:10" ht="12.75" customHeight="1" x14ac:dyDescent="0.2">
      <c r="B39" s="184"/>
      <c r="C39" s="11" t="s">
        <v>9</v>
      </c>
      <c r="D39" s="12"/>
      <c r="E39" s="13">
        <f t="shared" si="2"/>
        <v>0</v>
      </c>
      <c r="F39" s="12">
        <f>+'DistrictxDiv-Dept'!D39</f>
        <v>6192</v>
      </c>
      <c r="J39" s="17"/>
    </row>
    <row r="40" spans="2:10" ht="12.75" customHeight="1" x14ac:dyDescent="0.2">
      <c r="B40" s="184"/>
      <c r="C40" s="19" t="s">
        <v>78</v>
      </c>
      <c r="D40" s="12"/>
      <c r="E40" s="13">
        <f t="shared" si="2"/>
        <v>0</v>
      </c>
      <c r="F40" s="12">
        <f>+'DistrictxDiv-Dept'!D40</f>
        <v>3936</v>
      </c>
      <c r="H40" s="17"/>
      <c r="J40" s="17"/>
    </row>
    <row r="41" spans="2:10" ht="12.75" customHeight="1" x14ac:dyDescent="0.2">
      <c r="B41" s="184"/>
      <c r="C41" s="11" t="s">
        <v>10</v>
      </c>
      <c r="D41" s="12">
        <v>3648</v>
      </c>
      <c r="E41" s="13">
        <f t="shared" si="2"/>
        <v>0.23170731707317074</v>
      </c>
      <c r="F41" s="12">
        <f>+'DistrictxDiv-Dept'!D41</f>
        <v>15744</v>
      </c>
      <c r="I41" s="17"/>
      <c r="J41" s="17"/>
    </row>
    <row r="42" spans="2:10" ht="12.75" customHeight="1" x14ac:dyDescent="0.2">
      <c r="B42" s="184"/>
      <c r="C42" s="70" t="s">
        <v>139</v>
      </c>
      <c r="D42" s="69">
        <f>SUM(D33:D41)</f>
        <v>14944</v>
      </c>
      <c r="E42" s="65">
        <f t="shared" si="2"/>
        <v>0.1185881157948197</v>
      </c>
      <c r="F42" s="69">
        <f>+'DistrictxDiv-Dept'!D42</f>
        <v>126016</v>
      </c>
      <c r="I42" s="17"/>
      <c r="J42" s="17"/>
    </row>
    <row r="43" spans="2:10" ht="12.75" customHeight="1" x14ac:dyDescent="0.2">
      <c r="B43" s="184"/>
      <c r="C43" s="151" t="s">
        <v>355</v>
      </c>
      <c r="D43" s="99"/>
      <c r="E43" s="99"/>
      <c r="F43" s="99"/>
      <c r="J43" s="17"/>
    </row>
    <row r="44" spans="2:10" ht="12.75" customHeight="1" x14ac:dyDescent="0.2">
      <c r="B44" s="184"/>
      <c r="C44" s="102" t="s">
        <v>58</v>
      </c>
      <c r="D44" s="103">
        <v>6464</v>
      </c>
      <c r="E44" s="21">
        <f t="shared" ref="E44:E56" si="3">+D44/$F44</f>
        <v>1</v>
      </c>
      <c r="F44" s="20">
        <f>+'DistrictxDiv-Dept'!D44</f>
        <v>6464</v>
      </c>
      <c r="I44" s="17"/>
      <c r="J44" s="17"/>
    </row>
    <row r="45" spans="2:10" ht="12.75" customHeight="1" x14ac:dyDescent="0.2">
      <c r="B45" s="184"/>
      <c r="C45" s="11" t="s">
        <v>13</v>
      </c>
      <c r="D45" s="12">
        <v>1104</v>
      </c>
      <c r="E45" s="13">
        <f t="shared" si="3"/>
        <v>0.18548387096774194</v>
      </c>
      <c r="F45" s="12">
        <f>+'DistrictxDiv-Dept'!D45</f>
        <v>5952</v>
      </c>
      <c r="H45" s="17"/>
      <c r="I45" s="17"/>
      <c r="J45" s="17"/>
    </row>
    <row r="46" spans="2:10" ht="12.75" customHeight="1" x14ac:dyDescent="0.2">
      <c r="B46" s="184"/>
      <c r="C46" s="11" t="s">
        <v>0</v>
      </c>
      <c r="D46" s="12"/>
      <c r="E46" s="13" t="s">
        <v>389</v>
      </c>
      <c r="F46" s="12">
        <f>+'DistrictxDiv-Dept'!D46</f>
        <v>0</v>
      </c>
      <c r="J46" s="17"/>
    </row>
    <row r="47" spans="2:10" ht="12.75" customHeight="1" x14ac:dyDescent="0.2">
      <c r="B47" s="184"/>
      <c r="C47" s="11" t="s">
        <v>15</v>
      </c>
      <c r="D47" s="12"/>
      <c r="E47" s="13" t="s">
        <v>389</v>
      </c>
      <c r="F47" s="12">
        <f>+'DistrictxDiv-Dept'!D47</f>
        <v>0</v>
      </c>
      <c r="J47" s="17"/>
    </row>
    <row r="48" spans="2:10" ht="12.75" customHeight="1" x14ac:dyDescent="0.2">
      <c r="B48" s="184"/>
      <c r="C48" s="11" t="s">
        <v>49</v>
      </c>
      <c r="D48" s="12"/>
      <c r="E48" s="13">
        <f t="shared" si="3"/>
        <v>0</v>
      </c>
      <c r="F48" s="12">
        <f>+'DistrictxDiv-Dept'!D48</f>
        <v>14592</v>
      </c>
      <c r="J48" s="17"/>
    </row>
    <row r="49" spans="2:10" ht="12.75" customHeight="1" x14ac:dyDescent="0.2">
      <c r="B49" s="184"/>
      <c r="C49" s="11" t="s">
        <v>59</v>
      </c>
      <c r="D49" s="18"/>
      <c r="E49" s="13">
        <f t="shared" si="3"/>
        <v>0</v>
      </c>
      <c r="F49" s="12">
        <f>+'DistrictxDiv-Dept'!D49</f>
        <v>6384</v>
      </c>
      <c r="J49" s="17"/>
    </row>
    <row r="50" spans="2:10" ht="12.75" customHeight="1" x14ac:dyDescent="0.2">
      <c r="B50" s="184"/>
      <c r="C50" s="11" t="s">
        <v>11</v>
      </c>
      <c r="D50" s="12">
        <v>18288</v>
      </c>
      <c r="E50" s="13">
        <f t="shared" si="3"/>
        <v>0.25673854447439354</v>
      </c>
      <c r="F50" s="12">
        <f>+'DistrictxDiv-Dept'!D50</f>
        <v>71232</v>
      </c>
      <c r="H50" s="17"/>
      <c r="I50" s="17"/>
      <c r="J50" s="17"/>
    </row>
    <row r="51" spans="2:10" ht="12.75" customHeight="1" x14ac:dyDescent="0.2">
      <c r="B51" s="184"/>
      <c r="C51" s="11" t="s">
        <v>16</v>
      </c>
      <c r="D51" s="12"/>
      <c r="E51" s="13">
        <f t="shared" si="3"/>
        <v>0</v>
      </c>
      <c r="F51" s="12">
        <f>+'DistrictxDiv-Dept'!D51</f>
        <v>5280</v>
      </c>
    </row>
    <row r="52" spans="2:10" ht="12.75" customHeight="1" x14ac:dyDescent="0.2">
      <c r="B52" s="184"/>
      <c r="C52" s="11" t="s">
        <v>17</v>
      </c>
      <c r="D52" s="12">
        <v>1632</v>
      </c>
      <c r="E52" s="13">
        <f t="shared" si="3"/>
        <v>1</v>
      </c>
      <c r="F52" s="12">
        <f>+'DistrictxDiv-Dept'!D52</f>
        <v>1632</v>
      </c>
      <c r="H52" s="17"/>
      <c r="I52" s="17"/>
      <c r="J52" s="17"/>
    </row>
    <row r="53" spans="2:10" ht="12.75" customHeight="1" x14ac:dyDescent="0.2">
      <c r="B53" s="184"/>
      <c r="C53" s="11" t="s">
        <v>34</v>
      </c>
      <c r="D53" s="12">
        <v>4560</v>
      </c>
      <c r="E53" s="13">
        <f t="shared" si="3"/>
        <v>0.1355206847360913</v>
      </c>
      <c r="F53" s="12">
        <f>+'DistrictxDiv-Dept'!D53</f>
        <v>33648</v>
      </c>
      <c r="H53" s="17"/>
      <c r="I53" s="17"/>
      <c r="J53" s="17"/>
    </row>
    <row r="54" spans="2:10" ht="12.75" customHeight="1" x14ac:dyDescent="0.2">
      <c r="B54" s="184"/>
      <c r="C54" s="11" t="s">
        <v>35</v>
      </c>
      <c r="D54" s="12"/>
      <c r="E54" s="13">
        <f t="shared" si="3"/>
        <v>0</v>
      </c>
      <c r="F54" s="12">
        <f>+'DistrictxDiv-Dept'!D54</f>
        <v>7344</v>
      </c>
    </row>
    <row r="55" spans="2:10" ht="12.75" customHeight="1" x14ac:dyDescent="0.2">
      <c r="B55" s="184"/>
      <c r="C55" s="72" t="s">
        <v>139</v>
      </c>
      <c r="D55" s="68">
        <f>SUM(D44:D54)</f>
        <v>32048</v>
      </c>
      <c r="E55" s="154">
        <f t="shared" si="3"/>
        <v>0.21011224168677226</v>
      </c>
      <c r="F55" s="69">
        <f>+'DistrictxDiv-Dept'!D55</f>
        <v>152528</v>
      </c>
      <c r="I55" s="17"/>
      <c r="J55" s="17"/>
    </row>
    <row r="56" spans="2:10" ht="12.75" customHeight="1" x14ac:dyDescent="0.2">
      <c r="B56" s="193"/>
      <c r="C56" s="126" t="s">
        <v>36</v>
      </c>
      <c r="D56" s="14">
        <f>SUM(D31,D42,D55)</f>
        <v>73520</v>
      </c>
      <c r="E56" s="16">
        <f t="shared" si="3"/>
        <v>0.17291337397456161</v>
      </c>
      <c r="F56" s="14">
        <f>+'DistrictxDiv-Dept'!D56</f>
        <v>425184</v>
      </c>
      <c r="I56" s="17"/>
      <c r="J56" s="17"/>
    </row>
    <row r="57" spans="2:10" ht="12.75" customHeight="1" x14ac:dyDescent="0.2">
      <c r="B57" s="190" t="s">
        <v>292</v>
      </c>
      <c r="C57" s="152" t="s">
        <v>131</v>
      </c>
      <c r="D57" s="100"/>
      <c r="E57" s="101"/>
      <c r="F57" s="100"/>
      <c r="H57" s="17"/>
      <c r="J57" s="17"/>
    </row>
    <row r="58" spans="2:10" ht="12.75" customHeight="1" x14ac:dyDescent="0.2">
      <c r="B58" s="188"/>
      <c r="C58" s="102" t="s">
        <v>29</v>
      </c>
      <c r="D58" s="20"/>
      <c r="E58" s="21" t="s">
        <v>389</v>
      </c>
      <c r="F58" s="20">
        <f>+'DistrictxDiv-Dept'!D58</f>
        <v>0</v>
      </c>
      <c r="H58" s="17"/>
      <c r="J58" s="17"/>
    </row>
    <row r="59" spans="2:10" ht="12.75" customHeight="1" x14ac:dyDescent="0.2">
      <c r="B59" s="188"/>
      <c r="C59" s="102" t="s">
        <v>13</v>
      </c>
      <c r="D59" s="20">
        <v>1152</v>
      </c>
      <c r="E59" s="13">
        <f t="shared" ref="E59:E65" si="4">+D59/$F59</f>
        <v>6.1696658097686374E-2</v>
      </c>
      <c r="F59" s="12">
        <f>+'DistrictxDiv-Dept'!D59</f>
        <v>18672</v>
      </c>
      <c r="H59" s="17"/>
      <c r="I59" s="17"/>
      <c r="J59" s="17"/>
    </row>
    <row r="60" spans="2:10" ht="12.75" customHeight="1" x14ac:dyDescent="0.2">
      <c r="B60" s="188"/>
      <c r="C60" s="11" t="s">
        <v>31</v>
      </c>
      <c r="D60" s="12"/>
      <c r="E60" s="13" t="s">
        <v>389</v>
      </c>
      <c r="F60" s="12">
        <f>+'DistrictxDiv-Dept'!D60</f>
        <v>0</v>
      </c>
      <c r="J60" s="17"/>
    </row>
    <row r="61" spans="2:10" ht="12.75" customHeight="1" x14ac:dyDescent="0.2">
      <c r="B61" s="188"/>
      <c r="C61" s="11" t="s">
        <v>32</v>
      </c>
      <c r="D61" s="12">
        <v>13920</v>
      </c>
      <c r="E61" s="13">
        <f t="shared" si="4"/>
        <v>0.1942397856664434</v>
      </c>
      <c r="F61" s="12">
        <f>+'DistrictxDiv-Dept'!D61</f>
        <v>71664</v>
      </c>
      <c r="I61" s="17"/>
      <c r="J61" s="17"/>
    </row>
    <row r="62" spans="2:10" ht="12.75" customHeight="1" x14ac:dyDescent="0.2">
      <c r="B62" s="188"/>
      <c r="C62" s="11" t="s">
        <v>33</v>
      </c>
      <c r="D62" s="17">
        <v>12752</v>
      </c>
      <c r="E62" s="13">
        <f t="shared" si="4"/>
        <v>0.19786494538232374</v>
      </c>
      <c r="F62" s="12">
        <f>+'DistrictxDiv-Dept'!D62</f>
        <v>64448</v>
      </c>
      <c r="H62" s="17"/>
      <c r="I62" s="17"/>
      <c r="J62" s="17"/>
    </row>
    <row r="63" spans="2:10" ht="12.75" customHeight="1" x14ac:dyDescent="0.2">
      <c r="B63" s="188"/>
      <c r="C63" s="11" t="s">
        <v>34</v>
      </c>
      <c r="D63" s="12">
        <v>3696</v>
      </c>
      <c r="E63" s="13">
        <f t="shared" si="4"/>
        <v>0.14864864864864866</v>
      </c>
      <c r="F63" s="12">
        <f>+'DistrictxDiv-Dept'!D63</f>
        <v>24864</v>
      </c>
      <c r="H63" s="17"/>
      <c r="I63" s="17"/>
      <c r="J63" s="17"/>
    </row>
    <row r="64" spans="2:10" ht="12.75" customHeight="1" x14ac:dyDescent="0.2">
      <c r="B64" s="188"/>
      <c r="C64" s="11" t="s">
        <v>35</v>
      </c>
      <c r="D64" s="12">
        <v>4272</v>
      </c>
      <c r="E64" s="13">
        <f t="shared" si="4"/>
        <v>0.26807228915662651</v>
      </c>
      <c r="F64" s="12">
        <f>+'DistrictxDiv-Dept'!D64</f>
        <v>15936</v>
      </c>
      <c r="H64" s="17"/>
      <c r="I64" s="17"/>
      <c r="J64" s="17"/>
    </row>
    <row r="65" spans="2:10" ht="12.75" customHeight="1" x14ac:dyDescent="0.2">
      <c r="B65" s="188"/>
      <c r="C65" s="66" t="s">
        <v>139</v>
      </c>
      <c r="D65" s="64">
        <f>SUM(D58:D64)</f>
        <v>35792</v>
      </c>
      <c r="E65" s="65">
        <f t="shared" si="4"/>
        <v>0.18300065445026178</v>
      </c>
      <c r="F65" s="69">
        <f>+'DistrictxDiv-Dept'!D65</f>
        <v>195584</v>
      </c>
      <c r="H65" s="17"/>
      <c r="I65" s="17"/>
      <c r="J65" s="17"/>
    </row>
    <row r="66" spans="2:10" ht="12.75" customHeight="1" x14ac:dyDescent="0.2">
      <c r="B66" s="188"/>
      <c r="C66" s="152" t="s">
        <v>272</v>
      </c>
      <c r="D66" s="100"/>
      <c r="E66" s="101"/>
      <c r="F66" s="100"/>
    </row>
    <row r="67" spans="2:10" ht="12.75" customHeight="1" x14ac:dyDescent="0.2">
      <c r="B67" s="188"/>
      <c r="C67" s="102" t="s">
        <v>15</v>
      </c>
      <c r="D67" s="20"/>
      <c r="E67" s="21">
        <f t="shared" ref="E67:E76" si="5">+D67/$F67</f>
        <v>0</v>
      </c>
      <c r="F67" s="20">
        <f>+'DistrictxDiv-Dept'!D67</f>
        <v>5712</v>
      </c>
      <c r="H67" s="17"/>
      <c r="J67" s="17"/>
    </row>
    <row r="68" spans="2:10" ht="12.75" customHeight="1" x14ac:dyDescent="0.2">
      <c r="B68" s="188"/>
      <c r="C68" s="11" t="s">
        <v>6</v>
      </c>
      <c r="D68" s="12">
        <v>27696</v>
      </c>
      <c r="E68" s="13">
        <f t="shared" si="5"/>
        <v>0.20492482538179235</v>
      </c>
      <c r="F68" s="12">
        <f>+'DistrictxDiv-Dept'!D68</f>
        <v>135152</v>
      </c>
      <c r="H68" s="17"/>
      <c r="I68" s="17"/>
      <c r="J68" s="17"/>
    </row>
    <row r="69" spans="2:10" ht="12.75" customHeight="1" x14ac:dyDescent="0.2">
      <c r="B69" s="188"/>
      <c r="C69" s="11" t="s">
        <v>7</v>
      </c>
      <c r="D69" s="12">
        <v>2000</v>
      </c>
      <c r="E69" s="13">
        <f t="shared" si="5"/>
        <v>0.24224806201550386</v>
      </c>
      <c r="F69" s="12">
        <f>+'DistrictxDiv-Dept'!D69</f>
        <v>8256</v>
      </c>
      <c r="H69" s="17"/>
      <c r="I69" s="17"/>
      <c r="J69" s="17"/>
    </row>
    <row r="70" spans="2:10" ht="12.75" customHeight="1" x14ac:dyDescent="0.2">
      <c r="B70" s="188"/>
      <c r="C70" s="11" t="s">
        <v>8</v>
      </c>
      <c r="D70" s="12">
        <v>1200</v>
      </c>
      <c r="E70" s="13">
        <f t="shared" si="5"/>
        <v>7.9113924050632917E-2</v>
      </c>
      <c r="F70" s="12">
        <f>+'DistrictxDiv-Dept'!D70</f>
        <v>15168</v>
      </c>
      <c r="H70" s="17"/>
      <c r="I70" s="17"/>
      <c r="J70" s="17"/>
    </row>
    <row r="71" spans="2:10" ht="12.75" customHeight="1" x14ac:dyDescent="0.2">
      <c r="B71" s="188"/>
      <c r="C71" s="11" t="s">
        <v>16</v>
      </c>
      <c r="D71" s="12">
        <v>1392</v>
      </c>
      <c r="E71" s="13">
        <f t="shared" si="5"/>
        <v>0.10139860139860139</v>
      </c>
      <c r="F71" s="12">
        <f>+'DistrictxDiv-Dept'!D71</f>
        <v>13728</v>
      </c>
      <c r="H71" s="17"/>
      <c r="I71" s="17"/>
      <c r="J71" s="17"/>
    </row>
    <row r="72" spans="2:10" ht="12.75" customHeight="1" x14ac:dyDescent="0.2">
      <c r="B72" s="188"/>
      <c r="C72" s="11" t="s">
        <v>9</v>
      </c>
      <c r="D72" s="12">
        <v>1440</v>
      </c>
      <c r="E72" s="13">
        <f t="shared" si="5"/>
        <v>0.16853932584269662</v>
      </c>
      <c r="F72" s="12">
        <f>+'DistrictxDiv-Dept'!D72</f>
        <v>8544</v>
      </c>
      <c r="H72" s="17"/>
      <c r="I72" s="17"/>
      <c r="J72" s="17"/>
    </row>
    <row r="73" spans="2:10" ht="12.75" customHeight="1" x14ac:dyDescent="0.2">
      <c r="B73" s="188"/>
      <c r="C73" s="11" t="s">
        <v>17</v>
      </c>
      <c r="D73" s="12"/>
      <c r="E73" s="13" t="s">
        <v>389</v>
      </c>
      <c r="F73" s="12">
        <f>+'DistrictxDiv-Dept'!D73</f>
        <v>0</v>
      </c>
      <c r="J73" s="17"/>
    </row>
    <row r="74" spans="2:10" ht="12.75" customHeight="1" x14ac:dyDescent="0.2">
      <c r="B74" s="188"/>
      <c r="C74" s="19" t="s">
        <v>78</v>
      </c>
      <c r="D74" s="12">
        <v>2208</v>
      </c>
      <c r="E74" s="13">
        <f t="shared" si="5"/>
        <v>0.1276595744680851</v>
      </c>
      <c r="F74" s="12">
        <f>+'DistrictxDiv-Dept'!D74</f>
        <v>17296</v>
      </c>
      <c r="H74" s="17"/>
      <c r="I74" s="17"/>
      <c r="J74" s="17"/>
    </row>
    <row r="75" spans="2:10" ht="12.75" customHeight="1" x14ac:dyDescent="0.2">
      <c r="B75" s="188"/>
      <c r="C75" s="11" t="s">
        <v>10</v>
      </c>
      <c r="D75" s="12">
        <v>4800</v>
      </c>
      <c r="E75" s="13">
        <f t="shared" si="5"/>
        <v>0.20790020790020791</v>
      </c>
      <c r="F75" s="12">
        <f>+'DistrictxDiv-Dept'!D75</f>
        <v>23088</v>
      </c>
      <c r="I75" s="17"/>
      <c r="J75" s="17"/>
    </row>
    <row r="76" spans="2:10" ht="12.75" customHeight="1" x14ac:dyDescent="0.2">
      <c r="B76" s="188"/>
      <c r="C76" s="66" t="s">
        <v>139</v>
      </c>
      <c r="D76" s="68">
        <f>SUM(D67:D75)</f>
        <v>40736</v>
      </c>
      <c r="E76" s="65">
        <f t="shared" si="5"/>
        <v>0.17949802594472644</v>
      </c>
      <c r="F76" s="69">
        <f>+'DistrictxDiv-Dept'!D76</f>
        <v>226944</v>
      </c>
      <c r="H76" s="17"/>
      <c r="I76" s="17"/>
      <c r="J76" s="17"/>
    </row>
    <row r="77" spans="2:10" ht="12.75" customHeight="1" x14ac:dyDescent="0.2">
      <c r="B77" s="188"/>
      <c r="C77" s="153" t="s">
        <v>132</v>
      </c>
      <c r="D77" s="100"/>
      <c r="E77" s="101"/>
      <c r="F77" s="100"/>
    </row>
    <row r="78" spans="2:10" ht="12.75" customHeight="1" x14ac:dyDescent="0.2">
      <c r="B78" s="188"/>
      <c r="C78" s="102" t="s">
        <v>58</v>
      </c>
      <c r="D78" s="20">
        <v>3264</v>
      </c>
      <c r="E78" s="21">
        <f t="shared" ref="E78:E83" si="6">+D78/$F78</f>
        <v>0.30177514792899407</v>
      </c>
      <c r="F78" s="20">
        <f>+'DistrictxDiv-Dept'!D78</f>
        <v>10816</v>
      </c>
      <c r="H78" s="17"/>
      <c r="I78" s="17"/>
      <c r="J78" s="17"/>
    </row>
    <row r="79" spans="2:10" ht="12.75" customHeight="1" x14ac:dyDescent="0.2">
      <c r="B79" s="188"/>
      <c r="C79" s="11" t="s">
        <v>0</v>
      </c>
      <c r="D79" s="12">
        <v>2400</v>
      </c>
      <c r="E79" s="13">
        <f t="shared" si="6"/>
        <v>0.25906735751295334</v>
      </c>
      <c r="F79" s="12">
        <f>+'DistrictxDiv-Dept'!D79</f>
        <v>9264</v>
      </c>
      <c r="I79" s="17"/>
      <c r="J79" s="17"/>
    </row>
    <row r="80" spans="2:10" ht="12.75" customHeight="1" x14ac:dyDescent="0.2">
      <c r="B80" s="188"/>
      <c r="C80" s="11" t="s">
        <v>49</v>
      </c>
      <c r="D80" s="12">
        <v>2448</v>
      </c>
      <c r="E80" s="13">
        <f t="shared" si="6"/>
        <v>0.10240963855421686</v>
      </c>
      <c r="F80" s="12">
        <f>+'DistrictxDiv-Dept'!D80</f>
        <v>23904</v>
      </c>
      <c r="H80" s="17"/>
      <c r="I80" s="17"/>
      <c r="J80" s="17"/>
    </row>
    <row r="81" spans="2:10" ht="12.75" customHeight="1" x14ac:dyDescent="0.2">
      <c r="B81" s="188"/>
      <c r="C81" s="11" t="s">
        <v>59</v>
      </c>
      <c r="D81" s="12">
        <v>7584</v>
      </c>
      <c r="E81" s="13">
        <f t="shared" si="6"/>
        <v>0.16808510638297872</v>
      </c>
      <c r="F81" s="12">
        <f>+'DistrictxDiv-Dept'!D81</f>
        <v>45120</v>
      </c>
      <c r="H81" s="17"/>
      <c r="I81" s="17"/>
      <c r="J81" s="17"/>
    </row>
    <row r="82" spans="2:10" ht="12.75" customHeight="1" x14ac:dyDescent="0.2">
      <c r="B82" s="188"/>
      <c r="C82" s="11" t="s">
        <v>11</v>
      </c>
      <c r="D82" s="12">
        <v>26128</v>
      </c>
      <c r="E82" s="13">
        <f t="shared" si="6"/>
        <v>0.26266688113237896</v>
      </c>
      <c r="F82" s="12">
        <f>+'DistrictxDiv-Dept'!D82</f>
        <v>99472</v>
      </c>
      <c r="I82" s="17"/>
      <c r="J82" s="17"/>
    </row>
    <row r="83" spans="2:10" ht="12.75" customHeight="1" x14ac:dyDescent="0.2">
      <c r="B83" s="188"/>
      <c r="C83" s="66" t="s">
        <v>139</v>
      </c>
      <c r="D83" s="68">
        <f>SUM(D78:D82)</f>
        <v>41824</v>
      </c>
      <c r="E83" s="65">
        <f t="shared" si="6"/>
        <v>0.22178856270151026</v>
      </c>
      <c r="F83" s="69">
        <f>+'DistrictxDiv-Dept'!D83</f>
        <v>188576</v>
      </c>
      <c r="I83" s="17"/>
      <c r="J83" s="17"/>
    </row>
    <row r="84" spans="2:10" ht="12.75" customHeight="1" x14ac:dyDescent="0.2">
      <c r="B84" s="188"/>
      <c r="C84" s="153" t="s">
        <v>363</v>
      </c>
      <c r="D84" s="100"/>
      <c r="E84" s="101"/>
      <c r="F84" s="100"/>
      <c r="H84" s="17"/>
      <c r="J84" s="17"/>
    </row>
    <row r="85" spans="2:10" ht="12.75" customHeight="1" x14ac:dyDescent="0.2">
      <c r="B85" s="188"/>
      <c r="C85" s="102" t="s">
        <v>324</v>
      </c>
      <c r="D85" s="20">
        <v>8064</v>
      </c>
      <c r="E85" s="21">
        <f t="shared" ref="E85:E95" si="7">+D85/$F85</f>
        <v>0.20715166461159062</v>
      </c>
      <c r="F85" s="20">
        <f>+'DistrictxDiv-Dept'!D85</f>
        <v>38928</v>
      </c>
      <c r="I85" s="17"/>
      <c r="J85" s="17"/>
    </row>
    <row r="86" spans="2:10" ht="12.75" customHeight="1" x14ac:dyDescent="0.2">
      <c r="B86" s="188"/>
      <c r="C86" s="11" t="s">
        <v>323</v>
      </c>
      <c r="D86" s="20"/>
      <c r="E86" s="13">
        <f t="shared" si="7"/>
        <v>0</v>
      </c>
      <c r="F86" s="12">
        <f>+'DistrictxDiv-Dept'!D86</f>
        <v>3456</v>
      </c>
      <c r="J86" s="17"/>
    </row>
    <row r="87" spans="2:10" ht="12.75" customHeight="1" x14ac:dyDescent="0.2">
      <c r="B87" s="188"/>
      <c r="C87" s="11" t="s">
        <v>24</v>
      </c>
      <c r="D87" s="12">
        <v>5616</v>
      </c>
      <c r="E87" s="13">
        <f t="shared" si="7"/>
        <v>0.10446428571428572</v>
      </c>
      <c r="F87" s="12">
        <f>+'DistrictxDiv-Dept'!D87</f>
        <v>53760</v>
      </c>
      <c r="I87" s="17"/>
      <c r="J87" s="17"/>
    </row>
    <row r="88" spans="2:10" ht="12.75" customHeight="1" x14ac:dyDescent="0.2">
      <c r="B88" s="188"/>
      <c r="C88" s="11" t="s">
        <v>25</v>
      </c>
      <c r="D88" s="12">
        <v>3280</v>
      </c>
      <c r="E88" s="13">
        <f t="shared" si="7"/>
        <v>0.12379227053140096</v>
      </c>
      <c r="F88" s="12">
        <f>+'DistrictxDiv-Dept'!D88</f>
        <v>26496</v>
      </c>
      <c r="H88" s="17"/>
      <c r="I88" s="17"/>
      <c r="J88" s="17"/>
    </row>
    <row r="89" spans="2:10" ht="12.75" customHeight="1" x14ac:dyDescent="0.2">
      <c r="B89" s="188"/>
      <c r="C89" s="11" t="s">
        <v>26</v>
      </c>
      <c r="D89" s="12">
        <v>1200</v>
      </c>
      <c r="E89" s="13">
        <f t="shared" si="7"/>
        <v>7.8369905956112859E-2</v>
      </c>
      <c r="F89" s="12">
        <f>+'DistrictxDiv-Dept'!D89</f>
        <v>15312</v>
      </c>
      <c r="H89" s="17"/>
      <c r="I89" s="17"/>
      <c r="J89" s="17"/>
    </row>
    <row r="90" spans="2:10" ht="12.75" customHeight="1" x14ac:dyDescent="0.2">
      <c r="B90" s="188"/>
      <c r="C90" s="11" t="s">
        <v>27</v>
      </c>
      <c r="D90" s="12">
        <v>960</v>
      </c>
      <c r="E90" s="13">
        <f t="shared" si="7"/>
        <v>7.575757575757576E-2</v>
      </c>
      <c r="F90" s="12">
        <f>+'DistrictxDiv-Dept'!D90</f>
        <v>12672</v>
      </c>
      <c r="H90" s="17"/>
      <c r="I90" s="17"/>
    </row>
    <row r="91" spans="2:10" ht="12.75" customHeight="1" x14ac:dyDescent="0.2">
      <c r="B91" s="188"/>
      <c r="C91" s="102" t="s">
        <v>318</v>
      </c>
      <c r="D91" s="12">
        <v>1536</v>
      </c>
      <c r="E91" s="13">
        <f t="shared" si="7"/>
        <v>0.21917808219178081</v>
      </c>
      <c r="F91" s="12">
        <f>+'DistrictxDiv-Dept'!D91</f>
        <v>7008</v>
      </c>
      <c r="I91" s="17"/>
      <c r="J91" s="17"/>
    </row>
    <row r="92" spans="2:10" ht="12.75" customHeight="1" x14ac:dyDescent="0.2">
      <c r="B92" s="188"/>
      <c r="C92" s="11" t="s">
        <v>322</v>
      </c>
      <c r="D92" s="12">
        <v>2352</v>
      </c>
      <c r="E92" s="13">
        <f t="shared" si="7"/>
        <v>0.25388601036269431</v>
      </c>
      <c r="F92" s="12">
        <f>+'DistrictxDiv-Dept'!D92</f>
        <v>9264</v>
      </c>
      <c r="H92" s="17"/>
      <c r="I92" s="17"/>
      <c r="J92" s="17"/>
    </row>
    <row r="93" spans="2:10" ht="12.75" customHeight="1" x14ac:dyDescent="0.2">
      <c r="B93" s="192"/>
      <c r="C93" s="11" t="s">
        <v>28</v>
      </c>
      <c r="D93" s="12">
        <v>3264</v>
      </c>
      <c r="E93" s="13">
        <f t="shared" si="7"/>
        <v>0.30909090909090908</v>
      </c>
      <c r="F93" s="12">
        <f>+'DistrictxDiv-Dept'!D93</f>
        <v>10560</v>
      </c>
      <c r="H93" s="17"/>
      <c r="I93" s="17"/>
      <c r="J93" s="17"/>
    </row>
    <row r="94" spans="2:10" ht="12.75" customHeight="1" x14ac:dyDescent="0.2">
      <c r="B94" s="192"/>
      <c r="C94" s="66" t="s">
        <v>139</v>
      </c>
      <c r="D94" s="68">
        <f>SUM(D85:D93)</f>
        <v>26272</v>
      </c>
      <c r="E94" s="65">
        <f t="shared" si="7"/>
        <v>0.14804796681994409</v>
      </c>
      <c r="F94" s="69">
        <f>+'DistrictxDiv-Dept'!D94</f>
        <v>177456</v>
      </c>
      <c r="I94" s="17"/>
      <c r="J94" s="17"/>
    </row>
    <row r="95" spans="2:10" ht="12.75" customHeight="1" x14ac:dyDescent="0.2">
      <c r="B95" s="189"/>
      <c r="C95" s="126" t="s">
        <v>36</v>
      </c>
      <c r="D95" s="14">
        <f>SUM(D65,D76,D83,D94)</f>
        <v>144624</v>
      </c>
      <c r="E95" s="16">
        <f t="shared" si="7"/>
        <v>0.18340265800953637</v>
      </c>
      <c r="F95" s="14">
        <f>+'DistrictxDiv-Dept'!D95</f>
        <v>788560</v>
      </c>
      <c r="I95" s="17"/>
    </row>
    <row r="96" spans="2:10" ht="12.75" customHeight="1" x14ac:dyDescent="0.2">
      <c r="B96" s="190" t="s">
        <v>293</v>
      </c>
      <c r="C96" s="152" t="s">
        <v>156</v>
      </c>
      <c r="D96" s="100"/>
      <c r="E96" s="101"/>
      <c r="F96" s="100"/>
      <c r="J96" s="17"/>
    </row>
    <row r="97" spans="2:10" ht="12.75" customHeight="1" x14ac:dyDescent="0.2">
      <c r="B97" s="188"/>
      <c r="C97" s="102" t="s">
        <v>157</v>
      </c>
      <c r="D97" s="20"/>
      <c r="E97" s="21">
        <f t="shared" ref="E97:E105" si="8">+D97/$F97</f>
        <v>0</v>
      </c>
      <c r="F97" s="20">
        <f>+'DistrictxDiv-Dept'!D97</f>
        <v>6320</v>
      </c>
      <c r="H97" s="17"/>
      <c r="J97" s="17"/>
    </row>
    <row r="98" spans="2:10" ht="12.75" customHeight="1" x14ac:dyDescent="0.2">
      <c r="B98" s="188"/>
      <c r="C98" s="11" t="s">
        <v>158</v>
      </c>
      <c r="D98" s="12">
        <v>9648</v>
      </c>
      <c r="E98" s="13">
        <f t="shared" si="8"/>
        <v>0.13043478260869565</v>
      </c>
      <c r="F98" s="12">
        <f>+'DistrictxDiv-Dept'!D98</f>
        <v>73968</v>
      </c>
      <c r="H98" s="17"/>
      <c r="I98" s="17"/>
      <c r="J98" s="17"/>
    </row>
    <row r="99" spans="2:10" ht="12.75" customHeight="1" x14ac:dyDescent="0.2">
      <c r="B99" s="188"/>
      <c r="C99" s="11" t="s">
        <v>159</v>
      </c>
      <c r="D99" s="18"/>
      <c r="E99" s="13" t="s">
        <v>389</v>
      </c>
      <c r="F99" s="12">
        <f>+'DistrictxDiv-Dept'!D99</f>
        <v>0</v>
      </c>
      <c r="J99" s="17"/>
    </row>
    <row r="100" spans="2:10" ht="12.75" customHeight="1" x14ac:dyDescent="0.2">
      <c r="B100" s="188"/>
      <c r="C100" s="102" t="s">
        <v>160</v>
      </c>
      <c r="D100" s="17"/>
      <c r="E100" s="13">
        <f t="shared" si="8"/>
        <v>0</v>
      </c>
      <c r="F100" s="12">
        <f>+'DistrictxDiv-Dept'!D100</f>
        <v>5168</v>
      </c>
    </row>
    <row r="101" spans="2:10" ht="12.75" customHeight="1" x14ac:dyDescent="0.2">
      <c r="B101" s="188"/>
      <c r="C101" s="11" t="s">
        <v>161</v>
      </c>
      <c r="D101" s="12"/>
      <c r="E101" s="13">
        <f t="shared" si="8"/>
        <v>0</v>
      </c>
      <c r="F101" s="12">
        <f>+'DistrictxDiv-Dept'!D101</f>
        <v>9904</v>
      </c>
      <c r="J101" s="17"/>
    </row>
    <row r="102" spans="2:10" ht="12.75" customHeight="1" x14ac:dyDescent="0.2">
      <c r="B102" s="188"/>
      <c r="C102" s="11" t="s">
        <v>276</v>
      </c>
      <c r="D102" s="12">
        <v>240</v>
      </c>
      <c r="E102" s="13">
        <f t="shared" si="8"/>
        <v>7.575757575757576E-2</v>
      </c>
      <c r="F102" s="12">
        <f>+'DistrictxDiv-Dept'!D102</f>
        <v>3168</v>
      </c>
      <c r="H102" s="17"/>
      <c r="J102" s="17"/>
    </row>
    <row r="103" spans="2:10" ht="12.75" customHeight="1" x14ac:dyDescent="0.2">
      <c r="B103" s="188"/>
      <c r="C103" s="11" t="s">
        <v>162</v>
      </c>
      <c r="D103" s="12">
        <v>960</v>
      </c>
      <c r="E103" s="13">
        <f t="shared" si="8"/>
        <v>0.12526096033402923</v>
      </c>
      <c r="F103" s="12">
        <f>+'DistrictxDiv-Dept'!D103</f>
        <v>7664</v>
      </c>
    </row>
    <row r="104" spans="2:10" ht="12.75" customHeight="1" x14ac:dyDescent="0.2">
      <c r="B104" s="188"/>
      <c r="C104" s="11" t="s">
        <v>163</v>
      </c>
      <c r="D104" s="12">
        <v>560</v>
      </c>
      <c r="E104" s="13">
        <f t="shared" si="8"/>
        <v>2.1565003080714726E-2</v>
      </c>
      <c r="F104" s="12">
        <f>+'DistrictxDiv-Dept'!D104</f>
        <v>25968</v>
      </c>
      <c r="H104" s="17"/>
    </row>
    <row r="105" spans="2:10" ht="12.75" customHeight="1" x14ac:dyDescent="0.2">
      <c r="B105" s="188"/>
      <c r="C105" s="66" t="s">
        <v>139</v>
      </c>
      <c r="D105" s="64">
        <f>SUM(D97:D104)</f>
        <v>11408</v>
      </c>
      <c r="E105" s="65">
        <f t="shared" si="8"/>
        <v>8.6319612590799025E-2</v>
      </c>
      <c r="F105" s="69">
        <f>+'DistrictxDiv-Dept'!D105</f>
        <v>132160</v>
      </c>
      <c r="H105" s="17"/>
      <c r="I105" s="17"/>
    </row>
    <row r="106" spans="2:10" ht="12.75" customHeight="1" x14ac:dyDescent="0.2">
      <c r="B106" s="188"/>
      <c r="C106" s="152" t="s">
        <v>364</v>
      </c>
      <c r="D106" s="100"/>
      <c r="E106" s="101"/>
      <c r="F106" s="100"/>
      <c r="H106" s="17"/>
      <c r="J106" s="17"/>
    </row>
    <row r="107" spans="2:10" ht="12.75" customHeight="1" x14ac:dyDescent="0.2">
      <c r="B107" s="188"/>
      <c r="C107" s="102" t="s">
        <v>144</v>
      </c>
      <c r="D107" s="20">
        <v>1968</v>
      </c>
      <c r="E107" s="21">
        <f t="shared" ref="E107:E116" si="9">+D107/$F107</f>
        <v>8.8744588744588751E-2</v>
      </c>
      <c r="F107" s="20">
        <f>+'DistrictxDiv-Dept'!D107</f>
        <v>22176</v>
      </c>
      <c r="I107" s="17"/>
      <c r="J107" s="17"/>
    </row>
    <row r="108" spans="2:10" ht="12.75" customHeight="1" x14ac:dyDescent="0.2">
      <c r="B108" s="188"/>
      <c r="C108" s="102" t="s">
        <v>164</v>
      </c>
      <c r="D108" s="20"/>
      <c r="E108" s="13">
        <f t="shared" si="9"/>
        <v>0</v>
      </c>
      <c r="F108" s="12">
        <f>+'DistrictxDiv-Dept'!D108</f>
        <v>5456</v>
      </c>
      <c r="J108" s="17"/>
    </row>
    <row r="109" spans="2:10" ht="12.75" customHeight="1" x14ac:dyDescent="0.2">
      <c r="B109" s="188"/>
      <c r="C109" s="11" t="s">
        <v>165</v>
      </c>
      <c r="D109" s="12"/>
      <c r="E109" s="13">
        <f t="shared" si="9"/>
        <v>0</v>
      </c>
      <c r="F109" s="12">
        <f>+'DistrictxDiv-Dept'!D109</f>
        <v>5808</v>
      </c>
      <c r="H109" s="17"/>
      <c r="J109" s="17"/>
    </row>
    <row r="110" spans="2:10" ht="12.75" customHeight="1" x14ac:dyDescent="0.2">
      <c r="B110" s="188"/>
      <c r="C110" s="11" t="s">
        <v>166</v>
      </c>
      <c r="D110" s="12">
        <v>1152</v>
      </c>
      <c r="E110" s="13">
        <f t="shared" si="9"/>
        <v>9.5617529880478086E-2</v>
      </c>
      <c r="F110" s="12">
        <f>+'DistrictxDiv-Dept'!D110</f>
        <v>12048</v>
      </c>
      <c r="H110" s="17"/>
      <c r="I110" s="17"/>
      <c r="J110" s="17"/>
    </row>
    <row r="111" spans="2:10" ht="12.75" customHeight="1" x14ac:dyDescent="0.2">
      <c r="B111" s="188"/>
      <c r="C111" s="11" t="s">
        <v>167</v>
      </c>
      <c r="D111" s="12">
        <v>1968</v>
      </c>
      <c r="E111" s="13">
        <f t="shared" si="9"/>
        <v>7.7651515151515152E-2</v>
      </c>
      <c r="F111" s="12">
        <f>+'DistrictxDiv-Dept'!D111</f>
        <v>25344</v>
      </c>
      <c r="H111" s="17"/>
      <c r="I111" s="17"/>
      <c r="J111" s="17"/>
    </row>
    <row r="112" spans="2:10" ht="12.75" customHeight="1" x14ac:dyDescent="0.2">
      <c r="B112" s="188"/>
      <c r="C112" s="11" t="s">
        <v>168</v>
      </c>
      <c r="D112" s="12">
        <v>1024</v>
      </c>
      <c r="E112" s="13">
        <f t="shared" si="9"/>
        <v>6.8376068376068383E-2</v>
      </c>
      <c r="F112" s="12">
        <f>+'DistrictxDiv-Dept'!D112</f>
        <v>14976</v>
      </c>
      <c r="H112" s="17"/>
      <c r="I112" s="17"/>
    </row>
    <row r="113" spans="2:10" ht="12.75" customHeight="1" x14ac:dyDescent="0.2">
      <c r="B113" s="188"/>
      <c r="C113" s="11" t="s">
        <v>169</v>
      </c>
      <c r="D113" s="12"/>
      <c r="E113" s="13">
        <f t="shared" si="9"/>
        <v>0</v>
      </c>
      <c r="F113" s="12">
        <f>+'DistrictxDiv-Dept'!D113</f>
        <v>3584</v>
      </c>
      <c r="J113" s="17"/>
    </row>
    <row r="114" spans="2:10" ht="12.75" customHeight="1" x14ac:dyDescent="0.2">
      <c r="B114" s="188"/>
      <c r="C114" s="11" t="s">
        <v>170</v>
      </c>
      <c r="D114" s="12"/>
      <c r="E114" s="13">
        <f t="shared" si="9"/>
        <v>0</v>
      </c>
      <c r="F114" s="12">
        <f>+'DistrictxDiv-Dept'!D114</f>
        <v>2784</v>
      </c>
      <c r="H114" s="17"/>
      <c r="J114" s="17"/>
    </row>
    <row r="115" spans="2:10" ht="12.75" customHeight="1" x14ac:dyDescent="0.2">
      <c r="B115" s="188"/>
      <c r="C115" s="66" t="s">
        <v>139</v>
      </c>
      <c r="D115" s="64">
        <f>SUM(D107:D114)</f>
        <v>6112</v>
      </c>
      <c r="E115" s="65">
        <f t="shared" si="9"/>
        <v>6.6307932650581491E-2</v>
      </c>
      <c r="F115" s="69">
        <f>+'DistrictxDiv-Dept'!D115</f>
        <v>92176</v>
      </c>
      <c r="I115" s="17"/>
      <c r="J115" s="17"/>
    </row>
    <row r="116" spans="2:10" ht="12.75" customHeight="1" x14ac:dyDescent="0.2">
      <c r="B116" s="189"/>
      <c r="C116" s="126" t="s">
        <v>36</v>
      </c>
      <c r="D116" s="14">
        <f>SUM(D105,D115)</f>
        <v>17520</v>
      </c>
      <c r="E116" s="16">
        <f t="shared" si="9"/>
        <v>7.8097140004279295E-2</v>
      </c>
      <c r="F116" s="14">
        <f>+'DistrictxDiv-Dept'!D116</f>
        <v>224336</v>
      </c>
      <c r="H116" s="17"/>
      <c r="I116" s="17"/>
      <c r="J116" s="17"/>
    </row>
    <row r="117" spans="2:10" ht="12.75" customHeight="1" x14ac:dyDescent="0.2">
      <c r="B117" s="188" t="s">
        <v>294</v>
      </c>
      <c r="C117" s="152" t="s">
        <v>138</v>
      </c>
      <c r="D117" s="100"/>
      <c r="E117" s="101"/>
      <c r="F117" s="106"/>
      <c r="J117" s="17"/>
    </row>
    <row r="118" spans="2:10" ht="12.75" customHeight="1" x14ac:dyDescent="0.2">
      <c r="B118" s="188"/>
      <c r="C118" s="102" t="s">
        <v>13</v>
      </c>
      <c r="D118" s="20">
        <v>5808</v>
      </c>
      <c r="E118" s="21">
        <f t="shared" ref="E118:E123" si="10">+D118/$F118</f>
        <v>0.13626126126126126</v>
      </c>
      <c r="F118" s="20">
        <f>+'DistrictxDiv-Dept'!D118</f>
        <v>42624</v>
      </c>
      <c r="H118" s="17"/>
      <c r="I118" s="17"/>
      <c r="J118" s="17"/>
    </row>
    <row r="119" spans="2:10" ht="12.75" customHeight="1" x14ac:dyDescent="0.2">
      <c r="B119" s="188"/>
      <c r="C119" s="11" t="s">
        <v>270</v>
      </c>
      <c r="D119" s="12">
        <v>5712</v>
      </c>
      <c r="E119" s="13">
        <f t="shared" si="10"/>
        <v>0.29024390243902437</v>
      </c>
      <c r="F119" s="12">
        <f>+'DistrictxDiv-Dept'!D119</f>
        <v>19680</v>
      </c>
      <c r="I119" s="17"/>
    </row>
    <row r="120" spans="2:10" ht="12.75" customHeight="1" x14ac:dyDescent="0.2">
      <c r="B120" s="188"/>
      <c r="C120" s="11" t="s">
        <v>147</v>
      </c>
      <c r="D120" s="12">
        <v>2240</v>
      </c>
      <c r="E120" s="13">
        <f t="shared" si="10"/>
        <v>7.637752318603383E-2</v>
      </c>
      <c r="F120" s="12">
        <f>+'DistrictxDiv-Dept'!D120</f>
        <v>29328</v>
      </c>
      <c r="H120" s="17"/>
      <c r="I120" s="17"/>
      <c r="J120" s="17"/>
    </row>
    <row r="121" spans="2:10" ht="12.75" customHeight="1" x14ac:dyDescent="0.2">
      <c r="B121" s="188"/>
      <c r="C121" s="11" t="s">
        <v>17</v>
      </c>
      <c r="D121" s="12"/>
      <c r="E121" s="13">
        <f t="shared" si="10"/>
        <v>0</v>
      </c>
      <c r="F121" s="12">
        <f>+'DistrictxDiv-Dept'!D121</f>
        <v>8448</v>
      </c>
      <c r="J121" s="17"/>
    </row>
    <row r="122" spans="2:10" ht="12.75" customHeight="1" x14ac:dyDescent="0.2">
      <c r="B122" s="188"/>
      <c r="C122" s="11" t="s">
        <v>275</v>
      </c>
      <c r="D122" s="12"/>
      <c r="E122" s="13">
        <f t="shared" si="10"/>
        <v>0</v>
      </c>
      <c r="F122" s="12">
        <f>+'DistrictxDiv-Dept'!D122</f>
        <v>2128</v>
      </c>
    </row>
    <row r="123" spans="2:10" ht="12.75" customHeight="1" x14ac:dyDescent="0.2">
      <c r="B123" s="188"/>
      <c r="C123" s="66" t="s">
        <v>139</v>
      </c>
      <c r="D123" s="69">
        <f>SUM(D118:D122)</f>
        <v>13760</v>
      </c>
      <c r="E123" s="65">
        <f t="shared" si="10"/>
        <v>0.13462742642454603</v>
      </c>
      <c r="F123" s="69">
        <f>+'DistrictxDiv-Dept'!D123</f>
        <v>102208</v>
      </c>
      <c r="H123" s="17"/>
      <c r="I123" s="17"/>
      <c r="J123" s="17"/>
    </row>
    <row r="124" spans="2:10" ht="12.75" customHeight="1" x14ac:dyDescent="0.2">
      <c r="B124" s="188"/>
      <c r="C124" s="153" t="s">
        <v>368</v>
      </c>
      <c r="D124" s="104"/>
      <c r="E124" s="101"/>
      <c r="F124" s="100"/>
      <c r="J124" s="17"/>
    </row>
    <row r="125" spans="2:10" ht="12.75" customHeight="1" x14ac:dyDescent="0.2">
      <c r="B125" s="188"/>
      <c r="C125" s="102" t="s">
        <v>145</v>
      </c>
      <c r="D125" s="20"/>
      <c r="E125" s="21">
        <f t="shared" ref="E125:E131" si="11">+D125/$F125</f>
        <v>0</v>
      </c>
      <c r="F125" s="20">
        <f>+'DistrictxDiv-Dept'!D125</f>
        <v>14112</v>
      </c>
      <c r="J125" s="17"/>
    </row>
    <row r="126" spans="2:10" ht="12.75" customHeight="1" x14ac:dyDescent="0.2">
      <c r="B126" s="188"/>
      <c r="C126" s="11" t="s">
        <v>146</v>
      </c>
      <c r="D126" s="12">
        <v>9696</v>
      </c>
      <c r="E126" s="13">
        <f t="shared" si="11"/>
        <v>0.25376884422110552</v>
      </c>
      <c r="F126" s="12">
        <f>+'DistrictxDiv-Dept'!D126</f>
        <v>38208</v>
      </c>
      <c r="H126" s="17"/>
      <c r="I126" s="17"/>
      <c r="J126" s="17"/>
    </row>
    <row r="127" spans="2:10" ht="12.75" customHeight="1" x14ac:dyDescent="0.2">
      <c r="B127" s="188"/>
      <c r="C127" s="11" t="s">
        <v>15</v>
      </c>
      <c r="D127" s="12">
        <v>912</v>
      </c>
      <c r="E127" s="13">
        <f t="shared" si="11"/>
        <v>8.8785046728971959E-2</v>
      </c>
      <c r="F127" s="12">
        <f>+'DistrictxDiv-Dept'!D127</f>
        <v>10272</v>
      </c>
      <c r="I127" s="17"/>
    </row>
    <row r="128" spans="2:10" ht="12.75" customHeight="1" x14ac:dyDescent="0.2">
      <c r="B128" s="188"/>
      <c r="C128" s="11" t="s">
        <v>16</v>
      </c>
      <c r="D128" s="12">
        <v>1976</v>
      </c>
      <c r="E128" s="13">
        <f t="shared" si="11"/>
        <v>9.9316445516686766E-2</v>
      </c>
      <c r="F128" s="12">
        <f>+'DistrictxDiv-Dept'!D128</f>
        <v>19896</v>
      </c>
      <c r="I128" s="17"/>
      <c r="J128" s="17"/>
    </row>
    <row r="129" spans="2:10" ht="12.75" customHeight="1" x14ac:dyDescent="0.2">
      <c r="B129" s="188"/>
      <c r="C129" s="11" t="s">
        <v>148</v>
      </c>
      <c r="D129" s="18"/>
      <c r="E129" s="13">
        <f t="shared" si="11"/>
        <v>0</v>
      </c>
      <c r="F129" s="12">
        <f>+'DistrictxDiv-Dept'!D129</f>
        <v>20752</v>
      </c>
      <c r="H129" s="17"/>
      <c r="I129" s="17"/>
      <c r="J129" s="17"/>
    </row>
    <row r="130" spans="2:10" ht="12.75" customHeight="1" x14ac:dyDescent="0.2">
      <c r="B130" s="188"/>
      <c r="C130" s="66" t="s">
        <v>139</v>
      </c>
      <c r="D130" s="68">
        <f>SUM(D125:D129)</f>
        <v>12584</v>
      </c>
      <c r="E130" s="65">
        <f t="shared" si="11"/>
        <v>0.1218907400232468</v>
      </c>
      <c r="F130" s="69">
        <f>+'DistrictxDiv-Dept'!D130</f>
        <v>103240</v>
      </c>
      <c r="I130" s="17"/>
      <c r="J130" s="17"/>
    </row>
    <row r="131" spans="2:10" ht="12.75" customHeight="1" x14ac:dyDescent="0.2">
      <c r="B131" s="189"/>
      <c r="C131" s="126" t="s">
        <v>36</v>
      </c>
      <c r="D131" s="14">
        <f>SUM(D123,D130)</f>
        <v>26344</v>
      </c>
      <c r="E131" s="16">
        <f t="shared" si="11"/>
        <v>0.12822709396051554</v>
      </c>
      <c r="F131" s="14">
        <f>+'DistrictxDiv-Dept'!D131</f>
        <v>205448</v>
      </c>
      <c r="I131" s="17"/>
    </row>
    <row r="132" spans="2:10" ht="12.75" customHeight="1" x14ac:dyDescent="0.2">
      <c r="B132" s="188" t="s">
        <v>295</v>
      </c>
      <c r="C132" s="152" t="s">
        <v>271</v>
      </c>
      <c r="D132" s="100"/>
      <c r="E132" s="101"/>
      <c r="F132" s="100"/>
      <c r="H132" s="17"/>
      <c r="J132" s="17"/>
    </row>
    <row r="133" spans="2:10" ht="12.75" customHeight="1" x14ac:dyDescent="0.2">
      <c r="B133" s="188"/>
      <c r="C133" s="102" t="s">
        <v>6</v>
      </c>
      <c r="D133" s="20">
        <v>24704</v>
      </c>
      <c r="E133" s="21">
        <f t="shared" ref="E133:E135" si="12">+D133/$F133</f>
        <v>0.10578240613866813</v>
      </c>
      <c r="F133" s="20">
        <f>+'DistrictxDiv-Dept'!D133</f>
        <v>233536</v>
      </c>
      <c r="H133" s="17"/>
      <c r="I133" s="17"/>
      <c r="J133" s="17"/>
    </row>
    <row r="134" spans="2:10" ht="12.75" customHeight="1" x14ac:dyDescent="0.2">
      <c r="B134" s="188"/>
      <c r="C134" s="11" t="s">
        <v>9</v>
      </c>
      <c r="D134" s="12">
        <v>2880</v>
      </c>
      <c r="E134" s="13">
        <f t="shared" si="12"/>
        <v>0.17857142857142858</v>
      </c>
      <c r="F134" s="12">
        <f>+'DistrictxDiv-Dept'!D134</f>
        <v>16128</v>
      </c>
      <c r="H134" s="17"/>
      <c r="I134" s="17"/>
      <c r="J134" s="17"/>
    </row>
    <row r="135" spans="2:10" ht="12.75" customHeight="1" x14ac:dyDescent="0.2">
      <c r="B135" s="188"/>
      <c r="C135" s="66" t="s">
        <v>139</v>
      </c>
      <c r="D135" s="68">
        <f>SUM(D133:D134)</f>
        <v>27584</v>
      </c>
      <c r="E135" s="65">
        <f t="shared" si="12"/>
        <v>0.11048449115611382</v>
      </c>
      <c r="F135" s="69">
        <f>+'DistrictxDiv-Dept'!D135</f>
        <v>249664</v>
      </c>
      <c r="H135" s="17"/>
      <c r="I135" s="17"/>
      <c r="J135" s="17"/>
    </row>
    <row r="136" spans="2:10" x14ac:dyDescent="0.2">
      <c r="B136" s="188"/>
      <c r="C136" s="152" t="s">
        <v>133</v>
      </c>
      <c r="D136" s="100"/>
      <c r="E136" s="101"/>
      <c r="F136" s="100"/>
      <c r="H136" s="17"/>
      <c r="I136" s="17"/>
      <c r="J136" s="17"/>
    </row>
    <row r="137" spans="2:10" x14ac:dyDescent="0.2">
      <c r="B137" s="188"/>
      <c r="C137" s="102" t="s">
        <v>485</v>
      </c>
      <c r="D137" s="20">
        <v>400</v>
      </c>
      <c r="E137" s="21">
        <f t="shared" ref="E137:E141" si="13">+D137/$F137</f>
        <v>4.716981132075472E-2</v>
      </c>
      <c r="F137" s="20">
        <f>+'DistrictxDiv-Dept'!D137</f>
        <v>8480</v>
      </c>
      <c r="H137" s="17"/>
      <c r="J137" s="17"/>
    </row>
    <row r="138" spans="2:10" x14ac:dyDescent="0.2">
      <c r="B138" s="188"/>
      <c r="C138" s="11" t="s">
        <v>49</v>
      </c>
      <c r="D138" s="12">
        <v>7136</v>
      </c>
      <c r="E138" s="13">
        <f t="shared" si="13"/>
        <v>0.15337001375515819</v>
      </c>
      <c r="F138" s="12">
        <f>+'DistrictxDiv-Dept'!D138</f>
        <v>46528</v>
      </c>
      <c r="H138" s="17"/>
      <c r="I138" s="17"/>
      <c r="J138" s="17"/>
    </row>
    <row r="139" spans="2:10" x14ac:dyDescent="0.2">
      <c r="B139" s="188"/>
      <c r="C139" s="19" t="s">
        <v>150</v>
      </c>
      <c r="D139" s="12">
        <v>256</v>
      </c>
      <c r="E139" s="13">
        <f t="shared" si="13"/>
        <v>3.4188034188034191E-2</v>
      </c>
      <c r="F139" s="12">
        <f>+'DistrictxDiv-Dept'!D139</f>
        <v>7488</v>
      </c>
    </row>
    <row r="140" spans="2:10" x14ac:dyDescent="0.2">
      <c r="B140" s="188"/>
      <c r="C140" s="19" t="s">
        <v>78</v>
      </c>
      <c r="D140" s="12">
        <v>1344</v>
      </c>
      <c r="E140" s="13">
        <f t="shared" si="13"/>
        <v>9.2105263157894732E-2</v>
      </c>
      <c r="F140" s="12">
        <f>+'DistrictxDiv-Dept'!D140</f>
        <v>14592</v>
      </c>
      <c r="H140" s="17"/>
      <c r="I140" s="17"/>
      <c r="J140" s="17"/>
    </row>
    <row r="141" spans="2:10" x14ac:dyDescent="0.2">
      <c r="B141" s="188"/>
      <c r="C141" s="66" t="s">
        <v>139</v>
      </c>
      <c r="D141" s="69">
        <f>SUM(D137:D140)</f>
        <v>9136</v>
      </c>
      <c r="E141" s="65">
        <f t="shared" si="13"/>
        <v>0.11851390618513906</v>
      </c>
      <c r="F141" s="69">
        <f>+'DistrictxDiv-Dept'!D141</f>
        <v>77088</v>
      </c>
      <c r="H141" s="17"/>
      <c r="I141" s="17"/>
      <c r="J141" s="17"/>
    </row>
    <row r="142" spans="2:10" x14ac:dyDescent="0.2">
      <c r="B142" s="188"/>
      <c r="C142" s="152" t="s">
        <v>365</v>
      </c>
      <c r="D142" s="100"/>
      <c r="E142" s="101"/>
      <c r="F142" s="100"/>
      <c r="H142" s="17"/>
      <c r="J142" s="17"/>
    </row>
    <row r="143" spans="2:10" x14ac:dyDescent="0.2">
      <c r="B143" s="188"/>
      <c r="C143" s="102" t="s">
        <v>58</v>
      </c>
      <c r="D143" s="17">
        <v>3456</v>
      </c>
      <c r="E143" s="21">
        <f t="shared" ref="E143:E150" si="14">+D143/$F143</f>
        <v>0.21428571428571427</v>
      </c>
      <c r="F143" s="20">
        <f>+'DistrictxDiv-Dept'!D143</f>
        <v>16128</v>
      </c>
      <c r="H143" s="17"/>
      <c r="I143" s="17"/>
      <c r="J143" s="17"/>
    </row>
    <row r="144" spans="2:10" x14ac:dyDescent="0.2">
      <c r="B144" s="188"/>
      <c r="C144" s="11" t="s">
        <v>0</v>
      </c>
      <c r="D144" s="12">
        <v>2352</v>
      </c>
      <c r="E144" s="13">
        <f t="shared" si="14"/>
        <v>0.28994082840236685</v>
      </c>
      <c r="F144" s="12">
        <f>+'DistrictxDiv-Dept'!D144</f>
        <v>8112</v>
      </c>
      <c r="H144" s="17"/>
      <c r="I144" s="17"/>
      <c r="J144" s="17"/>
    </row>
    <row r="145" spans="2:10" x14ac:dyDescent="0.2">
      <c r="B145" s="188"/>
      <c r="C145" s="11" t="s">
        <v>59</v>
      </c>
      <c r="D145" s="18">
        <v>8976</v>
      </c>
      <c r="E145" s="13">
        <f t="shared" si="14"/>
        <v>0.17235023041474654</v>
      </c>
      <c r="F145" s="12">
        <f>+'DistrictxDiv-Dept'!D145</f>
        <v>52080</v>
      </c>
      <c r="H145" s="17"/>
      <c r="I145" s="17"/>
      <c r="J145" s="17"/>
    </row>
    <row r="146" spans="2:10" x14ac:dyDescent="0.2">
      <c r="B146" s="188"/>
      <c r="C146" s="11" t="s">
        <v>7</v>
      </c>
      <c r="D146" s="8">
        <v>5728</v>
      </c>
      <c r="E146" s="13">
        <f t="shared" si="14"/>
        <v>0.17228103946102022</v>
      </c>
      <c r="F146" s="12">
        <f>+'DistrictxDiv-Dept'!D146</f>
        <v>33248</v>
      </c>
      <c r="H146" s="17"/>
      <c r="I146" s="17"/>
      <c r="J146" s="17"/>
    </row>
    <row r="147" spans="2:10" x14ac:dyDescent="0.2">
      <c r="B147" s="188"/>
      <c r="C147" s="11" t="s">
        <v>8</v>
      </c>
      <c r="D147" s="12">
        <v>5712</v>
      </c>
      <c r="E147" s="13">
        <f t="shared" si="14"/>
        <v>0.19899665551839466</v>
      </c>
      <c r="F147" s="12">
        <f>+'DistrictxDiv-Dept'!D147</f>
        <v>28704</v>
      </c>
      <c r="H147" s="17"/>
      <c r="I147" s="17"/>
      <c r="J147" s="17"/>
    </row>
    <row r="148" spans="2:10" ht="12.75" customHeight="1" x14ac:dyDescent="0.2">
      <c r="B148" s="188"/>
      <c r="C148" s="7" t="s">
        <v>10</v>
      </c>
      <c r="D148" s="12">
        <v>6480</v>
      </c>
      <c r="E148" s="13">
        <f t="shared" si="14"/>
        <v>0.1610978520286396</v>
      </c>
      <c r="F148" s="12">
        <f>+'DistrictxDiv-Dept'!D148</f>
        <v>40224</v>
      </c>
      <c r="I148" s="17"/>
    </row>
    <row r="149" spans="2:10" x14ac:dyDescent="0.2">
      <c r="B149" s="188"/>
      <c r="C149" s="66" t="s">
        <v>139</v>
      </c>
      <c r="D149" s="69">
        <f>SUM(D143:D148)</f>
        <v>32704</v>
      </c>
      <c r="E149" s="65">
        <f t="shared" si="14"/>
        <v>0.18321979204015776</v>
      </c>
      <c r="F149" s="69">
        <f>+'DistrictxDiv-Dept'!D149</f>
        <v>178496</v>
      </c>
      <c r="I149" s="17"/>
      <c r="J149" s="17"/>
    </row>
    <row r="150" spans="2:10" x14ac:dyDescent="0.2">
      <c r="B150" s="189"/>
      <c r="C150" s="126" t="s">
        <v>36</v>
      </c>
      <c r="D150" s="14">
        <f>SUM(D135,D141,D149)</f>
        <v>69424</v>
      </c>
      <c r="E150" s="16">
        <f t="shared" si="14"/>
        <v>0.13740578884033189</v>
      </c>
      <c r="F150" s="14">
        <f>+'DistrictxDiv-Dept'!D150</f>
        <v>505248</v>
      </c>
      <c r="H150" s="17"/>
      <c r="I150" s="17"/>
      <c r="J150" s="17"/>
    </row>
    <row r="151" spans="2:10" ht="12.75" customHeight="1" x14ac:dyDescent="0.2">
      <c r="B151" s="188" t="s">
        <v>296</v>
      </c>
      <c r="C151" s="152" t="s">
        <v>366</v>
      </c>
      <c r="D151" s="100"/>
      <c r="E151" s="101"/>
      <c r="F151" s="100"/>
      <c r="I151" s="17"/>
      <c r="J151" s="17"/>
    </row>
    <row r="152" spans="2:10" x14ac:dyDescent="0.2">
      <c r="B152" s="188"/>
      <c r="C152" s="102" t="s">
        <v>29</v>
      </c>
      <c r="D152" s="20">
        <v>1344</v>
      </c>
      <c r="E152" s="21">
        <f t="shared" ref="E152:E158" si="15">+D152/$F152</f>
        <v>0.25225225225225223</v>
      </c>
      <c r="F152" s="20">
        <f>+'DistrictxDiv-Dept'!D152</f>
        <v>5328</v>
      </c>
      <c r="H152" s="17"/>
      <c r="I152" s="17"/>
      <c r="J152" s="17"/>
    </row>
    <row r="153" spans="2:10" x14ac:dyDescent="0.2">
      <c r="B153" s="188"/>
      <c r="C153" s="11" t="s">
        <v>24</v>
      </c>
      <c r="D153" s="12">
        <v>16256</v>
      </c>
      <c r="E153" s="13">
        <f t="shared" si="15"/>
        <v>0.15356711003627568</v>
      </c>
      <c r="F153" s="12">
        <f>+'DistrictxDiv-Dept'!D153</f>
        <v>105856</v>
      </c>
      <c r="H153" s="17"/>
      <c r="I153" s="17"/>
      <c r="J153" s="17"/>
    </row>
    <row r="154" spans="2:10" x14ac:dyDescent="0.2">
      <c r="B154" s="188"/>
      <c r="C154" s="102" t="s">
        <v>25</v>
      </c>
      <c r="D154" s="20">
        <v>4224</v>
      </c>
      <c r="E154" s="13">
        <f t="shared" si="15"/>
        <v>0.18219461697722567</v>
      </c>
      <c r="F154" s="12">
        <f>+'DistrictxDiv-Dept'!D154</f>
        <v>23184</v>
      </c>
      <c r="H154" s="17"/>
      <c r="I154" s="17"/>
      <c r="J154" s="17"/>
    </row>
    <row r="155" spans="2:10" x14ac:dyDescent="0.2">
      <c r="B155" s="188"/>
      <c r="C155" s="11" t="s">
        <v>31</v>
      </c>
      <c r="D155" s="12"/>
      <c r="E155" s="13" t="s">
        <v>389</v>
      </c>
      <c r="F155" s="12">
        <f>+'DistrictxDiv-Dept'!D155</f>
        <v>0</v>
      </c>
      <c r="J155" s="17"/>
    </row>
    <row r="156" spans="2:10" x14ac:dyDescent="0.2">
      <c r="B156" s="188"/>
      <c r="C156" s="11" t="s">
        <v>318</v>
      </c>
      <c r="D156" s="18">
        <v>768</v>
      </c>
      <c r="E156" s="13">
        <f t="shared" si="15"/>
        <v>3.2944406314344546E-2</v>
      </c>
      <c r="F156" s="12">
        <f>+'DistrictxDiv-Dept'!D156</f>
        <v>23312</v>
      </c>
      <c r="H156" s="17"/>
      <c r="I156" s="17"/>
    </row>
    <row r="157" spans="2:10" x14ac:dyDescent="0.2">
      <c r="B157" s="188"/>
      <c r="C157" s="11" t="s">
        <v>35</v>
      </c>
      <c r="D157" s="12">
        <v>4656</v>
      </c>
      <c r="E157" s="13">
        <f t="shared" si="15"/>
        <v>0.21365638766519823</v>
      </c>
      <c r="F157" s="12">
        <f>+'DistrictxDiv-Dept'!D157</f>
        <v>21792</v>
      </c>
      <c r="I157" s="17"/>
      <c r="J157" s="17"/>
    </row>
    <row r="158" spans="2:10" x14ac:dyDescent="0.2">
      <c r="B158" s="188"/>
      <c r="C158" s="66" t="s">
        <v>139</v>
      </c>
      <c r="D158" s="69">
        <f>SUM(D152:D157)</f>
        <v>27248</v>
      </c>
      <c r="E158" s="65">
        <f t="shared" si="15"/>
        <v>0.15182312561290898</v>
      </c>
      <c r="F158" s="69">
        <f>+'DistrictxDiv-Dept'!D158</f>
        <v>179472</v>
      </c>
      <c r="H158" s="17"/>
      <c r="I158" s="17"/>
      <c r="J158" s="17"/>
    </row>
    <row r="159" spans="2:10" x14ac:dyDescent="0.2">
      <c r="B159" s="188"/>
      <c r="C159" s="152" t="s">
        <v>135</v>
      </c>
      <c r="D159" s="100"/>
      <c r="E159" s="101"/>
      <c r="F159" s="100"/>
      <c r="J159" s="17"/>
    </row>
    <row r="160" spans="2:10" x14ac:dyDescent="0.2">
      <c r="B160" s="188"/>
      <c r="C160" s="102" t="s">
        <v>26</v>
      </c>
      <c r="D160" s="20"/>
      <c r="E160" s="21">
        <f t="shared" ref="E160:E164" si="16">+D160/$F160</f>
        <v>0</v>
      </c>
      <c r="F160" s="20">
        <f>+'DistrictxDiv-Dept'!D160</f>
        <v>15936</v>
      </c>
      <c r="H160" s="17"/>
      <c r="I160" s="17"/>
      <c r="J160" s="17"/>
    </row>
    <row r="161" spans="2:10" x14ac:dyDescent="0.2">
      <c r="B161" s="188"/>
      <c r="C161" s="11" t="s">
        <v>27</v>
      </c>
      <c r="D161" s="12"/>
      <c r="E161" s="13">
        <f t="shared" si="16"/>
        <v>0</v>
      </c>
      <c r="F161" s="12">
        <f>+'DistrictxDiv-Dept'!D161</f>
        <v>15168</v>
      </c>
      <c r="H161" s="17"/>
      <c r="I161" s="17"/>
      <c r="J161" s="17"/>
    </row>
    <row r="162" spans="2:10" x14ac:dyDescent="0.2">
      <c r="B162" s="188"/>
      <c r="C162" s="11" t="s">
        <v>11</v>
      </c>
      <c r="D162" s="12">
        <v>32768</v>
      </c>
      <c r="E162" s="13">
        <f t="shared" si="16"/>
        <v>0.17814892136395269</v>
      </c>
      <c r="F162" s="12">
        <f>+'DistrictxDiv-Dept'!D162</f>
        <v>183936</v>
      </c>
      <c r="H162" s="17"/>
      <c r="I162" s="17"/>
      <c r="J162" s="17"/>
    </row>
    <row r="163" spans="2:10" x14ac:dyDescent="0.2">
      <c r="B163" s="188"/>
      <c r="C163" s="11" t="s">
        <v>28</v>
      </c>
      <c r="D163" s="12">
        <v>4800</v>
      </c>
      <c r="E163" s="13">
        <f t="shared" si="16"/>
        <v>0.17421602787456447</v>
      </c>
      <c r="F163" s="12">
        <f>+'DistrictxDiv-Dept'!D163</f>
        <v>27552</v>
      </c>
      <c r="H163" s="17"/>
      <c r="I163" s="17"/>
      <c r="J163" s="17"/>
    </row>
    <row r="164" spans="2:10" x14ac:dyDescent="0.2">
      <c r="B164" s="188"/>
      <c r="C164" s="66" t="s">
        <v>139</v>
      </c>
      <c r="D164" s="69">
        <f>SUM(D160:D163)</f>
        <v>37568</v>
      </c>
      <c r="E164" s="65">
        <f t="shared" si="16"/>
        <v>0.1548608363012795</v>
      </c>
      <c r="F164" s="69">
        <f>+'DistrictxDiv-Dept'!D164</f>
        <v>242592</v>
      </c>
      <c r="I164" s="17"/>
    </row>
    <row r="165" spans="2:10" x14ac:dyDescent="0.2">
      <c r="B165" s="188"/>
      <c r="C165" s="152" t="s">
        <v>367</v>
      </c>
      <c r="D165" s="100"/>
      <c r="E165" s="101"/>
      <c r="F165" s="100"/>
    </row>
    <row r="166" spans="2:10" x14ac:dyDescent="0.2">
      <c r="B166" s="188"/>
      <c r="C166" s="102" t="s">
        <v>32</v>
      </c>
      <c r="D166" s="20">
        <v>10560</v>
      </c>
      <c r="E166" s="21">
        <f t="shared" ref="E166:E170" si="17">+D166/$F166</f>
        <v>0.10837438423645321</v>
      </c>
      <c r="F166" s="20">
        <f>+'DistrictxDiv-Dept'!D166</f>
        <v>97440</v>
      </c>
      <c r="I166" s="17"/>
    </row>
    <row r="167" spans="2:10" x14ac:dyDescent="0.2">
      <c r="B167" s="188"/>
      <c r="C167" s="11" t="s">
        <v>33</v>
      </c>
      <c r="D167" s="12">
        <v>14928</v>
      </c>
      <c r="E167" s="13">
        <f t="shared" si="17"/>
        <v>0.1932877563704164</v>
      </c>
      <c r="F167" s="12">
        <f>+'DistrictxDiv-Dept'!D167</f>
        <v>77232</v>
      </c>
      <c r="I167" s="17"/>
    </row>
    <row r="168" spans="2:10" x14ac:dyDescent="0.2">
      <c r="B168" s="188"/>
      <c r="C168" s="11" t="s">
        <v>34</v>
      </c>
      <c r="D168" s="12">
        <v>9792</v>
      </c>
      <c r="E168" s="13">
        <f t="shared" si="17"/>
        <v>0.21074380165289255</v>
      </c>
      <c r="F168" s="12">
        <f>+'DistrictxDiv-Dept'!D168</f>
        <v>46464</v>
      </c>
      <c r="I168" s="17"/>
    </row>
    <row r="169" spans="2:10" x14ac:dyDescent="0.2">
      <c r="B169" s="188"/>
      <c r="C169" s="66" t="s">
        <v>139</v>
      </c>
      <c r="D169" s="69">
        <f>SUM(D166:D168)</f>
        <v>35280</v>
      </c>
      <c r="E169" s="65">
        <f t="shared" si="17"/>
        <v>0.15953983069242458</v>
      </c>
      <c r="F169" s="69">
        <f>+'DistrictxDiv-Dept'!D169</f>
        <v>221136</v>
      </c>
      <c r="I169" s="17"/>
    </row>
    <row r="170" spans="2:10" x14ac:dyDescent="0.2">
      <c r="B170" s="189"/>
      <c r="C170" s="126" t="s">
        <v>36</v>
      </c>
      <c r="D170" s="14">
        <f>SUM(D158,D164,D169)</f>
        <v>100096</v>
      </c>
      <c r="E170" s="16">
        <f t="shared" si="17"/>
        <v>0.15562189054726369</v>
      </c>
      <c r="F170" s="14">
        <f>+'DistrictxDiv-Dept'!D170</f>
        <v>643200</v>
      </c>
      <c r="I170" s="17"/>
    </row>
  </sheetData>
  <mergeCells count="9">
    <mergeCell ref="B151:B170"/>
    <mergeCell ref="B8:C8"/>
    <mergeCell ref="B9:B19"/>
    <mergeCell ref="B20:B21"/>
    <mergeCell ref="B22:B56"/>
    <mergeCell ref="B57:B95"/>
    <mergeCell ref="B96:B116"/>
    <mergeCell ref="B117:B131"/>
    <mergeCell ref="B132:B150"/>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4" manualBreakCount="4">
    <brk id="21" min="1" max="5" man="1"/>
    <brk id="56" min="1" max="5" man="1"/>
    <brk id="95" min="1" max="5" man="1"/>
    <brk id="131" min="1"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3"/>
  <sheetViews>
    <sheetView zoomScaleNormal="100"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9" width="8.77734375" style="10" customWidth="1"/>
    <col min="20" max="16384" width="8.88671875" style="10"/>
  </cols>
  <sheetData>
    <row r="1" spans="2:11" ht="12.75" customHeight="1" x14ac:dyDescent="0.2">
      <c r="B1" s="29" t="s">
        <v>81</v>
      </c>
      <c r="C1" s="29"/>
      <c r="D1" s="29"/>
      <c r="E1" s="29"/>
      <c r="F1" s="29"/>
      <c r="G1" s="29"/>
      <c r="H1" s="29"/>
      <c r="I1" s="29"/>
      <c r="J1" s="25"/>
      <c r="K1" s="25"/>
    </row>
    <row r="2" spans="2:11" ht="12.75" customHeight="1" x14ac:dyDescent="0.2">
      <c r="B2" s="29" t="s">
        <v>48</v>
      </c>
      <c r="C2" s="29"/>
      <c r="D2" s="29"/>
      <c r="E2" s="29"/>
      <c r="F2" s="29"/>
      <c r="G2" s="29"/>
      <c r="H2" s="29"/>
      <c r="I2" s="29"/>
      <c r="J2" s="25"/>
      <c r="K2" s="25"/>
    </row>
    <row r="3" spans="2:11" ht="12.75" customHeight="1" x14ac:dyDescent="0.2">
      <c r="B3" s="29" t="s">
        <v>66</v>
      </c>
      <c r="C3" s="29"/>
      <c r="D3" s="29"/>
      <c r="E3" s="29"/>
      <c r="F3" s="29"/>
      <c r="G3" s="29"/>
      <c r="H3" s="29"/>
      <c r="I3" s="29"/>
      <c r="J3" s="25"/>
      <c r="K3" s="25"/>
    </row>
    <row r="4" spans="2:11" ht="12.75" customHeight="1" x14ac:dyDescent="0.2">
      <c r="B4" s="29" t="s">
        <v>279</v>
      </c>
      <c r="C4" s="29"/>
      <c r="D4" s="29"/>
      <c r="E4" s="29"/>
      <c r="F4" s="29"/>
      <c r="G4" s="29"/>
      <c r="H4" s="29"/>
      <c r="I4" s="29"/>
    </row>
    <row r="5" spans="2:11" ht="12.75" customHeight="1" x14ac:dyDescent="0.2">
      <c r="B5" s="182"/>
    </row>
    <row r="6" spans="2:11" ht="12.75" customHeight="1" x14ac:dyDescent="0.2">
      <c r="D6" s="185" t="s">
        <v>76</v>
      </c>
      <c r="E6" s="185"/>
      <c r="F6" s="3"/>
      <c r="G6" s="185" t="s">
        <v>37</v>
      </c>
      <c r="H6" s="185"/>
      <c r="I6" s="3"/>
    </row>
    <row r="7" spans="2:11" ht="12.75" customHeight="1" x14ac:dyDescent="0.2">
      <c r="B7" s="4" t="s">
        <v>38</v>
      </c>
      <c r="C7" s="4" t="s">
        <v>39</v>
      </c>
      <c r="D7" s="5" t="s">
        <v>40</v>
      </c>
      <c r="E7" s="125" t="s">
        <v>41</v>
      </c>
      <c r="F7" s="5"/>
      <c r="G7" s="5" t="s">
        <v>40</v>
      </c>
      <c r="H7" s="125" t="s">
        <v>41</v>
      </c>
      <c r="I7" s="5" t="s">
        <v>42</v>
      </c>
    </row>
    <row r="8" spans="2:11" ht="12.75" customHeight="1" x14ac:dyDescent="0.2">
      <c r="B8" s="191" t="s">
        <v>71</v>
      </c>
      <c r="C8" s="191"/>
      <c r="D8" s="14">
        <f>SUM(D19,D21,D56,D95,D116,D131,D150,D170)</f>
        <v>433</v>
      </c>
      <c r="E8" s="16">
        <f>D8/$I8</f>
        <v>0.29903314917127072</v>
      </c>
      <c r="F8" s="6"/>
      <c r="G8" s="14">
        <f>SUM(G19,G21,G56,G95,G116,G131,G150,G170)</f>
        <v>1015</v>
      </c>
      <c r="H8" s="16">
        <f>G8/$I8</f>
        <v>0.70096685082872923</v>
      </c>
      <c r="I8" s="14">
        <f t="shared" ref="I8:I10" si="0">+D8+G8</f>
        <v>1448</v>
      </c>
    </row>
    <row r="9" spans="2:11" ht="12.75" customHeight="1" x14ac:dyDescent="0.2">
      <c r="B9" s="188" t="s">
        <v>177</v>
      </c>
      <c r="C9" s="11" t="s">
        <v>171</v>
      </c>
      <c r="D9" s="12">
        <v>3</v>
      </c>
      <c r="E9" s="13">
        <f t="shared" ref="E9:E18" si="1">+D9/$I9</f>
        <v>0.23076923076923078</v>
      </c>
      <c r="F9" s="15"/>
      <c r="G9" s="12">
        <v>10</v>
      </c>
      <c r="H9" s="13">
        <f t="shared" ref="H9:H18" si="2">+G9/$I9</f>
        <v>0.76923076923076927</v>
      </c>
      <c r="I9" s="12">
        <f t="shared" si="0"/>
        <v>13</v>
      </c>
    </row>
    <row r="10" spans="2:11" ht="12.75" customHeight="1" x14ac:dyDescent="0.2">
      <c r="B10" s="188"/>
      <c r="C10" s="11" t="s">
        <v>487</v>
      </c>
      <c r="D10" s="12"/>
      <c r="E10" s="13">
        <f t="shared" si="1"/>
        <v>0</v>
      </c>
      <c r="F10" s="15"/>
      <c r="G10" s="12">
        <v>1</v>
      </c>
      <c r="H10" s="13">
        <f t="shared" si="2"/>
        <v>1</v>
      </c>
      <c r="I10" s="12">
        <f t="shared" si="0"/>
        <v>1</v>
      </c>
    </row>
    <row r="11" spans="2:11" ht="12.75" customHeight="1" x14ac:dyDescent="0.2">
      <c r="B11" s="188"/>
      <c r="C11" s="11" t="s">
        <v>172</v>
      </c>
      <c r="D11" s="12">
        <v>4</v>
      </c>
      <c r="E11" s="13">
        <f t="shared" si="1"/>
        <v>0.33333333333333331</v>
      </c>
      <c r="F11" s="12"/>
      <c r="G11" s="12">
        <v>8</v>
      </c>
      <c r="H11" s="13">
        <f t="shared" si="2"/>
        <v>0.66666666666666663</v>
      </c>
      <c r="I11" s="12">
        <f>+D11+G11</f>
        <v>12</v>
      </c>
    </row>
    <row r="12" spans="2:11" ht="12.75" customHeight="1" x14ac:dyDescent="0.2">
      <c r="B12" s="188"/>
      <c r="C12" s="11" t="s">
        <v>173</v>
      </c>
      <c r="D12" s="12"/>
      <c r="E12" s="13">
        <f t="shared" si="1"/>
        <v>0</v>
      </c>
      <c r="F12" s="15"/>
      <c r="G12" s="12">
        <v>9</v>
      </c>
      <c r="H12" s="13">
        <f t="shared" si="2"/>
        <v>1</v>
      </c>
      <c r="I12" s="12">
        <f>+D12+G12</f>
        <v>9</v>
      </c>
    </row>
    <row r="13" spans="2:11" ht="12.75" customHeight="1" x14ac:dyDescent="0.2">
      <c r="B13" s="188"/>
      <c r="C13" s="11" t="s">
        <v>178</v>
      </c>
      <c r="D13" s="12">
        <v>2</v>
      </c>
      <c r="E13" s="13">
        <f t="shared" si="1"/>
        <v>0.125</v>
      </c>
      <c r="F13" s="15"/>
      <c r="G13" s="12">
        <v>14</v>
      </c>
      <c r="H13" s="13">
        <f t="shared" si="2"/>
        <v>0.875</v>
      </c>
      <c r="I13" s="12">
        <f>+D13+G13</f>
        <v>16</v>
      </c>
    </row>
    <row r="14" spans="2:11" ht="12.75" customHeight="1" x14ac:dyDescent="0.2">
      <c r="B14" s="188"/>
      <c r="C14" s="11" t="s">
        <v>258</v>
      </c>
      <c r="D14" s="12">
        <v>3</v>
      </c>
      <c r="E14" s="13">
        <f t="shared" si="1"/>
        <v>0.42857142857142855</v>
      </c>
      <c r="F14" s="15"/>
      <c r="G14" s="12">
        <v>4</v>
      </c>
      <c r="H14" s="13">
        <f t="shared" si="2"/>
        <v>0.5714285714285714</v>
      </c>
      <c r="I14" s="12">
        <f>+D14+G14</f>
        <v>7</v>
      </c>
    </row>
    <row r="15" spans="2:11" ht="12.75" customHeight="1" x14ac:dyDescent="0.2">
      <c r="B15" s="188"/>
      <c r="C15" s="11" t="s">
        <v>174</v>
      </c>
      <c r="D15" s="12">
        <v>2</v>
      </c>
      <c r="E15" s="13">
        <f t="shared" si="1"/>
        <v>0.125</v>
      </c>
      <c r="F15" s="15"/>
      <c r="G15" s="12">
        <v>14</v>
      </c>
      <c r="H15" s="13">
        <f t="shared" si="2"/>
        <v>0.875</v>
      </c>
      <c r="I15" s="12">
        <f t="shared" ref="I15" si="3">+D15+G15</f>
        <v>16</v>
      </c>
    </row>
    <row r="16" spans="2:11" ht="12.75" customHeight="1" x14ac:dyDescent="0.2">
      <c r="B16" s="188"/>
      <c r="C16" s="11" t="s">
        <v>179</v>
      </c>
      <c r="D16" s="17">
        <v>1</v>
      </c>
      <c r="E16" s="21">
        <f t="shared" si="1"/>
        <v>0.5</v>
      </c>
      <c r="F16" s="20"/>
      <c r="G16" s="17">
        <v>1</v>
      </c>
      <c r="H16" s="21">
        <f t="shared" si="2"/>
        <v>0.5</v>
      </c>
      <c r="I16" s="20">
        <f>+D16+G16</f>
        <v>2</v>
      </c>
    </row>
    <row r="17" spans="2:9" ht="12.75" customHeight="1" x14ac:dyDescent="0.2">
      <c r="B17" s="188"/>
      <c r="C17" s="11" t="s">
        <v>175</v>
      </c>
      <c r="D17" s="12">
        <v>3</v>
      </c>
      <c r="E17" s="13">
        <f t="shared" si="1"/>
        <v>0.2</v>
      </c>
      <c r="F17" s="12"/>
      <c r="G17" s="12">
        <v>12</v>
      </c>
      <c r="H17" s="13">
        <f t="shared" si="2"/>
        <v>0.8</v>
      </c>
      <c r="I17" s="12">
        <f>+D17+G17</f>
        <v>15</v>
      </c>
    </row>
    <row r="18" spans="2:9" ht="12.75" customHeight="1" x14ac:dyDescent="0.2">
      <c r="B18" s="188"/>
      <c r="C18" s="11" t="s">
        <v>176</v>
      </c>
      <c r="D18" s="12">
        <v>2</v>
      </c>
      <c r="E18" s="13">
        <f t="shared" si="1"/>
        <v>0.25</v>
      </c>
      <c r="F18" s="12"/>
      <c r="G18" s="12">
        <v>6</v>
      </c>
      <c r="H18" s="13">
        <f t="shared" si="2"/>
        <v>0.75</v>
      </c>
      <c r="I18" s="12">
        <f>+D18+G18</f>
        <v>8</v>
      </c>
    </row>
    <row r="19" spans="2:9" ht="12.75" customHeight="1" x14ac:dyDescent="0.2">
      <c r="B19" s="189"/>
      <c r="C19" s="126" t="s">
        <v>36</v>
      </c>
      <c r="D19" s="14">
        <f>SUM(D9:D18)</f>
        <v>20</v>
      </c>
      <c r="E19" s="16">
        <f>D19/$I19</f>
        <v>0.20202020202020202</v>
      </c>
      <c r="F19" s="14"/>
      <c r="G19" s="14">
        <f>SUM(G9:G18)</f>
        <v>79</v>
      </c>
      <c r="H19" s="16">
        <f>G19/$I19</f>
        <v>0.79797979797979801</v>
      </c>
      <c r="I19" s="14">
        <f>+D19+G19</f>
        <v>99</v>
      </c>
    </row>
    <row r="20" spans="2:9" ht="12.75" customHeight="1" x14ac:dyDescent="0.2">
      <c r="B20" s="190" t="s">
        <v>22</v>
      </c>
      <c r="C20" s="11" t="s">
        <v>143</v>
      </c>
      <c r="D20" s="12">
        <v>23</v>
      </c>
      <c r="E20" s="13">
        <f>+D20/$I20</f>
        <v>0.4107142857142857</v>
      </c>
      <c r="F20" s="12"/>
      <c r="G20" s="12">
        <v>33</v>
      </c>
      <c r="H20" s="13">
        <f>+G20/$I20</f>
        <v>0.5892857142857143</v>
      </c>
      <c r="I20" s="12">
        <f t="shared" ref="I20" si="4">+D20+G20</f>
        <v>56</v>
      </c>
    </row>
    <row r="21" spans="2:9" ht="12.75" customHeight="1" x14ac:dyDescent="0.2">
      <c r="B21" s="189"/>
      <c r="C21" s="126" t="s">
        <v>36</v>
      </c>
      <c r="D21" s="14">
        <f>+D20</f>
        <v>23</v>
      </c>
      <c r="E21" s="16">
        <f>D21/$I21</f>
        <v>0.4107142857142857</v>
      </c>
      <c r="F21" s="14"/>
      <c r="G21" s="14">
        <f>+G20</f>
        <v>33</v>
      </c>
      <c r="H21" s="16">
        <f>G21/$I21</f>
        <v>0.5892857142857143</v>
      </c>
      <c r="I21" s="14">
        <f>+D21+G21</f>
        <v>56</v>
      </c>
    </row>
    <row r="22" spans="2:9" ht="12.75" customHeight="1" x14ac:dyDescent="0.2">
      <c r="B22" s="190" t="s">
        <v>291</v>
      </c>
      <c r="C22" s="150" t="s">
        <v>141</v>
      </c>
      <c r="D22" s="100"/>
      <c r="E22" s="101"/>
      <c r="F22" s="100"/>
      <c r="G22" s="100"/>
      <c r="H22" s="101"/>
      <c r="I22" s="100"/>
    </row>
    <row r="23" spans="2:9" ht="12.75" customHeight="1" x14ac:dyDescent="0.2">
      <c r="B23" s="184"/>
      <c r="C23" s="102" t="s">
        <v>24</v>
      </c>
      <c r="D23" s="20">
        <v>9</v>
      </c>
      <c r="E23" s="21">
        <f t="shared" ref="E23:E28" si="5">+D23/$I23</f>
        <v>0.21428571428571427</v>
      </c>
      <c r="F23" s="20"/>
      <c r="G23" s="20">
        <v>33</v>
      </c>
      <c r="H23" s="21">
        <f t="shared" ref="H23:H28" si="6">+G23/$I23</f>
        <v>0.7857142857142857</v>
      </c>
      <c r="I23" s="20">
        <f>+D23+G23</f>
        <v>42</v>
      </c>
    </row>
    <row r="24" spans="2:9" ht="12.75" customHeight="1" x14ac:dyDescent="0.2">
      <c r="B24" s="184"/>
      <c r="C24" s="11" t="s">
        <v>25</v>
      </c>
      <c r="D24" s="12">
        <v>2</v>
      </c>
      <c r="E24" s="13">
        <f t="shared" si="5"/>
        <v>0.18181818181818182</v>
      </c>
      <c r="F24" s="12"/>
      <c r="G24" s="12">
        <v>9</v>
      </c>
      <c r="H24" s="13">
        <f t="shared" si="6"/>
        <v>0.81818181818181823</v>
      </c>
      <c r="I24" s="12">
        <f>+D24+G24</f>
        <v>11</v>
      </c>
    </row>
    <row r="25" spans="2:9" ht="12.75" customHeight="1" x14ac:dyDescent="0.2">
      <c r="B25" s="184"/>
      <c r="C25" s="11" t="s">
        <v>26</v>
      </c>
      <c r="D25" s="12">
        <v>1</v>
      </c>
      <c r="E25" s="13">
        <f t="shared" si="5"/>
        <v>0.25</v>
      </c>
      <c r="F25" s="12"/>
      <c r="G25" s="12">
        <v>3</v>
      </c>
      <c r="H25" s="13">
        <f t="shared" si="6"/>
        <v>0.75</v>
      </c>
      <c r="I25" s="12">
        <f t="shared" ref="I25" si="7">+D25+G25</f>
        <v>4</v>
      </c>
    </row>
    <row r="26" spans="2:9" ht="12.75" customHeight="1" x14ac:dyDescent="0.2">
      <c r="B26" s="184"/>
      <c r="C26" s="11" t="s">
        <v>31</v>
      </c>
      <c r="D26" s="12"/>
      <c r="E26" s="13" t="s">
        <v>389</v>
      </c>
      <c r="F26" s="12"/>
      <c r="G26" s="12"/>
      <c r="H26" s="13" t="s">
        <v>389</v>
      </c>
      <c r="I26" s="12">
        <f>+D26+G26</f>
        <v>0</v>
      </c>
    </row>
    <row r="27" spans="2:9" ht="12.75" customHeight="1" x14ac:dyDescent="0.2">
      <c r="B27" s="184"/>
      <c r="C27" s="11" t="s">
        <v>27</v>
      </c>
      <c r="D27" s="12">
        <v>1</v>
      </c>
      <c r="E27" s="13">
        <f t="shared" si="5"/>
        <v>0.25</v>
      </c>
      <c r="F27" s="15"/>
      <c r="G27" s="12">
        <v>3</v>
      </c>
      <c r="H27" s="13">
        <f t="shared" si="6"/>
        <v>0.75</v>
      </c>
      <c r="I27" s="12">
        <f t="shared" ref="I27:I31" si="8">+D27+G27</f>
        <v>4</v>
      </c>
    </row>
    <row r="28" spans="2:9" ht="12.75" customHeight="1" x14ac:dyDescent="0.2">
      <c r="B28" s="184"/>
      <c r="C28" s="11" t="s">
        <v>318</v>
      </c>
      <c r="D28" s="18">
        <v>2</v>
      </c>
      <c r="E28" s="13">
        <f t="shared" si="5"/>
        <v>0.5</v>
      </c>
      <c r="F28" s="12"/>
      <c r="G28" s="18">
        <v>2</v>
      </c>
      <c r="H28" s="13">
        <f t="shared" si="6"/>
        <v>0.5</v>
      </c>
      <c r="I28" s="12">
        <f t="shared" si="8"/>
        <v>4</v>
      </c>
    </row>
    <row r="29" spans="2:9" ht="12.75" customHeight="1" x14ac:dyDescent="0.2">
      <c r="B29" s="184"/>
      <c r="C29" s="11" t="s">
        <v>28</v>
      </c>
      <c r="D29" s="18">
        <v>1</v>
      </c>
      <c r="E29" s="13">
        <f>+D29/$I29</f>
        <v>0.16666666666666666</v>
      </c>
      <c r="F29" s="12"/>
      <c r="G29" s="18">
        <v>5</v>
      </c>
      <c r="H29" s="13">
        <f>+G29/$I29</f>
        <v>0.83333333333333337</v>
      </c>
      <c r="I29" s="12">
        <f t="shared" si="8"/>
        <v>6</v>
      </c>
    </row>
    <row r="30" spans="2:9" ht="12.75" customHeight="1" x14ac:dyDescent="0.2">
      <c r="B30" s="184"/>
      <c r="C30" s="11" t="s">
        <v>33</v>
      </c>
      <c r="D30" s="12">
        <v>4</v>
      </c>
      <c r="E30" s="13">
        <f t="shared" ref="E30:E31" si="9">+D30/$I30</f>
        <v>0.30769230769230771</v>
      </c>
      <c r="F30" s="12"/>
      <c r="G30" s="12">
        <v>9</v>
      </c>
      <c r="H30" s="13">
        <f t="shared" ref="H30:H31" si="10">+G30/$I30</f>
        <v>0.69230769230769229</v>
      </c>
      <c r="I30" s="12">
        <f t="shared" si="8"/>
        <v>13</v>
      </c>
    </row>
    <row r="31" spans="2:9" ht="12.75" customHeight="1" x14ac:dyDescent="0.2">
      <c r="B31" s="184"/>
      <c r="C31" s="70" t="s">
        <v>139</v>
      </c>
      <c r="D31" s="69">
        <f>SUM(D23:D30)</f>
        <v>20</v>
      </c>
      <c r="E31" s="65">
        <f t="shared" si="9"/>
        <v>0.23809523809523808</v>
      </c>
      <c r="F31" s="71"/>
      <c r="G31" s="69">
        <f>SUM(G23:G30)</f>
        <v>64</v>
      </c>
      <c r="H31" s="65">
        <f t="shared" si="10"/>
        <v>0.76190476190476186</v>
      </c>
      <c r="I31" s="64">
        <f t="shared" si="8"/>
        <v>84</v>
      </c>
    </row>
    <row r="32" spans="2:9" ht="12.75" customHeight="1" x14ac:dyDescent="0.2">
      <c r="B32" s="184"/>
      <c r="C32" s="151" t="s">
        <v>140</v>
      </c>
      <c r="D32" s="99"/>
      <c r="E32" s="99"/>
      <c r="F32" s="99"/>
      <c r="G32" s="99"/>
      <c r="H32" s="99"/>
      <c r="I32" s="99"/>
    </row>
    <row r="33" spans="2:9" ht="12.75" customHeight="1" x14ac:dyDescent="0.2">
      <c r="B33" s="184"/>
      <c r="C33" s="102" t="s">
        <v>29</v>
      </c>
      <c r="D33" s="20"/>
      <c r="E33" s="21" t="s">
        <v>389</v>
      </c>
      <c r="F33" s="105"/>
      <c r="G33" s="20"/>
      <c r="H33" s="21" t="s">
        <v>389</v>
      </c>
      <c r="I33" s="20">
        <f t="shared" ref="I33:I95" si="11">+D33+G33</f>
        <v>0</v>
      </c>
    </row>
    <row r="34" spans="2:9" ht="12.75" customHeight="1" x14ac:dyDescent="0.2">
      <c r="B34" s="184"/>
      <c r="C34" s="11" t="s">
        <v>325</v>
      </c>
      <c r="D34" s="12"/>
      <c r="E34" s="13">
        <f t="shared" ref="E34:E54" si="12">+D34/$I34</f>
        <v>0</v>
      </c>
      <c r="F34" s="12"/>
      <c r="G34" s="12">
        <v>1</v>
      </c>
      <c r="H34" s="13">
        <f t="shared" ref="H34:H54" si="13">+G34/$I34</f>
        <v>1</v>
      </c>
      <c r="I34" s="12">
        <f t="shared" si="11"/>
        <v>1</v>
      </c>
    </row>
    <row r="35" spans="2:9" ht="12.75" customHeight="1" x14ac:dyDescent="0.2">
      <c r="B35" s="184"/>
      <c r="C35" s="11" t="s">
        <v>6</v>
      </c>
      <c r="D35" s="12">
        <v>8</v>
      </c>
      <c r="E35" s="13">
        <f t="shared" si="12"/>
        <v>0.24242424242424243</v>
      </c>
      <c r="F35" s="15"/>
      <c r="G35" s="12">
        <v>25</v>
      </c>
      <c r="H35" s="13">
        <f t="shared" si="13"/>
        <v>0.75757575757575757</v>
      </c>
      <c r="I35" s="12">
        <f t="shared" si="11"/>
        <v>33</v>
      </c>
    </row>
    <row r="36" spans="2:9" ht="12.75" customHeight="1" x14ac:dyDescent="0.2">
      <c r="B36" s="184"/>
      <c r="C36" s="11" t="s">
        <v>7</v>
      </c>
      <c r="D36" s="15"/>
      <c r="E36" s="13">
        <f t="shared" si="12"/>
        <v>0</v>
      </c>
      <c r="F36" s="15"/>
      <c r="G36" s="12">
        <v>3</v>
      </c>
      <c r="H36" s="13">
        <f t="shared" si="13"/>
        <v>1</v>
      </c>
      <c r="I36" s="12">
        <f t="shared" si="11"/>
        <v>3</v>
      </c>
    </row>
    <row r="37" spans="2:9" ht="12.75" customHeight="1" x14ac:dyDescent="0.2">
      <c r="B37" s="184"/>
      <c r="C37" s="11" t="s">
        <v>32</v>
      </c>
      <c r="D37" s="12">
        <v>4</v>
      </c>
      <c r="E37" s="13">
        <f t="shared" si="12"/>
        <v>0.22222222222222221</v>
      </c>
      <c r="F37" s="12"/>
      <c r="G37" s="12">
        <v>14</v>
      </c>
      <c r="H37" s="13">
        <f t="shared" si="13"/>
        <v>0.77777777777777779</v>
      </c>
      <c r="I37" s="12">
        <f t="shared" si="11"/>
        <v>18</v>
      </c>
    </row>
    <row r="38" spans="2:9" ht="12.75" customHeight="1" x14ac:dyDescent="0.2">
      <c r="B38" s="184"/>
      <c r="C38" s="11" t="s">
        <v>8</v>
      </c>
      <c r="D38" s="12">
        <v>2</v>
      </c>
      <c r="E38" s="13">
        <f t="shared" si="12"/>
        <v>0.66666666666666663</v>
      </c>
      <c r="F38" s="12"/>
      <c r="G38" s="12">
        <v>1</v>
      </c>
      <c r="H38" s="13">
        <f t="shared" si="13"/>
        <v>0.33333333333333331</v>
      </c>
      <c r="I38" s="12">
        <f t="shared" si="11"/>
        <v>3</v>
      </c>
    </row>
    <row r="39" spans="2:9" ht="12.75" customHeight="1" x14ac:dyDescent="0.2">
      <c r="B39" s="184"/>
      <c r="C39" s="11" t="s">
        <v>9</v>
      </c>
      <c r="D39" s="12">
        <v>1</v>
      </c>
      <c r="E39" s="13">
        <f t="shared" si="12"/>
        <v>0.25</v>
      </c>
      <c r="F39" s="12"/>
      <c r="G39" s="12">
        <v>3</v>
      </c>
      <c r="H39" s="13">
        <f t="shared" si="13"/>
        <v>0.75</v>
      </c>
      <c r="I39" s="12">
        <f t="shared" si="11"/>
        <v>4</v>
      </c>
    </row>
    <row r="40" spans="2:9" ht="12.75" customHeight="1" x14ac:dyDescent="0.2">
      <c r="B40" s="184"/>
      <c r="C40" s="19" t="s">
        <v>78</v>
      </c>
      <c r="D40" s="12"/>
      <c r="E40" s="13">
        <f>+D40/$I40</f>
        <v>0</v>
      </c>
      <c r="F40" s="12"/>
      <c r="G40" s="12">
        <v>4</v>
      </c>
      <c r="H40" s="13">
        <f>+G40/$I40</f>
        <v>1</v>
      </c>
      <c r="I40" s="12">
        <f t="shared" si="11"/>
        <v>4</v>
      </c>
    </row>
    <row r="41" spans="2:9" ht="12.75" customHeight="1" x14ac:dyDescent="0.2">
      <c r="B41" s="184"/>
      <c r="C41" s="11" t="s">
        <v>10</v>
      </c>
      <c r="D41" s="12">
        <v>2</v>
      </c>
      <c r="E41" s="13">
        <f t="shared" ref="E41" si="14">+D41/$I41</f>
        <v>0.22222222222222221</v>
      </c>
      <c r="F41" s="12"/>
      <c r="G41" s="12">
        <v>7</v>
      </c>
      <c r="H41" s="13">
        <f t="shared" ref="H41" si="15">+G41/$I41</f>
        <v>0.77777777777777779</v>
      </c>
      <c r="I41" s="12">
        <f t="shared" si="11"/>
        <v>9</v>
      </c>
    </row>
    <row r="42" spans="2:9" ht="12.75" customHeight="1" x14ac:dyDescent="0.2">
      <c r="B42" s="184"/>
      <c r="C42" s="70" t="s">
        <v>139</v>
      </c>
      <c r="D42" s="69">
        <f>SUM(D33:D41)</f>
        <v>17</v>
      </c>
      <c r="E42" s="65">
        <f t="shared" si="12"/>
        <v>0.22666666666666666</v>
      </c>
      <c r="F42" s="71"/>
      <c r="G42" s="69">
        <f>SUM(G33:G41)</f>
        <v>58</v>
      </c>
      <c r="H42" s="65">
        <f t="shared" si="13"/>
        <v>0.77333333333333332</v>
      </c>
      <c r="I42" s="64">
        <f t="shared" si="11"/>
        <v>75</v>
      </c>
    </row>
    <row r="43" spans="2:9" ht="12.75" customHeight="1" x14ac:dyDescent="0.2">
      <c r="B43" s="184"/>
      <c r="C43" s="151" t="s">
        <v>355</v>
      </c>
      <c r="D43" s="99"/>
      <c r="E43" s="99"/>
      <c r="F43" s="99"/>
      <c r="G43" s="99"/>
      <c r="H43" s="99"/>
      <c r="I43" s="99"/>
    </row>
    <row r="44" spans="2:9" ht="12.75" customHeight="1" x14ac:dyDescent="0.2">
      <c r="B44" s="184"/>
      <c r="C44" s="102" t="s">
        <v>58</v>
      </c>
      <c r="D44" s="103">
        <v>1</v>
      </c>
      <c r="E44" s="21">
        <f t="shared" ref="E44:E52" si="16">+D44/$I44</f>
        <v>0.33333333333333331</v>
      </c>
      <c r="F44" s="20"/>
      <c r="G44" s="103">
        <v>2</v>
      </c>
      <c r="H44" s="21">
        <f t="shared" ref="H44:H52" si="17">+G44/$I44</f>
        <v>0.66666666666666663</v>
      </c>
      <c r="I44" s="20">
        <f t="shared" ref="I44:I47" si="18">+D44+G44</f>
        <v>3</v>
      </c>
    </row>
    <row r="45" spans="2:9" ht="12.75" customHeight="1" x14ac:dyDescent="0.2">
      <c r="B45" s="184"/>
      <c r="C45" s="11" t="s">
        <v>13</v>
      </c>
      <c r="D45" s="12">
        <v>1</v>
      </c>
      <c r="E45" s="13">
        <f t="shared" si="16"/>
        <v>0.14285714285714285</v>
      </c>
      <c r="F45" s="15"/>
      <c r="G45" s="12">
        <v>6</v>
      </c>
      <c r="H45" s="13">
        <f t="shared" si="17"/>
        <v>0.8571428571428571</v>
      </c>
      <c r="I45" s="12">
        <f t="shared" si="18"/>
        <v>7</v>
      </c>
    </row>
    <row r="46" spans="2:9" ht="12.75" customHeight="1" x14ac:dyDescent="0.2">
      <c r="B46" s="184"/>
      <c r="C46" s="11" t="s">
        <v>0</v>
      </c>
      <c r="D46" s="12"/>
      <c r="E46" s="13">
        <f t="shared" si="16"/>
        <v>0</v>
      </c>
      <c r="F46" s="12"/>
      <c r="G46" s="12">
        <v>1</v>
      </c>
      <c r="H46" s="13">
        <f t="shared" si="17"/>
        <v>1</v>
      </c>
      <c r="I46" s="12">
        <f t="shared" si="18"/>
        <v>1</v>
      </c>
    </row>
    <row r="47" spans="2:9" ht="12.75" customHeight="1" x14ac:dyDescent="0.2">
      <c r="B47" s="184"/>
      <c r="C47" s="11" t="s">
        <v>15</v>
      </c>
      <c r="D47" s="12"/>
      <c r="E47" s="13">
        <f t="shared" si="16"/>
        <v>0</v>
      </c>
      <c r="F47" s="15"/>
      <c r="G47" s="12">
        <v>2</v>
      </c>
      <c r="H47" s="13">
        <f t="shared" si="17"/>
        <v>1</v>
      </c>
      <c r="I47" s="12">
        <f t="shared" si="18"/>
        <v>2</v>
      </c>
    </row>
    <row r="48" spans="2:9" ht="12.75" customHeight="1" x14ac:dyDescent="0.2">
      <c r="B48" s="184"/>
      <c r="C48" s="11" t="s">
        <v>49</v>
      </c>
      <c r="D48" s="12">
        <v>4</v>
      </c>
      <c r="E48" s="13">
        <f t="shared" si="16"/>
        <v>0.25</v>
      </c>
      <c r="F48" s="12"/>
      <c r="G48" s="12">
        <v>12</v>
      </c>
      <c r="H48" s="13">
        <f t="shared" si="17"/>
        <v>0.75</v>
      </c>
      <c r="I48" s="12">
        <f>+D48+G48</f>
        <v>16</v>
      </c>
    </row>
    <row r="49" spans="2:9" ht="12.75" customHeight="1" x14ac:dyDescent="0.2">
      <c r="B49" s="184"/>
      <c r="C49" s="11" t="s">
        <v>59</v>
      </c>
      <c r="D49" s="18">
        <v>1</v>
      </c>
      <c r="E49" s="13">
        <f t="shared" si="16"/>
        <v>0.2</v>
      </c>
      <c r="F49" s="12"/>
      <c r="G49" s="17">
        <v>4</v>
      </c>
      <c r="H49" s="13">
        <f t="shared" si="17"/>
        <v>0.8</v>
      </c>
      <c r="I49" s="12">
        <f t="shared" ref="I49:I52" si="19">+D49+G49</f>
        <v>5</v>
      </c>
    </row>
    <row r="50" spans="2:9" ht="12.75" customHeight="1" x14ac:dyDescent="0.2">
      <c r="B50" s="184"/>
      <c r="C50" s="11" t="s">
        <v>11</v>
      </c>
      <c r="D50" s="12">
        <v>6</v>
      </c>
      <c r="E50" s="13">
        <f t="shared" si="16"/>
        <v>0.2608695652173913</v>
      </c>
      <c r="F50" s="12"/>
      <c r="G50" s="12">
        <v>17</v>
      </c>
      <c r="H50" s="13">
        <f t="shared" si="17"/>
        <v>0.73913043478260865</v>
      </c>
      <c r="I50" s="12">
        <f t="shared" si="19"/>
        <v>23</v>
      </c>
    </row>
    <row r="51" spans="2:9" ht="12.75" customHeight="1" x14ac:dyDescent="0.2">
      <c r="B51" s="184"/>
      <c r="C51" s="11" t="s">
        <v>16</v>
      </c>
      <c r="D51" s="12">
        <v>1</v>
      </c>
      <c r="E51" s="13">
        <f t="shared" si="16"/>
        <v>0.16666666666666666</v>
      </c>
      <c r="F51" s="15"/>
      <c r="G51" s="12">
        <v>5</v>
      </c>
      <c r="H51" s="13">
        <f t="shared" si="17"/>
        <v>0.83333333333333337</v>
      </c>
      <c r="I51" s="12">
        <f t="shared" si="19"/>
        <v>6</v>
      </c>
    </row>
    <row r="52" spans="2:9" ht="12.75" customHeight="1" x14ac:dyDescent="0.2">
      <c r="B52" s="184"/>
      <c r="C52" s="11" t="s">
        <v>17</v>
      </c>
      <c r="D52" s="12"/>
      <c r="E52" s="13">
        <f t="shared" si="16"/>
        <v>0</v>
      </c>
      <c r="F52" s="12"/>
      <c r="G52" s="12">
        <v>2</v>
      </c>
      <c r="H52" s="13">
        <f t="shared" si="17"/>
        <v>1</v>
      </c>
      <c r="I52" s="12">
        <f t="shared" si="19"/>
        <v>2</v>
      </c>
    </row>
    <row r="53" spans="2:9" ht="12.75" customHeight="1" x14ac:dyDescent="0.2">
      <c r="B53" s="184"/>
      <c r="C53" s="11" t="s">
        <v>34</v>
      </c>
      <c r="D53" s="12">
        <v>4</v>
      </c>
      <c r="E53" s="13">
        <f t="shared" si="12"/>
        <v>0.33333333333333331</v>
      </c>
      <c r="F53" s="12"/>
      <c r="G53" s="12">
        <v>8</v>
      </c>
      <c r="H53" s="13">
        <f t="shared" si="13"/>
        <v>0.66666666666666663</v>
      </c>
      <c r="I53" s="12">
        <f t="shared" si="11"/>
        <v>12</v>
      </c>
    </row>
    <row r="54" spans="2:9" ht="12.75" customHeight="1" x14ac:dyDescent="0.2">
      <c r="B54" s="184"/>
      <c r="C54" s="11" t="s">
        <v>35</v>
      </c>
      <c r="D54" s="12">
        <v>1</v>
      </c>
      <c r="E54" s="13">
        <f t="shared" si="12"/>
        <v>0.33333333333333331</v>
      </c>
      <c r="F54" s="12"/>
      <c r="G54" s="12">
        <v>2</v>
      </c>
      <c r="H54" s="13">
        <f t="shared" si="13"/>
        <v>0.66666666666666663</v>
      </c>
      <c r="I54" s="12">
        <f t="shared" si="11"/>
        <v>3</v>
      </c>
    </row>
    <row r="55" spans="2:9" ht="12.75" customHeight="1" x14ac:dyDescent="0.2">
      <c r="B55" s="184"/>
      <c r="C55" s="72" t="s">
        <v>139</v>
      </c>
      <c r="D55" s="68">
        <f>SUM(D44:D54)</f>
        <v>19</v>
      </c>
      <c r="E55" s="98">
        <f>D55/$I55</f>
        <v>0.23749999999999999</v>
      </c>
      <c r="F55" s="67"/>
      <c r="G55" s="68">
        <f>SUM(G44:G54)</f>
        <v>61</v>
      </c>
      <c r="H55" s="98">
        <f>G55/$I55</f>
        <v>0.76249999999999996</v>
      </c>
      <c r="I55" s="68">
        <f t="shared" si="11"/>
        <v>80</v>
      </c>
    </row>
    <row r="56" spans="2:9" ht="12.75" customHeight="1" x14ac:dyDescent="0.2">
      <c r="B56" s="193"/>
      <c r="C56" s="126" t="s">
        <v>36</v>
      </c>
      <c r="D56" s="14">
        <f>SUM(D31,D42,D55)</f>
        <v>56</v>
      </c>
      <c r="E56" s="16">
        <f>D56/$I56</f>
        <v>0.23430962343096234</v>
      </c>
      <c r="F56" s="14"/>
      <c r="G56" s="14">
        <f>SUM(G31,G42,G55)</f>
        <v>183</v>
      </c>
      <c r="H56" s="16">
        <f>G56/$I56</f>
        <v>0.76569037656903771</v>
      </c>
      <c r="I56" s="14">
        <f t="shared" si="11"/>
        <v>239</v>
      </c>
    </row>
    <row r="57" spans="2:9" ht="12.75" customHeight="1" x14ac:dyDescent="0.2">
      <c r="B57" s="190" t="s">
        <v>292</v>
      </c>
      <c r="C57" s="152" t="s">
        <v>131</v>
      </c>
      <c r="D57" s="100"/>
      <c r="E57" s="101"/>
      <c r="F57" s="100"/>
      <c r="G57" s="100"/>
      <c r="H57" s="101"/>
      <c r="I57" s="100"/>
    </row>
    <row r="58" spans="2:9" ht="12.75" customHeight="1" x14ac:dyDescent="0.2">
      <c r="B58" s="188"/>
      <c r="C58" s="102" t="s">
        <v>29</v>
      </c>
      <c r="D58" s="20"/>
      <c r="E58" s="21">
        <f t="shared" ref="E58:E65" si="20">+D58/$I58</f>
        <v>0</v>
      </c>
      <c r="F58" s="20"/>
      <c r="G58" s="20">
        <v>1</v>
      </c>
      <c r="H58" s="21">
        <f t="shared" ref="H58:H65" si="21">+G58/$I58</f>
        <v>1</v>
      </c>
      <c r="I58" s="20">
        <f t="shared" ref="I58:I64" si="22">+D58+G58</f>
        <v>1</v>
      </c>
    </row>
    <row r="59" spans="2:9" ht="12.75" customHeight="1" x14ac:dyDescent="0.2">
      <c r="B59" s="188"/>
      <c r="C59" s="102" t="s">
        <v>13</v>
      </c>
      <c r="D59" s="20">
        <v>3</v>
      </c>
      <c r="E59" s="21">
        <f t="shared" si="20"/>
        <v>0.3</v>
      </c>
      <c r="F59" s="20"/>
      <c r="G59" s="20">
        <v>7</v>
      </c>
      <c r="H59" s="21">
        <f t="shared" si="21"/>
        <v>0.7</v>
      </c>
      <c r="I59" s="20">
        <f t="shared" si="22"/>
        <v>10</v>
      </c>
    </row>
    <row r="60" spans="2:9" ht="12.75" customHeight="1" x14ac:dyDescent="0.2">
      <c r="B60" s="188"/>
      <c r="C60" s="11" t="s">
        <v>31</v>
      </c>
      <c r="D60" s="12"/>
      <c r="E60" s="13">
        <f t="shared" si="20"/>
        <v>0</v>
      </c>
      <c r="F60" s="12"/>
      <c r="G60" s="12">
        <v>1</v>
      </c>
      <c r="H60" s="13">
        <f t="shared" si="21"/>
        <v>1</v>
      </c>
      <c r="I60" s="12">
        <f t="shared" si="22"/>
        <v>1</v>
      </c>
    </row>
    <row r="61" spans="2:9" ht="12.75" customHeight="1" x14ac:dyDescent="0.2">
      <c r="B61" s="188"/>
      <c r="C61" s="11" t="s">
        <v>32</v>
      </c>
      <c r="D61" s="12">
        <v>8</v>
      </c>
      <c r="E61" s="13">
        <f t="shared" si="20"/>
        <v>0.32</v>
      </c>
      <c r="F61" s="12"/>
      <c r="G61" s="12">
        <v>17</v>
      </c>
      <c r="H61" s="13">
        <f t="shared" si="21"/>
        <v>0.68</v>
      </c>
      <c r="I61" s="12">
        <f t="shared" si="22"/>
        <v>25</v>
      </c>
    </row>
    <row r="62" spans="2:9" ht="12.75" customHeight="1" x14ac:dyDescent="0.2">
      <c r="B62" s="188"/>
      <c r="C62" s="11" t="s">
        <v>33</v>
      </c>
      <c r="D62" s="17">
        <v>8</v>
      </c>
      <c r="E62" s="13">
        <f t="shared" si="20"/>
        <v>0.36363636363636365</v>
      </c>
      <c r="F62" s="12"/>
      <c r="G62" s="12">
        <v>14</v>
      </c>
      <c r="H62" s="13">
        <f t="shared" si="21"/>
        <v>0.63636363636363635</v>
      </c>
      <c r="I62" s="12">
        <f t="shared" si="22"/>
        <v>22</v>
      </c>
    </row>
    <row r="63" spans="2:9" ht="12.75" customHeight="1" x14ac:dyDescent="0.2">
      <c r="B63" s="188"/>
      <c r="C63" s="11" t="s">
        <v>34</v>
      </c>
      <c r="D63" s="12">
        <v>3</v>
      </c>
      <c r="E63" s="13">
        <f t="shared" si="20"/>
        <v>0.21428571428571427</v>
      </c>
      <c r="F63" s="12"/>
      <c r="G63" s="12">
        <v>11</v>
      </c>
      <c r="H63" s="13">
        <f t="shared" si="21"/>
        <v>0.7857142857142857</v>
      </c>
      <c r="I63" s="12">
        <f t="shared" si="22"/>
        <v>14</v>
      </c>
    </row>
    <row r="64" spans="2:9" ht="12.75" customHeight="1" x14ac:dyDescent="0.2">
      <c r="B64" s="188"/>
      <c r="C64" s="11" t="s">
        <v>35</v>
      </c>
      <c r="D64" s="12">
        <v>2</v>
      </c>
      <c r="E64" s="13">
        <f t="shared" si="20"/>
        <v>0.4</v>
      </c>
      <c r="F64" s="12"/>
      <c r="G64" s="12">
        <v>3</v>
      </c>
      <c r="H64" s="13">
        <f t="shared" si="21"/>
        <v>0.6</v>
      </c>
      <c r="I64" s="12">
        <f t="shared" si="22"/>
        <v>5</v>
      </c>
    </row>
    <row r="65" spans="2:9" ht="12.75" customHeight="1" x14ac:dyDescent="0.2">
      <c r="B65" s="188"/>
      <c r="C65" s="66" t="s">
        <v>139</v>
      </c>
      <c r="D65" s="64">
        <f>SUM(D58:D64)</f>
        <v>24</v>
      </c>
      <c r="E65" s="65">
        <f t="shared" si="20"/>
        <v>0.30769230769230771</v>
      </c>
      <c r="F65" s="64"/>
      <c r="G65" s="64">
        <f>SUM(G58:G64)</f>
        <v>54</v>
      </c>
      <c r="H65" s="65">
        <f t="shared" si="21"/>
        <v>0.69230769230769229</v>
      </c>
      <c r="I65" s="64">
        <f t="shared" si="11"/>
        <v>78</v>
      </c>
    </row>
    <row r="66" spans="2:9" ht="12.75" customHeight="1" x14ac:dyDescent="0.2">
      <c r="B66" s="188"/>
      <c r="C66" s="152" t="s">
        <v>272</v>
      </c>
      <c r="D66" s="100"/>
      <c r="E66" s="101"/>
      <c r="F66" s="100"/>
      <c r="G66" s="100"/>
      <c r="H66" s="101"/>
      <c r="I66" s="100"/>
    </row>
    <row r="67" spans="2:9" ht="12.75" customHeight="1" x14ac:dyDescent="0.2">
      <c r="B67" s="188"/>
      <c r="C67" s="102" t="s">
        <v>15</v>
      </c>
      <c r="D67" s="20">
        <v>1</v>
      </c>
      <c r="E67" s="21">
        <f t="shared" ref="E67:E76" si="23">+D67/$I67</f>
        <v>0.5</v>
      </c>
      <c r="F67" s="20"/>
      <c r="G67" s="20">
        <v>1</v>
      </c>
      <c r="H67" s="21">
        <f t="shared" ref="H67:H76" si="24">+G67/$I67</f>
        <v>0.5</v>
      </c>
      <c r="I67" s="20">
        <f t="shared" ref="I67:I75" si="25">+D67+G67</f>
        <v>2</v>
      </c>
    </row>
    <row r="68" spans="2:9" ht="12.75" customHeight="1" x14ac:dyDescent="0.2">
      <c r="B68" s="188"/>
      <c r="C68" s="11" t="s">
        <v>6</v>
      </c>
      <c r="D68" s="12">
        <v>15</v>
      </c>
      <c r="E68" s="13">
        <f t="shared" si="23"/>
        <v>0.41666666666666669</v>
      </c>
      <c r="F68" s="12"/>
      <c r="G68" s="12">
        <v>21</v>
      </c>
      <c r="H68" s="13">
        <f t="shared" si="24"/>
        <v>0.58333333333333337</v>
      </c>
      <c r="I68" s="12">
        <f t="shared" si="25"/>
        <v>36</v>
      </c>
    </row>
    <row r="69" spans="2:9" ht="12.75" customHeight="1" x14ac:dyDescent="0.2">
      <c r="B69" s="188"/>
      <c r="C69" s="11" t="s">
        <v>7</v>
      </c>
      <c r="D69" s="12">
        <v>1</v>
      </c>
      <c r="E69" s="13">
        <f t="shared" si="23"/>
        <v>0.25</v>
      </c>
      <c r="F69" s="12"/>
      <c r="G69" s="12">
        <v>3</v>
      </c>
      <c r="H69" s="13">
        <f t="shared" si="24"/>
        <v>0.75</v>
      </c>
      <c r="I69" s="12">
        <f t="shared" si="25"/>
        <v>4</v>
      </c>
    </row>
    <row r="70" spans="2:9" ht="12.75" customHeight="1" x14ac:dyDescent="0.2">
      <c r="B70" s="188"/>
      <c r="C70" s="11" t="s">
        <v>8</v>
      </c>
      <c r="D70" s="12">
        <v>2</v>
      </c>
      <c r="E70" s="13">
        <f t="shared" si="23"/>
        <v>0.2857142857142857</v>
      </c>
      <c r="F70" s="12"/>
      <c r="G70" s="12">
        <v>5</v>
      </c>
      <c r="H70" s="13">
        <f t="shared" si="24"/>
        <v>0.7142857142857143</v>
      </c>
      <c r="I70" s="12">
        <f t="shared" si="25"/>
        <v>7</v>
      </c>
    </row>
    <row r="71" spans="2:9" ht="12.75" customHeight="1" x14ac:dyDescent="0.2">
      <c r="B71" s="188"/>
      <c r="C71" s="11" t="s">
        <v>16</v>
      </c>
      <c r="D71" s="12">
        <v>2</v>
      </c>
      <c r="E71" s="13">
        <f t="shared" si="23"/>
        <v>0.5</v>
      </c>
      <c r="F71" s="12"/>
      <c r="G71" s="12">
        <v>2</v>
      </c>
      <c r="H71" s="13">
        <f t="shared" si="24"/>
        <v>0.5</v>
      </c>
      <c r="I71" s="12">
        <f t="shared" si="25"/>
        <v>4</v>
      </c>
    </row>
    <row r="72" spans="2:9" ht="12.75" customHeight="1" x14ac:dyDescent="0.2">
      <c r="B72" s="188"/>
      <c r="C72" s="11" t="s">
        <v>9</v>
      </c>
      <c r="D72" s="12">
        <v>1</v>
      </c>
      <c r="E72" s="13">
        <f t="shared" si="23"/>
        <v>0.2</v>
      </c>
      <c r="F72" s="12"/>
      <c r="G72" s="12">
        <v>4</v>
      </c>
      <c r="H72" s="13">
        <f t="shared" si="24"/>
        <v>0.8</v>
      </c>
      <c r="I72" s="12">
        <f t="shared" si="25"/>
        <v>5</v>
      </c>
    </row>
    <row r="73" spans="2:9" ht="12.75" customHeight="1" x14ac:dyDescent="0.2">
      <c r="B73" s="188"/>
      <c r="C73" s="11" t="s">
        <v>17</v>
      </c>
      <c r="D73" s="12"/>
      <c r="E73" s="13">
        <f t="shared" si="23"/>
        <v>0</v>
      </c>
      <c r="F73" s="12"/>
      <c r="G73" s="12">
        <v>3</v>
      </c>
      <c r="H73" s="13">
        <f t="shared" si="24"/>
        <v>1</v>
      </c>
      <c r="I73" s="12">
        <f t="shared" si="25"/>
        <v>3</v>
      </c>
    </row>
    <row r="74" spans="2:9" ht="12.75" customHeight="1" x14ac:dyDescent="0.2">
      <c r="B74" s="188"/>
      <c r="C74" s="19" t="s">
        <v>78</v>
      </c>
      <c r="D74" s="12">
        <v>2</v>
      </c>
      <c r="E74" s="13">
        <f>+D74/$I74</f>
        <v>0.4</v>
      </c>
      <c r="F74" s="12"/>
      <c r="G74" s="12">
        <v>3</v>
      </c>
      <c r="H74" s="13">
        <f>+G74/$I74</f>
        <v>0.6</v>
      </c>
      <c r="I74" s="12">
        <f t="shared" si="25"/>
        <v>5</v>
      </c>
    </row>
    <row r="75" spans="2:9" ht="12.75" customHeight="1" x14ac:dyDescent="0.2">
      <c r="B75" s="188"/>
      <c r="C75" s="11" t="s">
        <v>10</v>
      </c>
      <c r="D75" s="12">
        <v>3</v>
      </c>
      <c r="E75" s="13">
        <f t="shared" si="23"/>
        <v>0.42857142857142855</v>
      </c>
      <c r="F75" s="12"/>
      <c r="G75" s="12">
        <v>4</v>
      </c>
      <c r="H75" s="13">
        <f t="shared" si="24"/>
        <v>0.5714285714285714</v>
      </c>
      <c r="I75" s="12">
        <f t="shared" si="25"/>
        <v>7</v>
      </c>
    </row>
    <row r="76" spans="2:9" ht="12.75" customHeight="1" x14ac:dyDescent="0.2">
      <c r="B76" s="188"/>
      <c r="C76" s="66" t="s">
        <v>139</v>
      </c>
      <c r="D76" s="68">
        <f>SUM(D67:D75)</f>
        <v>27</v>
      </c>
      <c r="E76" s="65">
        <f t="shared" si="23"/>
        <v>0.36986301369863012</v>
      </c>
      <c r="F76" s="64"/>
      <c r="G76" s="68">
        <f>SUM(G67:G75)</f>
        <v>46</v>
      </c>
      <c r="H76" s="65">
        <f t="shared" si="24"/>
        <v>0.63013698630136983</v>
      </c>
      <c r="I76" s="64">
        <f t="shared" si="11"/>
        <v>73</v>
      </c>
    </row>
    <row r="77" spans="2:9" ht="12.75" customHeight="1" x14ac:dyDescent="0.2">
      <c r="B77" s="188"/>
      <c r="C77" s="153" t="s">
        <v>132</v>
      </c>
      <c r="D77" s="100"/>
      <c r="E77" s="101"/>
      <c r="F77" s="100"/>
      <c r="G77" s="100"/>
      <c r="H77" s="101"/>
      <c r="I77" s="100"/>
    </row>
    <row r="78" spans="2:9" ht="12.75" customHeight="1" x14ac:dyDescent="0.2">
      <c r="B78" s="188"/>
      <c r="C78" s="102" t="s">
        <v>58</v>
      </c>
      <c r="D78" s="20">
        <v>1</v>
      </c>
      <c r="E78" s="21">
        <f t="shared" ref="E78:E83" si="26">+D78/$I78</f>
        <v>0.2</v>
      </c>
      <c r="F78" s="20"/>
      <c r="G78" s="20">
        <v>4</v>
      </c>
      <c r="H78" s="21">
        <f t="shared" ref="H78:H83" si="27">+G78/$I78</f>
        <v>0.8</v>
      </c>
      <c r="I78" s="20">
        <f t="shared" ref="I78:I79" si="28">+D78+G78</f>
        <v>5</v>
      </c>
    </row>
    <row r="79" spans="2:9" ht="12.75" customHeight="1" x14ac:dyDescent="0.2">
      <c r="B79" s="188"/>
      <c r="C79" s="11" t="s">
        <v>0</v>
      </c>
      <c r="D79" s="12">
        <v>1</v>
      </c>
      <c r="E79" s="13">
        <f t="shared" si="26"/>
        <v>0.25</v>
      </c>
      <c r="F79" s="12"/>
      <c r="G79" s="12">
        <v>3</v>
      </c>
      <c r="H79" s="13">
        <f t="shared" si="27"/>
        <v>0.75</v>
      </c>
      <c r="I79" s="12">
        <f t="shared" si="28"/>
        <v>4</v>
      </c>
    </row>
    <row r="80" spans="2:9" ht="12.75" customHeight="1" x14ac:dyDescent="0.2">
      <c r="B80" s="188"/>
      <c r="C80" s="11" t="s">
        <v>49</v>
      </c>
      <c r="D80" s="12">
        <v>5</v>
      </c>
      <c r="E80" s="13">
        <f t="shared" si="26"/>
        <v>0.41666666666666669</v>
      </c>
      <c r="F80" s="12"/>
      <c r="G80" s="12">
        <v>7</v>
      </c>
      <c r="H80" s="13">
        <f t="shared" si="27"/>
        <v>0.58333333333333337</v>
      </c>
      <c r="I80" s="12">
        <f>+D80+G80</f>
        <v>12</v>
      </c>
    </row>
    <row r="81" spans="2:9" ht="12.75" customHeight="1" x14ac:dyDescent="0.2">
      <c r="B81" s="188"/>
      <c r="C81" s="11" t="s">
        <v>59</v>
      </c>
      <c r="D81" s="12">
        <v>6</v>
      </c>
      <c r="E81" s="13">
        <f t="shared" si="26"/>
        <v>0.66666666666666663</v>
      </c>
      <c r="F81" s="12"/>
      <c r="G81" s="12">
        <v>3</v>
      </c>
      <c r="H81" s="13">
        <f t="shared" si="27"/>
        <v>0.33333333333333331</v>
      </c>
      <c r="I81" s="12">
        <f t="shared" ref="I81:I83" si="29">+D81+G81</f>
        <v>9</v>
      </c>
    </row>
    <row r="82" spans="2:9" ht="12.75" customHeight="1" x14ac:dyDescent="0.2">
      <c r="B82" s="188"/>
      <c r="C82" s="11" t="s">
        <v>11</v>
      </c>
      <c r="D82" s="12">
        <v>10</v>
      </c>
      <c r="E82" s="13">
        <f t="shared" si="26"/>
        <v>0.37037037037037035</v>
      </c>
      <c r="F82" s="12"/>
      <c r="G82" s="12">
        <v>17</v>
      </c>
      <c r="H82" s="13">
        <f t="shared" si="27"/>
        <v>0.62962962962962965</v>
      </c>
      <c r="I82" s="12">
        <f t="shared" si="29"/>
        <v>27</v>
      </c>
    </row>
    <row r="83" spans="2:9" ht="12.75" customHeight="1" x14ac:dyDescent="0.2">
      <c r="B83" s="188"/>
      <c r="C83" s="66" t="s">
        <v>139</v>
      </c>
      <c r="D83" s="68">
        <f>SUM(D78:D82)</f>
        <v>23</v>
      </c>
      <c r="E83" s="65">
        <f t="shared" si="26"/>
        <v>0.40350877192982454</v>
      </c>
      <c r="F83" s="64"/>
      <c r="G83" s="68">
        <f>SUM(G78:G82)</f>
        <v>34</v>
      </c>
      <c r="H83" s="65">
        <f t="shared" si="27"/>
        <v>0.59649122807017541</v>
      </c>
      <c r="I83" s="64">
        <f t="shared" si="29"/>
        <v>57</v>
      </c>
    </row>
    <row r="84" spans="2:9" ht="12.75" customHeight="1" x14ac:dyDescent="0.2">
      <c r="B84" s="188"/>
      <c r="C84" s="153" t="s">
        <v>363</v>
      </c>
      <c r="D84" s="100"/>
      <c r="E84" s="101"/>
      <c r="F84" s="100"/>
      <c r="G84" s="100"/>
      <c r="H84" s="101"/>
      <c r="I84" s="100"/>
    </row>
    <row r="85" spans="2:9" ht="12.75" customHeight="1" x14ac:dyDescent="0.2">
      <c r="B85" s="188"/>
      <c r="C85" s="102" t="s">
        <v>324</v>
      </c>
      <c r="D85" s="20">
        <v>5</v>
      </c>
      <c r="E85" s="21">
        <f t="shared" ref="E85:E94" si="30">+D85/$I85</f>
        <v>0.38461538461538464</v>
      </c>
      <c r="F85" s="20"/>
      <c r="G85" s="20">
        <v>8</v>
      </c>
      <c r="H85" s="21">
        <f t="shared" ref="H85:H94" si="31">+G85/$I85</f>
        <v>0.61538461538461542</v>
      </c>
      <c r="I85" s="20">
        <f t="shared" ref="I85:I90" si="32">+D85+G85</f>
        <v>13</v>
      </c>
    </row>
    <row r="86" spans="2:9" ht="12.75" customHeight="1" x14ac:dyDescent="0.2">
      <c r="B86" s="188"/>
      <c r="C86" s="11" t="s">
        <v>323</v>
      </c>
      <c r="D86" s="20">
        <v>1</v>
      </c>
      <c r="E86" s="21">
        <f t="shared" si="30"/>
        <v>1</v>
      </c>
      <c r="F86" s="20"/>
      <c r="G86" s="20"/>
      <c r="H86" s="21">
        <f t="shared" si="31"/>
        <v>0</v>
      </c>
      <c r="I86" s="20">
        <f t="shared" si="32"/>
        <v>1</v>
      </c>
    </row>
    <row r="87" spans="2:9" ht="12.75" customHeight="1" x14ac:dyDescent="0.2">
      <c r="B87" s="188"/>
      <c r="C87" s="11" t="s">
        <v>24</v>
      </c>
      <c r="D87" s="12">
        <v>7</v>
      </c>
      <c r="E87" s="13">
        <f t="shared" si="30"/>
        <v>0.28000000000000003</v>
      </c>
      <c r="F87" s="12"/>
      <c r="G87" s="12">
        <v>18</v>
      </c>
      <c r="H87" s="13">
        <f t="shared" si="31"/>
        <v>0.72</v>
      </c>
      <c r="I87" s="12">
        <f t="shared" si="32"/>
        <v>25</v>
      </c>
    </row>
    <row r="88" spans="2:9" ht="12.75" customHeight="1" x14ac:dyDescent="0.2">
      <c r="B88" s="188"/>
      <c r="C88" s="11" t="s">
        <v>25</v>
      </c>
      <c r="D88" s="12">
        <v>5</v>
      </c>
      <c r="E88" s="13">
        <f t="shared" si="30"/>
        <v>0.29411764705882354</v>
      </c>
      <c r="F88" s="12"/>
      <c r="G88" s="12">
        <v>12</v>
      </c>
      <c r="H88" s="13">
        <f t="shared" si="31"/>
        <v>0.70588235294117652</v>
      </c>
      <c r="I88" s="12">
        <f t="shared" si="32"/>
        <v>17</v>
      </c>
    </row>
    <row r="89" spans="2:9" ht="12.75" customHeight="1" x14ac:dyDescent="0.2">
      <c r="B89" s="188"/>
      <c r="C89" s="11" t="s">
        <v>26</v>
      </c>
      <c r="D89" s="12">
        <v>2</v>
      </c>
      <c r="E89" s="13">
        <f t="shared" si="30"/>
        <v>0.33333333333333331</v>
      </c>
      <c r="F89" s="12"/>
      <c r="G89" s="12">
        <v>4</v>
      </c>
      <c r="H89" s="13">
        <f t="shared" si="31"/>
        <v>0.66666666666666663</v>
      </c>
      <c r="I89" s="12">
        <f t="shared" si="32"/>
        <v>6</v>
      </c>
    </row>
    <row r="90" spans="2:9" ht="12.75" customHeight="1" x14ac:dyDescent="0.2">
      <c r="B90" s="188"/>
      <c r="C90" s="11" t="s">
        <v>27</v>
      </c>
      <c r="D90" s="12">
        <v>2</v>
      </c>
      <c r="E90" s="13">
        <f t="shared" si="30"/>
        <v>0.25</v>
      </c>
      <c r="F90" s="12"/>
      <c r="G90" s="12">
        <v>6</v>
      </c>
      <c r="H90" s="13">
        <f t="shared" si="31"/>
        <v>0.75</v>
      </c>
      <c r="I90" s="12">
        <f t="shared" si="32"/>
        <v>8</v>
      </c>
    </row>
    <row r="91" spans="2:9" ht="12.75" customHeight="1" x14ac:dyDescent="0.2">
      <c r="B91" s="188"/>
      <c r="C91" s="102" t="s">
        <v>318</v>
      </c>
      <c r="D91" s="12">
        <v>1</v>
      </c>
      <c r="E91" s="13">
        <f t="shared" si="30"/>
        <v>0.2</v>
      </c>
      <c r="F91" s="12"/>
      <c r="G91" s="12">
        <v>4</v>
      </c>
      <c r="H91" s="13">
        <f t="shared" si="31"/>
        <v>0.8</v>
      </c>
      <c r="I91" s="12">
        <f t="shared" si="11"/>
        <v>5</v>
      </c>
    </row>
    <row r="92" spans="2:9" ht="12.75" customHeight="1" x14ac:dyDescent="0.2">
      <c r="B92" s="188"/>
      <c r="C92" s="11" t="s">
        <v>322</v>
      </c>
      <c r="D92" s="12">
        <v>1</v>
      </c>
      <c r="E92" s="13">
        <f t="shared" si="30"/>
        <v>1</v>
      </c>
      <c r="F92" s="12"/>
      <c r="G92" s="12"/>
      <c r="H92" s="13">
        <f t="shared" si="31"/>
        <v>0</v>
      </c>
      <c r="I92" s="12">
        <f t="shared" si="11"/>
        <v>1</v>
      </c>
    </row>
    <row r="93" spans="2:9" ht="12.75" customHeight="1" x14ac:dyDescent="0.2">
      <c r="B93" s="192"/>
      <c r="C93" s="11" t="s">
        <v>28</v>
      </c>
      <c r="D93" s="12">
        <v>1</v>
      </c>
      <c r="E93" s="13">
        <f t="shared" si="30"/>
        <v>0.1</v>
      </c>
      <c r="F93" s="15"/>
      <c r="G93" s="12">
        <v>9</v>
      </c>
      <c r="H93" s="13">
        <f t="shared" si="31"/>
        <v>0.9</v>
      </c>
      <c r="I93" s="12">
        <f t="shared" si="11"/>
        <v>10</v>
      </c>
    </row>
    <row r="94" spans="2:9" ht="12.75" customHeight="1" x14ac:dyDescent="0.2">
      <c r="B94" s="192"/>
      <c r="C94" s="66" t="s">
        <v>139</v>
      </c>
      <c r="D94" s="68">
        <f>SUM(D85:D93)</f>
        <v>25</v>
      </c>
      <c r="E94" s="65">
        <f t="shared" si="30"/>
        <v>0.29069767441860467</v>
      </c>
      <c r="F94" s="64"/>
      <c r="G94" s="68">
        <f>SUM(G85:G93)</f>
        <v>61</v>
      </c>
      <c r="H94" s="65">
        <f t="shared" si="31"/>
        <v>0.70930232558139539</v>
      </c>
      <c r="I94" s="64">
        <f t="shared" si="11"/>
        <v>86</v>
      </c>
    </row>
    <row r="95" spans="2:9" ht="12.75" customHeight="1" x14ac:dyDescent="0.2">
      <c r="B95" s="189"/>
      <c r="C95" s="126" t="s">
        <v>36</v>
      </c>
      <c r="D95" s="14">
        <f>SUM(D65,D76,D83,D94)</f>
        <v>99</v>
      </c>
      <c r="E95" s="16">
        <f>D95/$I95</f>
        <v>0.33673469387755101</v>
      </c>
      <c r="F95" s="14"/>
      <c r="G95" s="14">
        <f>SUM(G65,G76,G83,G94)</f>
        <v>195</v>
      </c>
      <c r="H95" s="16">
        <f>G95/$I95</f>
        <v>0.66326530612244894</v>
      </c>
      <c r="I95" s="14">
        <f t="shared" si="11"/>
        <v>294</v>
      </c>
    </row>
    <row r="96" spans="2:9" ht="12.75" customHeight="1" x14ac:dyDescent="0.2">
      <c r="B96" s="190" t="s">
        <v>293</v>
      </c>
      <c r="C96" s="152" t="s">
        <v>156</v>
      </c>
      <c r="D96" s="100"/>
      <c r="E96" s="101"/>
      <c r="F96" s="100"/>
      <c r="G96" s="100"/>
      <c r="H96" s="101"/>
      <c r="I96" s="100"/>
    </row>
    <row r="97" spans="2:9" ht="12.75" customHeight="1" x14ac:dyDescent="0.2">
      <c r="B97" s="188"/>
      <c r="C97" s="102" t="s">
        <v>157</v>
      </c>
      <c r="D97" s="20">
        <v>2</v>
      </c>
      <c r="E97" s="21">
        <f t="shared" ref="E97:E105" si="33">+D97/$I97</f>
        <v>0.66666666666666663</v>
      </c>
      <c r="F97" s="20"/>
      <c r="G97" s="20">
        <v>1</v>
      </c>
      <c r="H97" s="21">
        <f t="shared" ref="H97:H105" si="34">+G97/$I97</f>
        <v>0.33333333333333331</v>
      </c>
      <c r="I97" s="20">
        <f t="shared" ref="I97" si="35">+D97+G97</f>
        <v>3</v>
      </c>
    </row>
    <row r="98" spans="2:9" ht="12.75" customHeight="1" x14ac:dyDescent="0.2">
      <c r="B98" s="188"/>
      <c r="C98" s="11" t="s">
        <v>158</v>
      </c>
      <c r="D98" s="12">
        <v>10</v>
      </c>
      <c r="E98" s="13">
        <f t="shared" si="33"/>
        <v>0.38461538461538464</v>
      </c>
      <c r="F98" s="12"/>
      <c r="G98" s="12">
        <v>16</v>
      </c>
      <c r="H98" s="13">
        <f t="shared" si="34"/>
        <v>0.61538461538461542</v>
      </c>
      <c r="I98" s="12">
        <f>+D98+G98</f>
        <v>26</v>
      </c>
    </row>
    <row r="99" spans="2:9" ht="12.75" customHeight="1" x14ac:dyDescent="0.2">
      <c r="B99" s="188"/>
      <c r="C99" s="11" t="s">
        <v>159</v>
      </c>
      <c r="D99" s="18"/>
      <c r="E99" s="13" t="s">
        <v>389</v>
      </c>
      <c r="F99" s="12"/>
      <c r="G99" s="18"/>
      <c r="H99" s="13" t="s">
        <v>389</v>
      </c>
      <c r="I99" s="12">
        <f>+D99+G99</f>
        <v>0</v>
      </c>
    </row>
    <row r="100" spans="2:9" ht="12.75" customHeight="1" x14ac:dyDescent="0.2">
      <c r="B100" s="188"/>
      <c r="C100" s="102" t="s">
        <v>160</v>
      </c>
      <c r="D100" s="17">
        <v>2</v>
      </c>
      <c r="E100" s="21">
        <f t="shared" si="33"/>
        <v>0.66666666666666663</v>
      </c>
      <c r="F100" s="20"/>
      <c r="G100" s="12">
        <v>1</v>
      </c>
      <c r="H100" s="21">
        <f t="shared" si="34"/>
        <v>0.33333333333333331</v>
      </c>
      <c r="I100" s="20">
        <f t="shared" ref="I100:I105" si="36">+D100+G100</f>
        <v>3</v>
      </c>
    </row>
    <row r="101" spans="2:9" ht="12.75" customHeight="1" x14ac:dyDescent="0.2">
      <c r="B101" s="188"/>
      <c r="C101" s="11" t="s">
        <v>161</v>
      </c>
      <c r="D101" s="12">
        <v>1</v>
      </c>
      <c r="E101" s="13">
        <f t="shared" si="33"/>
        <v>0.25</v>
      </c>
      <c r="F101" s="12"/>
      <c r="G101" s="12">
        <v>3</v>
      </c>
      <c r="H101" s="13">
        <f t="shared" si="34"/>
        <v>0.75</v>
      </c>
      <c r="I101" s="12">
        <f t="shared" si="36"/>
        <v>4</v>
      </c>
    </row>
    <row r="102" spans="2:9" ht="12.75" customHeight="1" x14ac:dyDescent="0.2">
      <c r="B102" s="188"/>
      <c r="C102" s="11" t="s">
        <v>276</v>
      </c>
      <c r="D102" s="12">
        <v>1</v>
      </c>
      <c r="E102" s="13">
        <f t="shared" si="33"/>
        <v>0.33333333333333331</v>
      </c>
      <c r="F102" s="12"/>
      <c r="G102" s="12">
        <v>2</v>
      </c>
      <c r="H102" s="13">
        <f t="shared" si="34"/>
        <v>0.66666666666666663</v>
      </c>
      <c r="I102" s="12">
        <f t="shared" si="36"/>
        <v>3</v>
      </c>
    </row>
    <row r="103" spans="2:9" ht="12.75" customHeight="1" x14ac:dyDescent="0.2">
      <c r="B103" s="188"/>
      <c r="C103" s="11" t="s">
        <v>162</v>
      </c>
      <c r="D103" s="12">
        <v>2</v>
      </c>
      <c r="E103" s="13">
        <f t="shared" si="33"/>
        <v>0.66666666666666663</v>
      </c>
      <c r="F103" s="12"/>
      <c r="G103" s="12">
        <v>1</v>
      </c>
      <c r="H103" s="13">
        <f t="shared" si="34"/>
        <v>0.33333333333333331</v>
      </c>
      <c r="I103" s="12">
        <f t="shared" si="36"/>
        <v>3</v>
      </c>
    </row>
    <row r="104" spans="2:9" ht="12.75" customHeight="1" x14ac:dyDescent="0.2">
      <c r="B104" s="188"/>
      <c r="C104" s="11" t="s">
        <v>163</v>
      </c>
      <c r="D104" s="12">
        <v>8</v>
      </c>
      <c r="E104" s="13">
        <f t="shared" si="33"/>
        <v>0.47058823529411764</v>
      </c>
      <c r="F104" s="12"/>
      <c r="G104" s="18">
        <v>9</v>
      </c>
      <c r="H104" s="13">
        <f t="shared" si="34"/>
        <v>0.52941176470588236</v>
      </c>
      <c r="I104" s="12">
        <f t="shared" si="36"/>
        <v>17</v>
      </c>
    </row>
    <row r="105" spans="2:9" ht="12.75" customHeight="1" x14ac:dyDescent="0.2">
      <c r="B105" s="188"/>
      <c r="C105" s="66" t="s">
        <v>139</v>
      </c>
      <c r="D105" s="64">
        <f>SUM(D97:D104)</f>
        <v>26</v>
      </c>
      <c r="E105" s="65">
        <f t="shared" si="33"/>
        <v>0.44067796610169491</v>
      </c>
      <c r="F105" s="64"/>
      <c r="G105" s="64">
        <f>SUM(G97:G104)</f>
        <v>33</v>
      </c>
      <c r="H105" s="65">
        <f t="shared" si="34"/>
        <v>0.55932203389830504</v>
      </c>
      <c r="I105" s="64">
        <f t="shared" si="36"/>
        <v>59</v>
      </c>
    </row>
    <row r="106" spans="2:9" ht="12.75" customHeight="1" x14ac:dyDescent="0.2">
      <c r="B106" s="188"/>
      <c r="C106" s="152" t="s">
        <v>364</v>
      </c>
      <c r="D106" s="100"/>
      <c r="E106" s="101"/>
      <c r="F106" s="100"/>
      <c r="G106" s="104"/>
      <c r="H106" s="101"/>
      <c r="I106" s="100"/>
    </row>
    <row r="107" spans="2:9" ht="12.75" customHeight="1" x14ac:dyDescent="0.2">
      <c r="B107" s="188"/>
      <c r="C107" s="102" t="s">
        <v>144</v>
      </c>
      <c r="D107" s="20">
        <v>3</v>
      </c>
      <c r="E107" s="21">
        <f t="shared" ref="E107:E115" si="37">+D107/$I107</f>
        <v>0.375</v>
      </c>
      <c r="F107" s="20"/>
      <c r="G107" s="20">
        <v>5</v>
      </c>
      <c r="H107" s="21">
        <f t="shared" ref="H107:H115" si="38">+G107/$I107</f>
        <v>0.625</v>
      </c>
      <c r="I107" s="20">
        <f t="shared" ref="I107:I116" si="39">+D107+G107</f>
        <v>8</v>
      </c>
    </row>
    <row r="108" spans="2:9" ht="12.75" customHeight="1" x14ac:dyDescent="0.2">
      <c r="B108" s="188"/>
      <c r="C108" s="102" t="s">
        <v>164</v>
      </c>
      <c r="D108" s="20">
        <v>2</v>
      </c>
      <c r="E108" s="21">
        <f t="shared" si="37"/>
        <v>0.33333333333333331</v>
      </c>
      <c r="F108" s="20"/>
      <c r="G108" s="20">
        <v>4</v>
      </c>
      <c r="H108" s="21">
        <f t="shared" si="38"/>
        <v>0.66666666666666663</v>
      </c>
      <c r="I108" s="20">
        <f t="shared" si="39"/>
        <v>6</v>
      </c>
    </row>
    <row r="109" spans="2:9" ht="12.75" customHeight="1" x14ac:dyDescent="0.2">
      <c r="B109" s="188"/>
      <c r="C109" s="11" t="s">
        <v>165</v>
      </c>
      <c r="D109" s="12">
        <v>1</v>
      </c>
      <c r="E109" s="13">
        <f t="shared" si="37"/>
        <v>0.2</v>
      </c>
      <c r="F109" s="12"/>
      <c r="G109" s="12">
        <v>4</v>
      </c>
      <c r="H109" s="13">
        <f t="shared" si="38"/>
        <v>0.8</v>
      </c>
      <c r="I109" s="12">
        <f t="shared" si="39"/>
        <v>5</v>
      </c>
    </row>
    <row r="110" spans="2:9" ht="12.75" customHeight="1" x14ac:dyDescent="0.2">
      <c r="B110" s="188"/>
      <c r="C110" s="11" t="s">
        <v>166</v>
      </c>
      <c r="D110" s="12">
        <v>2</v>
      </c>
      <c r="E110" s="13">
        <f t="shared" si="37"/>
        <v>0.25</v>
      </c>
      <c r="F110" s="12"/>
      <c r="G110" s="12">
        <v>6</v>
      </c>
      <c r="H110" s="13">
        <f t="shared" si="38"/>
        <v>0.75</v>
      </c>
      <c r="I110" s="12">
        <f t="shared" si="39"/>
        <v>8</v>
      </c>
    </row>
    <row r="111" spans="2:9" ht="12.75" customHeight="1" x14ac:dyDescent="0.2">
      <c r="B111" s="188"/>
      <c r="C111" s="11" t="s">
        <v>167</v>
      </c>
      <c r="D111" s="12">
        <v>4</v>
      </c>
      <c r="E111" s="13">
        <f t="shared" si="37"/>
        <v>0.18181818181818182</v>
      </c>
      <c r="F111" s="12"/>
      <c r="G111" s="12">
        <v>18</v>
      </c>
      <c r="H111" s="13">
        <f t="shared" si="38"/>
        <v>0.81818181818181823</v>
      </c>
      <c r="I111" s="12">
        <f t="shared" si="39"/>
        <v>22</v>
      </c>
    </row>
    <row r="112" spans="2:9" ht="12.75" customHeight="1" x14ac:dyDescent="0.2">
      <c r="B112" s="188"/>
      <c r="C112" s="11" t="s">
        <v>168</v>
      </c>
      <c r="D112" s="12">
        <v>2</v>
      </c>
      <c r="E112" s="13">
        <f t="shared" si="37"/>
        <v>1</v>
      </c>
      <c r="F112" s="12"/>
      <c r="G112" s="12"/>
      <c r="H112" s="13">
        <f t="shared" si="38"/>
        <v>0</v>
      </c>
      <c r="I112" s="12">
        <f t="shared" si="39"/>
        <v>2</v>
      </c>
    </row>
    <row r="113" spans="2:9" ht="12.75" customHeight="1" x14ac:dyDescent="0.2">
      <c r="B113" s="188"/>
      <c r="C113" s="11" t="s">
        <v>169</v>
      </c>
      <c r="D113" s="12">
        <v>1</v>
      </c>
      <c r="E113" s="13">
        <f t="shared" si="37"/>
        <v>0.25</v>
      </c>
      <c r="F113" s="12"/>
      <c r="G113" s="12">
        <v>3</v>
      </c>
      <c r="H113" s="13">
        <f t="shared" si="38"/>
        <v>0.75</v>
      </c>
      <c r="I113" s="12">
        <f t="shared" si="39"/>
        <v>4</v>
      </c>
    </row>
    <row r="114" spans="2:9" ht="12.75" customHeight="1" x14ac:dyDescent="0.2">
      <c r="B114" s="188"/>
      <c r="C114" s="11" t="s">
        <v>170</v>
      </c>
      <c r="D114" s="12">
        <v>2</v>
      </c>
      <c r="E114" s="13">
        <f t="shared" si="37"/>
        <v>0.4</v>
      </c>
      <c r="F114" s="12"/>
      <c r="G114" s="12">
        <v>3</v>
      </c>
      <c r="H114" s="13">
        <f t="shared" si="38"/>
        <v>0.6</v>
      </c>
      <c r="I114" s="12">
        <f t="shared" si="39"/>
        <v>5</v>
      </c>
    </row>
    <row r="115" spans="2:9" x14ac:dyDescent="0.2">
      <c r="B115" s="188"/>
      <c r="C115" s="66" t="s">
        <v>139</v>
      </c>
      <c r="D115" s="64">
        <f>SUM(D107:D114)</f>
        <v>17</v>
      </c>
      <c r="E115" s="65">
        <f t="shared" si="37"/>
        <v>0.28333333333333333</v>
      </c>
      <c r="F115" s="64"/>
      <c r="G115" s="64">
        <f>SUM(G107:G114)</f>
        <v>43</v>
      </c>
      <c r="H115" s="65">
        <f t="shared" si="38"/>
        <v>0.71666666666666667</v>
      </c>
      <c r="I115" s="64">
        <f t="shared" si="39"/>
        <v>60</v>
      </c>
    </row>
    <row r="116" spans="2:9" ht="12.75" customHeight="1" x14ac:dyDescent="0.2">
      <c r="B116" s="189"/>
      <c r="C116" s="126" t="s">
        <v>36</v>
      </c>
      <c r="D116" s="14">
        <f>SUM(D105,D115)</f>
        <v>43</v>
      </c>
      <c r="E116" s="16">
        <f>D116/$I116</f>
        <v>0.36134453781512604</v>
      </c>
      <c r="F116" s="14"/>
      <c r="G116" s="14">
        <f>SUM(G105,G115)</f>
        <v>76</v>
      </c>
      <c r="H116" s="16">
        <f>G116/$I116</f>
        <v>0.6386554621848739</v>
      </c>
      <c r="I116" s="14">
        <f t="shared" si="39"/>
        <v>119</v>
      </c>
    </row>
    <row r="117" spans="2:9" ht="12.75" customHeight="1" x14ac:dyDescent="0.2">
      <c r="B117" s="188" t="s">
        <v>294</v>
      </c>
      <c r="C117" s="152" t="s">
        <v>138</v>
      </c>
      <c r="D117" s="100"/>
      <c r="E117" s="101"/>
      <c r="F117" s="106"/>
      <c r="G117" s="100"/>
      <c r="H117" s="101"/>
      <c r="I117" s="100"/>
    </row>
    <row r="118" spans="2:9" ht="12.75" customHeight="1" x14ac:dyDescent="0.2">
      <c r="B118" s="188"/>
      <c r="C118" s="102" t="s">
        <v>13</v>
      </c>
      <c r="D118" s="20">
        <v>8</v>
      </c>
      <c r="E118" s="21">
        <f>+D118/$I118</f>
        <v>0.36363636363636365</v>
      </c>
      <c r="F118" s="105"/>
      <c r="G118" s="20">
        <v>14</v>
      </c>
      <c r="H118" s="21">
        <f>+G118/$I118</f>
        <v>0.63636363636363635</v>
      </c>
      <c r="I118" s="20">
        <f>+D118+G118</f>
        <v>22</v>
      </c>
    </row>
    <row r="119" spans="2:9" ht="12.75" customHeight="1" x14ac:dyDescent="0.2">
      <c r="B119" s="188"/>
      <c r="C119" s="11" t="s">
        <v>270</v>
      </c>
      <c r="D119" s="12">
        <v>3</v>
      </c>
      <c r="E119" s="13">
        <f t="shared" ref="E119:E120" si="40">+D119/$I119</f>
        <v>0.2</v>
      </c>
      <c r="F119" s="15"/>
      <c r="G119" s="12">
        <v>12</v>
      </c>
      <c r="H119" s="13">
        <f t="shared" ref="H119:H120" si="41">+G119/$I119</f>
        <v>0.8</v>
      </c>
      <c r="I119" s="12">
        <f>+D119+G119</f>
        <v>15</v>
      </c>
    </row>
    <row r="120" spans="2:9" ht="12.75" customHeight="1" x14ac:dyDescent="0.2">
      <c r="B120" s="188"/>
      <c r="C120" s="11" t="s">
        <v>147</v>
      </c>
      <c r="D120" s="12">
        <v>4</v>
      </c>
      <c r="E120" s="13">
        <f t="shared" si="40"/>
        <v>0.36363636363636365</v>
      </c>
      <c r="F120" s="15"/>
      <c r="G120" s="12">
        <v>7</v>
      </c>
      <c r="H120" s="13">
        <f t="shared" si="41"/>
        <v>0.63636363636363635</v>
      </c>
      <c r="I120" s="12">
        <f>+D120+G120</f>
        <v>11</v>
      </c>
    </row>
    <row r="121" spans="2:9" ht="12.75" customHeight="1" x14ac:dyDescent="0.2">
      <c r="B121" s="188"/>
      <c r="C121" s="11" t="s">
        <v>17</v>
      </c>
      <c r="D121" s="12">
        <v>2</v>
      </c>
      <c r="E121" s="13">
        <f>+D121/$I121</f>
        <v>0.18181818181818182</v>
      </c>
      <c r="F121" s="12"/>
      <c r="G121" s="12">
        <v>9</v>
      </c>
      <c r="H121" s="13">
        <f>+G121/$I121</f>
        <v>0.81818181818181823</v>
      </c>
      <c r="I121" s="12">
        <f>+D121+G121</f>
        <v>11</v>
      </c>
    </row>
    <row r="122" spans="2:9" ht="12.75" customHeight="1" x14ac:dyDescent="0.2">
      <c r="B122" s="188"/>
      <c r="C122" s="11" t="s">
        <v>275</v>
      </c>
      <c r="D122" s="12"/>
      <c r="E122" s="13">
        <f>+D122/$I122</f>
        <v>0</v>
      </c>
      <c r="F122" s="12"/>
      <c r="G122" s="12">
        <v>3</v>
      </c>
      <c r="H122" s="13">
        <f>+G122/$I122</f>
        <v>1</v>
      </c>
      <c r="I122" s="12">
        <f>+D122+G122</f>
        <v>3</v>
      </c>
    </row>
    <row r="123" spans="2:9" ht="12.75" customHeight="1" x14ac:dyDescent="0.2">
      <c r="B123" s="188"/>
      <c r="C123" s="66" t="s">
        <v>139</v>
      </c>
      <c r="D123" s="69">
        <f>SUM(D118:D122)</f>
        <v>17</v>
      </c>
      <c r="E123" s="65">
        <f t="shared" ref="E123" si="42">+D123/$I123</f>
        <v>0.27419354838709675</v>
      </c>
      <c r="F123" s="64"/>
      <c r="G123" s="69">
        <f>SUM(G118:G122)</f>
        <v>45</v>
      </c>
      <c r="H123" s="65">
        <f t="shared" ref="H123" si="43">+G123/$I123</f>
        <v>0.72580645161290325</v>
      </c>
      <c r="I123" s="64">
        <f t="shared" ref="I123" si="44">+D123+G123</f>
        <v>62</v>
      </c>
    </row>
    <row r="124" spans="2:9" ht="12.75" customHeight="1" x14ac:dyDescent="0.2">
      <c r="B124" s="188"/>
      <c r="C124" s="153" t="s">
        <v>368</v>
      </c>
      <c r="D124" s="104"/>
      <c r="E124" s="101"/>
      <c r="F124" s="100"/>
      <c r="G124" s="104"/>
      <c r="H124" s="101"/>
      <c r="I124" s="100"/>
    </row>
    <row r="125" spans="2:9" ht="12.75" customHeight="1" x14ac:dyDescent="0.2">
      <c r="B125" s="188"/>
      <c r="C125" s="102" t="s">
        <v>145</v>
      </c>
      <c r="D125" s="20">
        <v>4</v>
      </c>
      <c r="E125" s="21">
        <f t="shared" ref="E125:E129" si="45">+D125/$I125</f>
        <v>0.36363636363636365</v>
      </c>
      <c r="F125" s="20"/>
      <c r="G125" s="20">
        <v>7</v>
      </c>
      <c r="H125" s="21">
        <f t="shared" ref="H125:H129" si="46">+G125/$I125</f>
        <v>0.63636363636363635</v>
      </c>
      <c r="I125" s="20">
        <f>+D125+G125</f>
        <v>11</v>
      </c>
    </row>
    <row r="126" spans="2:9" ht="12.75" customHeight="1" x14ac:dyDescent="0.2">
      <c r="B126" s="188"/>
      <c r="C126" s="11" t="s">
        <v>146</v>
      </c>
      <c r="D126" s="12">
        <v>6</v>
      </c>
      <c r="E126" s="13">
        <f t="shared" si="45"/>
        <v>0.22222222222222221</v>
      </c>
      <c r="F126" s="12"/>
      <c r="G126" s="12">
        <v>21</v>
      </c>
      <c r="H126" s="13">
        <f t="shared" si="46"/>
        <v>0.77777777777777779</v>
      </c>
      <c r="I126" s="12">
        <f t="shared" ref="I126" si="47">+D126+G126</f>
        <v>27</v>
      </c>
    </row>
    <row r="127" spans="2:9" ht="12.75" customHeight="1" x14ac:dyDescent="0.2">
      <c r="B127" s="188"/>
      <c r="C127" s="11" t="s">
        <v>15</v>
      </c>
      <c r="D127" s="12">
        <v>2</v>
      </c>
      <c r="E127" s="13">
        <f t="shared" si="45"/>
        <v>0.2857142857142857</v>
      </c>
      <c r="F127" s="15"/>
      <c r="G127" s="12">
        <v>5</v>
      </c>
      <c r="H127" s="13">
        <f t="shared" si="46"/>
        <v>0.7142857142857143</v>
      </c>
      <c r="I127" s="12">
        <f>+D127+G127</f>
        <v>7</v>
      </c>
    </row>
    <row r="128" spans="2:9" ht="12.75" customHeight="1" x14ac:dyDescent="0.2">
      <c r="B128" s="188"/>
      <c r="C128" s="11" t="s">
        <v>16</v>
      </c>
      <c r="D128" s="12">
        <v>6</v>
      </c>
      <c r="E128" s="13">
        <f t="shared" si="45"/>
        <v>0.17142857142857143</v>
      </c>
      <c r="F128" s="15"/>
      <c r="G128" s="12">
        <v>29</v>
      </c>
      <c r="H128" s="13">
        <f t="shared" si="46"/>
        <v>0.82857142857142863</v>
      </c>
      <c r="I128" s="12">
        <f>+D128+G128</f>
        <v>35</v>
      </c>
    </row>
    <row r="129" spans="2:9" ht="12.75" customHeight="1" x14ac:dyDescent="0.2">
      <c r="B129" s="188"/>
      <c r="C129" s="11" t="s">
        <v>148</v>
      </c>
      <c r="D129" s="18">
        <v>4</v>
      </c>
      <c r="E129" s="13">
        <f t="shared" si="45"/>
        <v>0.26666666666666666</v>
      </c>
      <c r="F129" s="12"/>
      <c r="G129" s="18">
        <v>11</v>
      </c>
      <c r="H129" s="13">
        <f t="shared" si="46"/>
        <v>0.73333333333333328</v>
      </c>
      <c r="I129" s="12">
        <f>+D129+G129</f>
        <v>15</v>
      </c>
    </row>
    <row r="130" spans="2:9" ht="12.75" customHeight="1" x14ac:dyDescent="0.2">
      <c r="B130" s="188"/>
      <c r="C130" s="66" t="s">
        <v>139</v>
      </c>
      <c r="D130" s="68">
        <f>SUM(D125:D129)</f>
        <v>22</v>
      </c>
      <c r="E130" s="65">
        <f>+D130/$I130</f>
        <v>0.23157894736842105</v>
      </c>
      <c r="F130" s="64"/>
      <c r="G130" s="68">
        <f>SUM(G125:G129)</f>
        <v>73</v>
      </c>
      <c r="H130" s="65">
        <f>+G130/$I130</f>
        <v>0.76842105263157889</v>
      </c>
      <c r="I130" s="64">
        <f t="shared" ref="I130" si="48">+D130+G130</f>
        <v>95</v>
      </c>
    </row>
    <row r="131" spans="2:9" ht="12.75" customHeight="1" x14ac:dyDescent="0.2">
      <c r="B131" s="189"/>
      <c r="C131" s="126" t="s">
        <v>36</v>
      </c>
      <c r="D131" s="14">
        <f>SUM(D123,D130)</f>
        <v>39</v>
      </c>
      <c r="E131" s="16">
        <f>D131/$I131</f>
        <v>0.24840764331210191</v>
      </c>
      <c r="F131" s="14"/>
      <c r="G131" s="14">
        <f>SUM(G123,G130)</f>
        <v>118</v>
      </c>
      <c r="H131" s="16">
        <f>G131/$I131</f>
        <v>0.75159235668789814</v>
      </c>
      <c r="I131" s="14">
        <f>+D131+G131</f>
        <v>157</v>
      </c>
    </row>
    <row r="132" spans="2:9" ht="12.75" customHeight="1" x14ac:dyDescent="0.2">
      <c r="B132" s="188" t="s">
        <v>295</v>
      </c>
      <c r="C132" s="152" t="s">
        <v>271</v>
      </c>
      <c r="D132" s="100"/>
      <c r="E132" s="101"/>
      <c r="F132" s="100"/>
      <c r="G132" s="100"/>
      <c r="H132" s="101"/>
      <c r="I132" s="100"/>
    </row>
    <row r="133" spans="2:9" ht="12.75" customHeight="1" x14ac:dyDescent="0.2">
      <c r="B133" s="188"/>
      <c r="C133" s="102" t="s">
        <v>6</v>
      </c>
      <c r="D133" s="20">
        <v>30</v>
      </c>
      <c r="E133" s="21">
        <f>+D133/$I133</f>
        <v>0.35714285714285715</v>
      </c>
      <c r="F133" s="20"/>
      <c r="G133" s="20">
        <v>54</v>
      </c>
      <c r="H133" s="21">
        <f>+G133/$I133</f>
        <v>0.6428571428571429</v>
      </c>
      <c r="I133" s="20">
        <f>+D133+G133</f>
        <v>84</v>
      </c>
    </row>
    <row r="134" spans="2:9" ht="12.75" customHeight="1" x14ac:dyDescent="0.2">
      <c r="B134" s="188"/>
      <c r="C134" s="11" t="s">
        <v>9</v>
      </c>
      <c r="D134" s="12">
        <v>2</v>
      </c>
      <c r="E134" s="13">
        <f>+D134/$I134</f>
        <v>0.2857142857142857</v>
      </c>
      <c r="F134" s="15"/>
      <c r="G134" s="12">
        <v>5</v>
      </c>
      <c r="H134" s="13">
        <f>+G134/$I134</f>
        <v>0.7142857142857143</v>
      </c>
      <c r="I134" s="12">
        <f t="shared" ref="I134:I135" si="49">+D134+G134</f>
        <v>7</v>
      </c>
    </row>
    <row r="135" spans="2:9" ht="12.75" customHeight="1" x14ac:dyDescent="0.2">
      <c r="B135" s="188"/>
      <c r="C135" s="66" t="s">
        <v>139</v>
      </c>
      <c r="D135" s="68">
        <f>SUM(D133:D134)</f>
        <v>32</v>
      </c>
      <c r="E135" s="65">
        <f>+D135/$I135</f>
        <v>0.35164835164835168</v>
      </c>
      <c r="F135" s="64"/>
      <c r="G135" s="68">
        <f>SUM(G133:G134)</f>
        <v>59</v>
      </c>
      <c r="H135" s="65">
        <f>+G135/$I135</f>
        <v>0.64835164835164838</v>
      </c>
      <c r="I135" s="64">
        <f t="shared" si="49"/>
        <v>91</v>
      </c>
    </row>
    <row r="136" spans="2:9" ht="12.75" customHeight="1" x14ac:dyDescent="0.2">
      <c r="B136" s="188"/>
      <c r="C136" s="152" t="s">
        <v>133</v>
      </c>
      <c r="D136" s="100"/>
      <c r="E136" s="101"/>
      <c r="F136" s="100"/>
      <c r="G136" s="100"/>
      <c r="H136" s="101"/>
      <c r="I136" s="100"/>
    </row>
    <row r="137" spans="2:9" ht="12.75" customHeight="1" x14ac:dyDescent="0.2">
      <c r="B137" s="188"/>
      <c r="C137" s="102" t="s">
        <v>485</v>
      </c>
      <c r="D137" s="20">
        <v>2</v>
      </c>
      <c r="E137" s="21">
        <f t="shared" ref="E137" si="50">+D137/$I137</f>
        <v>0.2857142857142857</v>
      </c>
      <c r="F137" s="20"/>
      <c r="G137" s="20">
        <v>5</v>
      </c>
      <c r="H137" s="21">
        <f t="shared" ref="H137" si="51">+G137/$I137</f>
        <v>0.7142857142857143</v>
      </c>
      <c r="I137" s="20">
        <f t="shared" ref="I137" si="52">+D137+G137</f>
        <v>7</v>
      </c>
    </row>
    <row r="138" spans="2:9" ht="12.75" customHeight="1" x14ac:dyDescent="0.2">
      <c r="B138" s="188"/>
      <c r="C138" s="11" t="s">
        <v>49</v>
      </c>
      <c r="D138" s="12">
        <v>9</v>
      </c>
      <c r="E138" s="13">
        <f>+D138/$I138</f>
        <v>0.39130434782608697</v>
      </c>
      <c r="F138" s="12"/>
      <c r="G138" s="12">
        <v>14</v>
      </c>
      <c r="H138" s="13">
        <f>+G138/$I138</f>
        <v>0.60869565217391308</v>
      </c>
      <c r="I138" s="12">
        <f>+D138+G138</f>
        <v>23</v>
      </c>
    </row>
    <row r="139" spans="2:9" ht="12.75" customHeight="1" x14ac:dyDescent="0.2">
      <c r="B139" s="188"/>
      <c r="C139" s="19" t="s">
        <v>150</v>
      </c>
      <c r="D139" s="12">
        <v>3</v>
      </c>
      <c r="E139" s="13">
        <f>+D139/$I139</f>
        <v>0.6</v>
      </c>
      <c r="F139" s="12"/>
      <c r="G139" s="12">
        <v>2</v>
      </c>
      <c r="H139" s="13">
        <f>+G139/$I139</f>
        <v>0.4</v>
      </c>
      <c r="I139" s="12">
        <f>+D139+G139</f>
        <v>5</v>
      </c>
    </row>
    <row r="140" spans="2:9" ht="12.75" customHeight="1" x14ac:dyDescent="0.2">
      <c r="B140" s="188"/>
      <c r="C140" s="19" t="s">
        <v>78</v>
      </c>
      <c r="D140" s="12">
        <v>3</v>
      </c>
      <c r="E140" s="13">
        <f>+D140/$I140</f>
        <v>0.1875</v>
      </c>
      <c r="F140" s="12"/>
      <c r="G140" s="12">
        <v>13</v>
      </c>
      <c r="H140" s="13">
        <f>+G140/$I140</f>
        <v>0.8125</v>
      </c>
      <c r="I140" s="12">
        <f t="shared" ref="I140:I141" si="53">+D140+G140</f>
        <v>16</v>
      </c>
    </row>
    <row r="141" spans="2:9" ht="12.75" customHeight="1" x14ac:dyDescent="0.2">
      <c r="B141" s="188"/>
      <c r="C141" s="66" t="s">
        <v>139</v>
      </c>
      <c r="D141" s="69">
        <f>SUM(D137:D140)</f>
        <v>17</v>
      </c>
      <c r="E141" s="65">
        <f>+D141/$I141</f>
        <v>0.33333333333333331</v>
      </c>
      <c r="F141" s="64"/>
      <c r="G141" s="69">
        <f>SUM(G137:G140)</f>
        <v>34</v>
      </c>
      <c r="H141" s="65">
        <f>+G141/$I141</f>
        <v>0.66666666666666663</v>
      </c>
      <c r="I141" s="64">
        <f t="shared" si="53"/>
        <v>51</v>
      </c>
    </row>
    <row r="142" spans="2:9" ht="12.75" customHeight="1" x14ac:dyDescent="0.2">
      <c r="B142" s="188"/>
      <c r="C142" s="152" t="s">
        <v>365</v>
      </c>
      <c r="D142" s="100"/>
      <c r="E142" s="101"/>
      <c r="F142" s="100"/>
      <c r="G142" s="100"/>
      <c r="H142" s="101"/>
      <c r="I142" s="100"/>
    </row>
    <row r="143" spans="2:9" ht="12.75" customHeight="1" x14ac:dyDescent="0.2">
      <c r="B143" s="188"/>
      <c r="C143" s="102" t="s">
        <v>58</v>
      </c>
      <c r="D143" s="17">
        <v>2</v>
      </c>
      <c r="E143" s="21">
        <f>+D143/$I143</f>
        <v>0.18181818181818182</v>
      </c>
      <c r="F143" s="20"/>
      <c r="G143" s="17">
        <v>9</v>
      </c>
      <c r="H143" s="21">
        <f>+G143/$I143</f>
        <v>0.81818181818181823</v>
      </c>
      <c r="I143" s="20">
        <f t="shared" ref="I143" si="54">+D143+G143</f>
        <v>11</v>
      </c>
    </row>
    <row r="144" spans="2:9" ht="12.75" customHeight="1" x14ac:dyDescent="0.2">
      <c r="B144" s="188"/>
      <c r="C144" s="11" t="s">
        <v>0</v>
      </c>
      <c r="D144" s="12">
        <v>1</v>
      </c>
      <c r="E144" s="13">
        <f>+D144/$I144</f>
        <v>0.125</v>
      </c>
      <c r="F144" s="12"/>
      <c r="G144" s="12">
        <v>7</v>
      </c>
      <c r="H144" s="13">
        <f>+G144/$I144</f>
        <v>0.875</v>
      </c>
      <c r="I144" s="12">
        <f>+D144+G144</f>
        <v>8</v>
      </c>
    </row>
    <row r="145" spans="2:9" ht="12.75" customHeight="1" x14ac:dyDescent="0.2">
      <c r="B145" s="188"/>
      <c r="C145" s="11" t="s">
        <v>59</v>
      </c>
      <c r="D145" s="18">
        <v>7</v>
      </c>
      <c r="E145" s="13">
        <f t="shared" ref="E145:E146" si="55">+D145/$I145</f>
        <v>0.36842105263157893</v>
      </c>
      <c r="F145" s="12"/>
      <c r="G145" s="17">
        <v>12</v>
      </c>
      <c r="H145" s="13">
        <f t="shared" ref="H145:H146" si="56">+G145/$I145</f>
        <v>0.63157894736842102</v>
      </c>
      <c r="I145" s="12">
        <f t="shared" ref="I145:I146" si="57">+D145+G145</f>
        <v>19</v>
      </c>
    </row>
    <row r="146" spans="2:9" ht="12.75" customHeight="1" x14ac:dyDescent="0.2">
      <c r="B146" s="188"/>
      <c r="C146" s="11" t="s">
        <v>7</v>
      </c>
      <c r="D146" s="8">
        <v>5</v>
      </c>
      <c r="E146" s="13">
        <f t="shared" si="55"/>
        <v>0.33333333333333331</v>
      </c>
      <c r="F146" s="15"/>
      <c r="G146" s="12">
        <v>10</v>
      </c>
      <c r="H146" s="13">
        <f t="shared" si="56"/>
        <v>0.66666666666666663</v>
      </c>
      <c r="I146" s="12">
        <f t="shared" si="57"/>
        <v>15</v>
      </c>
    </row>
    <row r="147" spans="2:9" ht="12.75" customHeight="1" x14ac:dyDescent="0.2">
      <c r="B147" s="188"/>
      <c r="C147" s="11" t="s">
        <v>8</v>
      </c>
      <c r="D147" s="12">
        <v>4</v>
      </c>
      <c r="E147" s="13">
        <f>+D147/$I147</f>
        <v>0.36363636363636365</v>
      </c>
      <c r="F147" s="12"/>
      <c r="G147" s="12">
        <v>7</v>
      </c>
      <c r="H147" s="13">
        <f>+G147/$I147</f>
        <v>0.63636363636363635</v>
      </c>
      <c r="I147" s="12">
        <f>+D147+G147</f>
        <v>11</v>
      </c>
    </row>
    <row r="148" spans="2:9" ht="12.75" customHeight="1" x14ac:dyDescent="0.2">
      <c r="B148" s="188"/>
      <c r="C148" s="7" t="s">
        <v>10</v>
      </c>
      <c r="D148" s="12">
        <v>6</v>
      </c>
      <c r="E148" s="13">
        <f>+D148/$I148</f>
        <v>0.33333333333333331</v>
      </c>
      <c r="F148" s="12"/>
      <c r="G148" s="12">
        <v>12</v>
      </c>
      <c r="H148" s="13">
        <f>+G148/$I148</f>
        <v>0.66666666666666663</v>
      </c>
      <c r="I148" s="12">
        <f>+D148+G148</f>
        <v>18</v>
      </c>
    </row>
    <row r="149" spans="2:9" ht="12.75" customHeight="1" x14ac:dyDescent="0.2">
      <c r="B149" s="188"/>
      <c r="C149" s="66" t="s">
        <v>139</v>
      </c>
      <c r="D149" s="69">
        <f>SUM(D143:D148)</f>
        <v>25</v>
      </c>
      <c r="E149" s="65">
        <f>+D149/$I149</f>
        <v>0.3048780487804878</v>
      </c>
      <c r="F149" s="64"/>
      <c r="G149" s="69">
        <f>SUM(G143:G148)</f>
        <v>57</v>
      </c>
      <c r="H149" s="65">
        <f>+G149/$I149</f>
        <v>0.69512195121951215</v>
      </c>
      <c r="I149" s="64">
        <f t="shared" ref="I149:I170" si="58">+D149+G149</f>
        <v>82</v>
      </c>
    </row>
    <row r="150" spans="2:9" ht="12.75" customHeight="1" x14ac:dyDescent="0.2">
      <c r="B150" s="189"/>
      <c r="C150" s="126" t="s">
        <v>36</v>
      </c>
      <c r="D150" s="14">
        <f>SUM(D135,D141,D149)</f>
        <v>74</v>
      </c>
      <c r="E150" s="16">
        <f>D150/$I150</f>
        <v>0.33035714285714285</v>
      </c>
      <c r="F150" s="14"/>
      <c r="G150" s="14">
        <f>SUM(G135,G141,G149)</f>
        <v>150</v>
      </c>
      <c r="H150" s="16">
        <f>G150/$I150</f>
        <v>0.6696428571428571</v>
      </c>
      <c r="I150" s="14">
        <f t="shared" si="58"/>
        <v>224</v>
      </c>
    </row>
    <row r="151" spans="2:9" ht="12.75" customHeight="1" x14ac:dyDescent="0.2">
      <c r="B151" s="190" t="s">
        <v>296</v>
      </c>
      <c r="C151" s="152" t="s">
        <v>366</v>
      </c>
      <c r="D151" s="100"/>
      <c r="E151" s="101"/>
      <c r="F151" s="100"/>
      <c r="G151" s="100"/>
      <c r="H151" s="101"/>
      <c r="I151" s="100"/>
    </row>
    <row r="152" spans="2:9" ht="12.75" customHeight="1" x14ac:dyDescent="0.2">
      <c r="B152" s="192"/>
      <c r="C152" s="102" t="s">
        <v>29</v>
      </c>
      <c r="D152" s="20">
        <v>1</v>
      </c>
      <c r="E152" s="21">
        <f>+D152/$I152</f>
        <v>0.5</v>
      </c>
      <c r="F152" s="105"/>
      <c r="G152" s="20">
        <v>1</v>
      </c>
      <c r="H152" s="21">
        <f>+G152/$I152</f>
        <v>0.5</v>
      </c>
      <c r="I152" s="20">
        <f>+D152+G152</f>
        <v>2</v>
      </c>
    </row>
    <row r="153" spans="2:9" ht="12.75" customHeight="1" x14ac:dyDescent="0.2">
      <c r="B153" s="192"/>
      <c r="C153" s="11" t="s">
        <v>24</v>
      </c>
      <c r="D153" s="12">
        <v>15</v>
      </c>
      <c r="E153" s="13">
        <f t="shared" ref="E153:E156" si="59">+D153/$I153</f>
        <v>0.34883720930232559</v>
      </c>
      <c r="F153" s="12"/>
      <c r="G153" s="12">
        <v>28</v>
      </c>
      <c r="H153" s="13">
        <f t="shared" ref="H153:H156" si="60">+G153/$I153</f>
        <v>0.65116279069767447</v>
      </c>
      <c r="I153" s="12">
        <f t="shared" ref="I153:I154" si="61">+D153+G153</f>
        <v>43</v>
      </c>
    </row>
    <row r="154" spans="2:9" ht="12.75" customHeight="1" x14ac:dyDescent="0.2">
      <c r="B154" s="192"/>
      <c r="C154" s="102" t="s">
        <v>25</v>
      </c>
      <c r="D154" s="20">
        <v>3</v>
      </c>
      <c r="E154" s="21">
        <f t="shared" si="59"/>
        <v>0.2</v>
      </c>
      <c r="F154" s="20"/>
      <c r="G154" s="20">
        <v>12</v>
      </c>
      <c r="H154" s="21">
        <f t="shared" si="60"/>
        <v>0.8</v>
      </c>
      <c r="I154" s="20">
        <f t="shared" si="61"/>
        <v>15</v>
      </c>
    </row>
    <row r="155" spans="2:9" ht="12.75" customHeight="1" x14ac:dyDescent="0.2">
      <c r="B155" s="192"/>
      <c r="C155" s="11" t="s">
        <v>31</v>
      </c>
      <c r="D155" s="12"/>
      <c r="E155" s="21" t="s">
        <v>389</v>
      </c>
      <c r="F155" s="12"/>
      <c r="G155" s="12"/>
      <c r="H155" s="21" t="s">
        <v>389</v>
      </c>
      <c r="I155" s="12">
        <f>+D155+G155</f>
        <v>0</v>
      </c>
    </row>
    <row r="156" spans="2:9" ht="12.75" customHeight="1" x14ac:dyDescent="0.2">
      <c r="B156" s="192"/>
      <c r="C156" s="11" t="s">
        <v>318</v>
      </c>
      <c r="D156" s="18">
        <v>4</v>
      </c>
      <c r="E156" s="13">
        <f t="shared" si="59"/>
        <v>0.44444444444444442</v>
      </c>
      <c r="F156" s="12"/>
      <c r="G156" s="18">
        <v>5</v>
      </c>
      <c r="H156" s="13">
        <f t="shared" si="60"/>
        <v>0.55555555555555558</v>
      </c>
      <c r="I156" s="12">
        <f t="shared" ref="I156" si="62">+D156+G156</f>
        <v>9</v>
      </c>
    </row>
    <row r="157" spans="2:9" x14ac:dyDescent="0.2">
      <c r="B157" s="192"/>
      <c r="C157" s="11" t="s">
        <v>35</v>
      </c>
      <c r="D157" s="12">
        <v>3</v>
      </c>
      <c r="E157" s="13">
        <f>+D157/$I157</f>
        <v>0.3</v>
      </c>
      <c r="F157" s="12"/>
      <c r="G157" s="12">
        <v>7</v>
      </c>
      <c r="H157" s="13">
        <f>+G157/$I157</f>
        <v>0.7</v>
      </c>
      <c r="I157" s="12">
        <f>+D157+G157</f>
        <v>10</v>
      </c>
    </row>
    <row r="158" spans="2:9" x14ac:dyDescent="0.2">
      <c r="B158" s="192"/>
      <c r="C158" s="66" t="s">
        <v>139</v>
      </c>
      <c r="D158" s="69">
        <f>SUM(D152:D157)</f>
        <v>26</v>
      </c>
      <c r="E158" s="65">
        <f>+D158/$I158</f>
        <v>0.32911392405063289</v>
      </c>
      <c r="F158" s="64"/>
      <c r="G158" s="69">
        <f>SUM(G152:G157)</f>
        <v>53</v>
      </c>
      <c r="H158" s="65">
        <f>+G158/$I158</f>
        <v>0.67088607594936711</v>
      </c>
      <c r="I158" s="64">
        <f t="shared" ref="I158" si="63">+D158+G158</f>
        <v>79</v>
      </c>
    </row>
    <row r="159" spans="2:9" x14ac:dyDescent="0.2">
      <c r="B159" s="192"/>
      <c r="C159" s="152" t="s">
        <v>135</v>
      </c>
      <c r="D159" s="100"/>
      <c r="E159" s="101"/>
      <c r="F159" s="100"/>
      <c r="G159" s="100"/>
      <c r="H159" s="101"/>
      <c r="I159" s="100"/>
    </row>
    <row r="160" spans="2:9" x14ac:dyDescent="0.2">
      <c r="B160" s="192"/>
      <c r="C160" s="102" t="s">
        <v>26</v>
      </c>
      <c r="D160" s="20">
        <v>2</v>
      </c>
      <c r="E160" s="21">
        <f t="shared" ref="E160:E163" si="64">+D160/$I160</f>
        <v>0.18181818181818182</v>
      </c>
      <c r="F160" s="20"/>
      <c r="G160" s="20">
        <v>9</v>
      </c>
      <c r="H160" s="21">
        <f t="shared" ref="H160:H163" si="65">+G160/$I160</f>
        <v>0.81818181818181823</v>
      </c>
      <c r="I160" s="20">
        <f t="shared" ref="I160:I164" si="66">+D160+G160</f>
        <v>11</v>
      </c>
    </row>
    <row r="161" spans="2:9" x14ac:dyDescent="0.2">
      <c r="B161" s="192"/>
      <c r="C161" s="11" t="s">
        <v>27</v>
      </c>
      <c r="D161" s="12">
        <v>2</v>
      </c>
      <c r="E161" s="13">
        <f t="shared" si="64"/>
        <v>0.2857142857142857</v>
      </c>
      <c r="F161" s="12"/>
      <c r="G161" s="12">
        <v>5</v>
      </c>
      <c r="H161" s="13">
        <f t="shared" si="65"/>
        <v>0.7142857142857143</v>
      </c>
      <c r="I161" s="12">
        <f t="shared" si="66"/>
        <v>7</v>
      </c>
    </row>
    <row r="162" spans="2:9" x14ac:dyDescent="0.2">
      <c r="B162" s="192"/>
      <c r="C162" s="11" t="s">
        <v>11</v>
      </c>
      <c r="D162" s="12">
        <v>20</v>
      </c>
      <c r="E162" s="13">
        <f t="shared" si="64"/>
        <v>0.32786885245901637</v>
      </c>
      <c r="F162" s="12"/>
      <c r="G162" s="12">
        <v>41</v>
      </c>
      <c r="H162" s="13">
        <f t="shared" si="65"/>
        <v>0.67213114754098358</v>
      </c>
      <c r="I162" s="12">
        <f t="shared" si="66"/>
        <v>61</v>
      </c>
    </row>
    <row r="163" spans="2:9" x14ac:dyDescent="0.2">
      <c r="B163" s="192"/>
      <c r="C163" s="11" t="s">
        <v>28</v>
      </c>
      <c r="D163" s="12">
        <v>3</v>
      </c>
      <c r="E163" s="13">
        <f t="shared" si="64"/>
        <v>0.3</v>
      </c>
      <c r="F163" s="12"/>
      <c r="G163" s="12">
        <v>7</v>
      </c>
      <c r="H163" s="13">
        <f t="shared" si="65"/>
        <v>0.7</v>
      </c>
      <c r="I163" s="12">
        <f t="shared" si="66"/>
        <v>10</v>
      </c>
    </row>
    <row r="164" spans="2:9" x14ac:dyDescent="0.2">
      <c r="B164" s="192"/>
      <c r="C164" s="66" t="s">
        <v>139</v>
      </c>
      <c r="D164" s="69">
        <f>SUM(D160:D163)</f>
        <v>27</v>
      </c>
      <c r="E164" s="65">
        <f>+D164/$I164</f>
        <v>0.30337078651685395</v>
      </c>
      <c r="F164" s="64"/>
      <c r="G164" s="69">
        <f>SUM(G160:G163)</f>
        <v>62</v>
      </c>
      <c r="H164" s="65">
        <f>+G164/$I164</f>
        <v>0.6966292134831461</v>
      </c>
      <c r="I164" s="64">
        <f t="shared" si="66"/>
        <v>89</v>
      </c>
    </row>
    <row r="165" spans="2:9" x14ac:dyDescent="0.2">
      <c r="B165" s="192"/>
      <c r="C165" s="152" t="s">
        <v>367</v>
      </c>
      <c r="D165" s="100"/>
      <c r="E165" s="101"/>
      <c r="F165" s="100"/>
      <c r="G165" s="100"/>
      <c r="H165" s="101"/>
      <c r="I165" s="100"/>
    </row>
    <row r="166" spans="2:9" x14ac:dyDescent="0.2">
      <c r="B166" s="192"/>
      <c r="C166" s="102" t="s">
        <v>32</v>
      </c>
      <c r="D166" s="20">
        <v>12</v>
      </c>
      <c r="E166" s="21">
        <f>+D166/$I166</f>
        <v>0.29268292682926828</v>
      </c>
      <c r="F166" s="20"/>
      <c r="G166" s="20">
        <v>29</v>
      </c>
      <c r="H166" s="21">
        <f>+G166/$I166</f>
        <v>0.70731707317073167</v>
      </c>
      <c r="I166" s="20">
        <f>+D166+G166</f>
        <v>41</v>
      </c>
    </row>
    <row r="167" spans="2:9" x14ac:dyDescent="0.2">
      <c r="B167" s="192"/>
      <c r="C167" s="11" t="s">
        <v>33</v>
      </c>
      <c r="D167" s="12">
        <v>9</v>
      </c>
      <c r="E167" s="13">
        <f>+D167/$I167</f>
        <v>0.26470588235294118</v>
      </c>
      <c r="F167" s="12"/>
      <c r="G167" s="12">
        <v>25</v>
      </c>
      <c r="H167" s="13">
        <f>+G167/$I167</f>
        <v>0.73529411764705888</v>
      </c>
      <c r="I167" s="12">
        <f>+D167+G167</f>
        <v>34</v>
      </c>
    </row>
    <row r="168" spans="2:9" x14ac:dyDescent="0.2">
      <c r="B168" s="192"/>
      <c r="C168" s="11" t="s">
        <v>34</v>
      </c>
      <c r="D168" s="12">
        <v>5</v>
      </c>
      <c r="E168" s="13">
        <f>+D168/$I168</f>
        <v>0.29411764705882354</v>
      </c>
      <c r="F168" s="12"/>
      <c r="G168" s="12">
        <v>12</v>
      </c>
      <c r="H168" s="13">
        <f>+G168/$I168</f>
        <v>0.70588235294117652</v>
      </c>
      <c r="I168" s="12">
        <f>+D168+G168</f>
        <v>17</v>
      </c>
    </row>
    <row r="169" spans="2:9" x14ac:dyDescent="0.2">
      <c r="B169" s="192"/>
      <c r="C169" s="66" t="s">
        <v>139</v>
      </c>
      <c r="D169" s="69">
        <f>SUM(D166:D168)</f>
        <v>26</v>
      </c>
      <c r="E169" s="65">
        <f>+D169/$I169</f>
        <v>0.28260869565217389</v>
      </c>
      <c r="F169" s="64"/>
      <c r="G169" s="69">
        <f>SUM(G166:G168)</f>
        <v>66</v>
      </c>
      <c r="H169" s="65">
        <f>+G169/$I169</f>
        <v>0.71739130434782605</v>
      </c>
      <c r="I169" s="64">
        <f t="shared" ref="I169" si="67">+D169+G169</f>
        <v>92</v>
      </c>
    </row>
    <row r="170" spans="2:9" x14ac:dyDescent="0.2">
      <c r="B170" s="189"/>
      <c r="C170" s="126" t="s">
        <v>36</v>
      </c>
      <c r="D170" s="14">
        <f>SUM(D158,D164,D169)</f>
        <v>79</v>
      </c>
      <c r="E170" s="16">
        <f>D170/$I170</f>
        <v>0.30384615384615382</v>
      </c>
      <c r="F170" s="14"/>
      <c r="G170" s="14">
        <f>SUM(G158,G164,G169)</f>
        <v>181</v>
      </c>
      <c r="H170" s="16">
        <f>G170/$I170</f>
        <v>0.69615384615384612</v>
      </c>
      <c r="I170" s="14">
        <f t="shared" si="58"/>
        <v>260</v>
      </c>
    </row>
    <row r="171" spans="2:9" x14ac:dyDescent="0.2">
      <c r="D171" s="2"/>
      <c r="E171" s="2"/>
      <c r="F171" s="2"/>
      <c r="G171" s="1"/>
      <c r="H171" s="1"/>
    </row>
    <row r="172" spans="2:9" x14ac:dyDescent="0.2">
      <c r="B172" s="184" t="s">
        <v>486</v>
      </c>
      <c r="C172" s="197"/>
      <c r="D172" s="197"/>
      <c r="E172" s="197"/>
      <c r="F172" s="197"/>
      <c r="G172" s="197"/>
      <c r="H172" s="197"/>
      <c r="I172" s="197"/>
    </row>
    <row r="173" spans="2:9" x14ac:dyDescent="0.2">
      <c r="B173" s="197"/>
      <c r="C173" s="197"/>
      <c r="D173" s="197"/>
      <c r="E173" s="197"/>
      <c r="F173" s="197"/>
      <c r="G173" s="197"/>
      <c r="H173" s="197"/>
      <c r="I173" s="197"/>
    </row>
    <row r="174" spans="2:9" x14ac:dyDescent="0.2">
      <c r="D174" s="1"/>
      <c r="E174" s="1"/>
      <c r="F174" s="1"/>
      <c r="G174" s="1"/>
      <c r="H174" s="1"/>
    </row>
    <row r="175" spans="2:9" x14ac:dyDescent="0.2">
      <c r="D175" s="1"/>
      <c r="E175" s="1"/>
      <c r="F175" s="1"/>
      <c r="G175" s="1"/>
      <c r="H175" s="1"/>
    </row>
    <row r="176" spans="2:9" x14ac:dyDescent="0.2">
      <c r="D176" s="1"/>
      <c r="E176" s="1"/>
      <c r="F176" s="1"/>
      <c r="G176" s="1"/>
      <c r="H176" s="1"/>
    </row>
    <row r="177" spans="4:8" x14ac:dyDescent="0.2">
      <c r="D177" s="1"/>
      <c r="E177" s="1"/>
      <c r="F177" s="1"/>
      <c r="G177" s="1"/>
      <c r="H177" s="1"/>
    </row>
    <row r="178" spans="4:8" x14ac:dyDescent="0.2">
      <c r="D178" s="1"/>
      <c r="E178" s="1"/>
      <c r="F178" s="1"/>
      <c r="G178" s="1"/>
      <c r="H178" s="1"/>
    </row>
    <row r="179" spans="4:8" x14ac:dyDescent="0.2">
      <c r="D179" s="1"/>
      <c r="E179" s="1"/>
      <c r="F179" s="1"/>
      <c r="G179" s="1"/>
      <c r="H179" s="1"/>
    </row>
    <row r="180" spans="4:8" x14ac:dyDescent="0.2">
      <c r="D180" s="1"/>
      <c r="E180" s="1"/>
      <c r="F180" s="1"/>
      <c r="G180" s="1"/>
      <c r="H180" s="1"/>
    </row>
    <row r="181" spans="4:8" x14ac:dyDescent="0.2">
      <c r="D181" s="1"/>
      <c r="E181" s="1"/>
      <c r="F181" s="1"/>
      <c r="G181" s="1"/>
      <c r="H181" s="1"/>
    </row>
    <row r="182" spans="4:8" x14ac:dyDescent="0.2">
      <c r="D182" s="1"/>
      <c r="E182" s="1"/>
      <c r="F182" s="1"/>
      <c r="G182" s="2"/>
      <c r="H182" s="1"/>
    </row>
    <row r="183" spans="4:8" x14ac:dyDescent="0.2">
      <c r="D183" s="1"/>
      <c r="E183" s="1"/>
      <c r="F183" s="1"/>
      <c r="G183" s="2"/>
      <c r="H183" s="1"/>
    </row>
    <row r="184" spans="4:8" x14ac:dyDescent="0.2">
      <c r="D184" s="2"/>
      <c r="E184" s="2"/>
      <c r="F184" s="2"/>
      <c r="G184" s="1"/>
      <c r="H184" s="1"/>
    </row>
    <row r="185" spans="4:8" x14ac:dyDescent="0.2">
      <c r="D185" s="2"/>
      <c r="E185" s="2"/>
      <c r="F185" s="2"/>
      <c r="G185" s="1"/>
      <c r="H185" s="1"/>
    </row>
    <row r="186" spans="4:8" x14ac:dyDescent="0.2">
      <c r="D186" s="2"/>
      <c r="E186" s="2"/>
      <c r="F186" s="2"/>
      <c r="G186" s="1"/>
      <c r="H186" s="1"/>
    </row>
    <row r="187" spans="4:8" x14ac:dyDescent="0.2">
      <c r="D187" s="2"/>
      <c r="E187" s="2"/>
      <c r="F187" s="2"/>
      <c r="G187" s="1"/>
      <c r="H187" s="1"/>
    </row>
    <row r="188" spans="4:8" x14ac:dyDescent="0.2">
      <c r="D188" s="1"/>
      <c r="E188" s="1"/>
      <c r="F188" s="1"/>
      <c r="G188" s="1"/>
      <c r="H188" s="1"/>
    </row>
    <row r="189" spans="4:8" x14ac:dyDescent="0.2">
      <c r="D189" s="1"/>
      <c r="E189" s="1"/>
      <c r="F189" s="1"/>
      <c r="G189" s="1"/>
      <c r="H189" s="1"/>
    </row>
    <row r="190" spans="4:8" x14ac:dyDescent="0.2">
      <c r="D190" s="1"/>
      <c r="E190" s="1"/>
      <c r="F190" s="1"/>
      <c r="G190" s="1"/>
      <c r="H190" s="1"/>
    </row>
    <row r="191" spans="4:8" x14ac:dyDescent="0.2">
      <c r="D191" s="1"/>
      <c r="E191" s="1"/>
      <c r="F191" s="1"/>
      <c r="G191" s="1"/>
      <c r="H191" s="1"/>
    </row>
    <row r="192" spans="4:8" x14ac:dyDescent="0.2">
      <c r="D192" s="1"/>
      <c r="E192" s="1"/>
      <c r="F192" s="1"/>
      <c r="G192" s="1"/>
      <c r="H192" s="1"/>
    </row>
    <row r="193" spans="4:8" x14ac:dyDescent="0.2">
      <c r="D193" s="1"/>
      <c r="E193" s="1"/>
      <c r="F193" s="1"/>
      <c r="G193" s="1"/>
      <c r="H193" s="1"/>
    </row>
    <row r="194" spans="4:8" x14ac:dyDescent="0.2">
      <c r="D194" s="1"/>
      <c r="E194" s="1"/>
      <c r="F194" s="1"/>
      <c r="G194" s="1"/>
      <c r="H194" s="1"/>
    </row>
    <row r="195" spans="4:8" x14ac:dyDescent="0.2">
      <c r="D195" s="1"/>
      <c r="E195" s="1"/>
      <c r="F195" s="1"/>
      <c r="G195" s="1"/>
      <c r="H195" s="1"/>
    </row>
    <row r="196" spans="4:8" x14ac:dyDescent="0.2">
      <c r="D196" s="1"/>
      <c r="E196" s="1"/>
      <c r="F196" s="1"/>
      <c r="G196" s="1"/>
      <c r="H196" s="1"/>
    </row>
    <row r="197" spans="4:8" x14ac:dyDescent="0.2">
      <c r="D197" s="1"/>
      <c r="E197" s="1"/>
      <c r="F197" s="1"/>
      <c r="G197" s="1"/>
      <c r="H197" s="1"/>
    </row>
    <row r="198" spans="4:8" x14ac:dyDescent="0.2">
      <c r="D198" s="1"/>
      <c r="E198" s="1"/>
      <c r="F198" s="1"/>
      <c r="G198" s="1"/>
      <c r="H198" s="1"/>
    </row>
    <row r="199" spans="4:8" x14ac:dyDescent="0.2">
      <c r="D199" s="1"/>
      <c r="E199" s="1"/>
      <c r="F199" s="1"/>
      <c r="G199" s="1"/>
      <c r="H199" s="1"/>
    </row>
    <row r="200" spans="4:8" x14ac:dyDescent="0.2">
      <c r="D200" s="1"/>
      <c r="E200" s="1"/>
      <c r="F200" s="1"/>
      <c r="G200" s="1"/>
      <c r="H200" s="1"/>
    </row>
    <row r="201" spans="4:8" x14ac:dyDescent="0.2">
      <c r="D201" s="1"/>
      <c r="E201" s="1"/>
      <c r="F201" s="1"/>
      <c r="G201" s="1"/>
      <c r="H201" s="1"/>
    </row>
    <row r="202" spans="4:8" x14ac:dyDescent="0.2">
      <c r="D202" s="1"/>
      <c r="E202" s="1"/>
      <c r="F202" s="1"/>
      <c r="G202" s="1"/>
      <c r="H202" s="1"/>
    </row>
    <row r="203" spans="4:8" x14ac:dyDescent="0.2">
      <c r="D203" s="1"/>
      <c r="E203" s="1"/>
      <c r="F203" s="1"/>
      <c r="G203" s="1"/>
      <c r="H203" s="1"/>
    </row>
    <row r="204" spans="4:8" x14ac:dyDescent="0.2">
      <c r="D204" s="1"/>
      <c r="E204" s="1"/>
      <c r="F204" s="1"/>
      <c r="G204" s="1"/>
      <c r="H204" s="1"/>
    </row>
    <row r="205" spans="4:8" x14ac:dyDescent="0.2">
      <c r="D205" s="1"/>
      <c r="E205" s="1"/>
      <c r="F205" s="1"/>
      <c r="G205" s="1"/>
      <c r="H205" s="1"/>
    </row>
    <row r="206" spans="4:8" x14ac:dyDescent="0.2">
      <c r="D206" s="1"/>
      <c r="E206" s="1"/>
      <c r="F206" s="1"/>
      <c r="G206" s="1"/>
      <c r="H206" s="1"/>
    </row>
    <row r="207" spans="4:8" x14ac:dyDescent="0.2">
      <c r="D207" s="1"/>
      <c r="E207" s="1"/>
      <c r="F207" s="1"/>
      <c r="G207" s="1"/>
      <c r="H207" s="1"/>
    </row>
    <row r="208" spans="4:8" x14ac:dyDescent="0.2">
      <c r="D208" s="1"/>
      <c r="E208" s="1"/>
      <c r="F208" s="1"/>
      <c r="G208" s="1"/>
      <c r="H208" s="1"/>
    </row>
    <row r="209" spans="4:8" x14ac:dyDescent="0.2">
      <c r="D209" s="1"/>
      <c r="E209" s="1"/>
      <c r="F209" s="1"/>
      <c r="G209" s="1"/>
      <c r="H209" s="1"/>
    </row>
    <row r="210" spans="4:8" x14ac:dyDescent="0.2">
      <c r="D210" s="1"/>
      <c r="E210" s="1"/>
      <c r="F210" s="1"/>
      <c r="G210" s="1"/>
      <c r="H210" s="1"/>
    </row>
    <row r="211" spans="4:8" x14ac:dyDescent="0.2">
      <c r="D211" s="1"/>
      <c r="E211" s="1"/>
      <c r="F211" s="1"/>
      <c r="G211" s="1"/>
      <c r="H211" s="1"/>
    </row>
    <row r="212" spans="4:8" x14ac:dyDescent="0.2">
      <c r="D212" s="2"/>
      <c r="E212" s="2"/>
      <c r="F212" s="2"/>
      <c r="G212" s="1"/>
      <c r="H212" s="1"/>
    </row>
    <row r="213" spans="4:8" x14ac:dyDescent="0.2">
      <c r="D213" s="2"/>
      <c r="E213" s="2"/>
      <c r="F213" s="2"/>
      <c r="G213" s="1"/>
      <c r="H213" s="1"/>
    </row>
    <row r="214" spans="4:8" x14ac:dyDescent="0.2">
      <c r="D214" s="1"/>
      <c r="E214" s="1"/>
      <c r="F214" s="1"/>
      <c r="G214" s="1"/>
      <c r="H214" s="1"/>
    </row>
    <row r="215" spans="4:8" x14ac:dyDescent="0.2">
      <c r="D215" s="1"/>
      <c r="E215" s="1"/>
      <c r="F215" s="1"/>
      <c r="G215" s="1"/>
      <c r="H215" s="1"/>
    </row>
    <row r="216" spans="4:8" x14ac:dyDescent="0.2">
      <c r="D216" s="1"/>
      <c r="E216" s="1"/>
      <c r="F216" s="1"/>
      <c r="G216" s="1"/>
      <c r="H216" s="1"/>
    </row>
    <row r="217" spans="4:8" x14ac:dyDescent="0.2">
      <c r="D217" s="1"/>
      <c r="E217" s="1"/>
      <c r="F217" s="1"/>
      <c r="G217" s="1"/>
      <c r="H217" s="1"/>
    </row>
    <row r="218" spans="4:8" x14ac:dyDescent="0.2">
      <c r="D218" s="1"/>
      <c r="E218" s="1"/>
      <c r="F218" s="1"/>
      <c r="G218" s="1"/>
      <c r="H218" s="1"/>
    </row>
    <row r="219" spans="4:8" x14ac:dyDescent="0.2">
      <c r="D219" s="1"/>
      <c r="E219" s="1"/>
      <c r="F219" s="1"/>
      <c r="G219" s="1"/>
      <c r="H219" s="1"/>
    </row>
    <row r="220" spans="4:8" x14ac:dyDescent="0.2">
      <c r="D220" s="1"/>
      <c r="E220" s="1"/>
      <c r="F220" s="1"/>
      <c r="G220" s="1"/>
      <c r="H220" s="1"/>
    </row>
    <row r="221" spans="4:8" x14ac:dyDescent="0.2">
      <c r="D221" s="1"/>
      <c r="E221" s="1"/>
      <c r="F221" s="1"/>
      <c r="G221" s="1"/>
      <c r="H221" s="1"/>
    </row>
    <row r="222" spans="4:8" x14ac:dyDescent="0.2">
      <c r="D222" s="2"/>
      <c r="E222" s="2"/>
      <c r="F222" s="2"/>
      <c r="G222" s="1"/>
      <c r="H222" s="1"/>
    </row>
    <row r="223" spans="4:8" x14ac:dyDescent="0.2">
      <c r="D223" s="2"/>
      <c r="E223" s="2"/>
      <c r="F223" s="2"/>
      <c r="G223" s="1"/>
      <c r="H223" s="1"/>
    </row>
  </sheetData>
  <mergeCells count="12">
    <mergeCell ref="B172:I173"/>
    <mergeCell ref="B117:B131"/>
    <mergeCell ref="B132:B150"/>
    <mergeCell ref="B151:B170"/>
    <mergeCell ref="D6:E6"/>
    <mergeCell ref="G6:H6"/>
    <mergeCell ref="B8:C8"/>
    <mergeCell ref="B9:B19"/>
    <mergeCell ref="B20:B21"/>
    <mergeCell ref="B22:B56"/>
    <mergeCell ref="B57:B95"/>
    <mergeCell ref="B96:B116"/>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4" manualBreakCount="4">
    <brk id="21" min="1" max="8" man="1"/>
    <brk id="56" min="1" max="8" man="1"/>
    <brk id="95" min="1" max="8" man="1"/>
    <brk id="131" min="1" max="8" man="1"/>
  </rowBreaks>
  <colBreaks count="1" manualBreakCount="1">
    <brk id="1" min="8" max="1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3"/>
  <sheetViews>
    <sheetView zoomScaleNormal="100"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5.77734375" style="10" customWidth="1"/>
    <col min="3" max="3" width="8.77734375" style="10" customWidth="1"/>
    <col min="4" max="4" width="6.77734375" style="10" customWidth="1"/>
    <col min="5" max="5" width="1.77734375" style="10" customWidth="1"/>
    <col min="6" max="6" width="8.77734375" style="10" customWidth="1"/>
    <col min="7" max="7" width="6.77734375" style="10" customWidth="1"/>
    <col min="8" max="8" width="8.77734375" style="10" customWidth="1"/>
    <col min="9" max="11" width="1.77734375" style="10" customWidth="1"/>
    <col min="12" max="12" width="5.33203125" style="10" bestFit="1" customWidth="1"/>
    <col min="13" max="15" width="8.77734375" style="10" customWidth="1"/>
    <col min="16" max="16" width="19.21875" style="10" bestFit="1" customWidth="1"/>
    <col min="17" max="16384" width="8.88671875" style="10"/>
  </cols>
  <sheetData>
    <row r="1" spans="2:19" ht="12.75" customHeight="1" x14ac:dyDescent="0.2">
      <c r="B1" s="27" t="s">
        <v>280</v>
      </c>
      <c r="C1" s="27"/>
      <c r="D1" s="27"/>
      <c r="E1" s="27"/>
      <c r="F1" s="27"/>
      <c r="G1" s="27"/>
      <c r="H1" s="27"/>
      <c r="I1" s="25"/>
      <c r="J1" s="25"/>
    </row>
    <row r="2" spans="2:19" ht="12.75" customHeight="1" x14ac:dyDescent="0.2">
      <c r="B2" s="27" t="s">
        <v>48</v>
      </c>
      <c r="C2" s="27"/>
      <c r="D2" s="27"/>
      <c r="E2" s="27"/>
      <c r="F2" s="27"/>
      <c r="G2" s="27"/>
      <c r="H2" s="27"/>
      <c r="I2" s="25"/>
      <c r="J2" s="25"/>
    </row>
    <row r="3" spans="2:19" ht="12.75" customHeight="1" x14ac:dyDescent="0.2">
      <c r="B3" s="27" t="s">
        <v>66</v>
      </c>
      <c r="C3" s="27"/>
      <c r="D3" s="27"/>
      <c r="E3" s="27"/>
      <c r="F3" s="27"/>
      <c r="G3" s="27"/>
      <c r="H3" s="27"/>
      <c r="I3" s="25"/>
      <c r="J3" s="25"/>
    </row>
    <row r="4" spans="2:19" ht="12.75" customHeight="1" x14ac:dyDescent="0.2">
      <c r="B4" s="27" t="s">
        <v>279</v>
      </c>
      <c r="C4" s="27"/>
      <c r="D4" s="27"/>
      <c r="E4" s="27"/>
      <c r="F4" s="27"/>
      <c r="G4" s="27"/>
      <c r="H4" s="27"/>
    </row>
    <row r="5" spans="2:19" ht="12.75" customHeight="1" x14ac:dyDescent="0.2">
      <c r="B5" s="182"/>
    </row>
    <row r="6" spans="2:19" ht="12.75" customHeight="1" x14ac:dyDescent="0.2">
      <c r="C6" s="185" t="s">
        <v>65</v>
      </c>
      <c r="D6" s="185"/>
      <c r="E6" s="3"/>
      <c r="F6" s="185" t="s">
        <v>37</v>
      </c>
      <c r="G6" s="185"/>
      <c r="H6" s="3"/>
    </row>
    <row r="7" spans="2:19" ht="12.75" customHeight="1" x14ac:dyDescent="0.2">
      <c r="B7" s="4" t="s">
        <v>39</v>
      </c>
      <c r="C7" s="5" t="s">
        <v>40</v>
      </c>
      <c r="D7" s="125" t="s">
        <v>41</v>
      </c>
      <c r="E7" s="5"/>
      <c r="F7" s="5" t="s">
        <v>40</v>
      </c>
      <c r="G7" s="125" t="s">
        <v>41</v>
      </c>
      <c r="H7" s="5" t="s">
        <v>42</v>
      </c>
    </row>
    <row r="8" spans="2:19" ht="12.75" customHeight="1" x14ac:dyDescent="0.2">
      <c r="B8" s="126" t="s">
        <v>71</v>
      </c>
      <c r="C8" s="14">
        <f>SUM(C9:C117)</f>
        <v>2910743.9999999995</v>
      </c>
      <c r="D8" s="16">
        <f>C8/$H8</f>
        <v>0.54309626803514321</v>
      </c>
      <c r="E8" s="6"/>
      <c r="F8" s="14">
        <f>SUM(F9:F117)</f>
        <v>2448792</v>
      </c>
      <c r="G8" s="16">
        <f>F8/$H8</f>
        <v>0.45690373196485667</v>
      </c>
      <c r="H8" s="14">
        <f t="shared" ref="H8:H71" si="0">+C8+F8</f>
        <v>5359536</v>
      </c>
      <c r="L8" s="157"/>
      <c r="M8" s="158"/>
      <c r="N8" s="158"/>
      <c r="O8" s="158"/>
    </row>
    <row r="9" spans="2:19" ht="12.75" customHeight="1" x14ac:dyDescent="0.2">
      <c r="B9" s="11" t="s">
        <v>85</v>
      </c>
      <c r="C9" s="17">
        <v>33408</v>
      </c>
      <c r="D9" s="13">
        <f t="shared" ref="D9:D69" si="1">+C9/$H9</f>
        <v>0.46072374227714036</v>
      </c>
      <c r="E9" s="12"/>
      <c r="F9" s="17">
        <v>39104.000000000007</v>
      </c>
      <c r="G9" s="13">
        <f t="shared" ref="G9:G69" si="2">+F9/$H9</f>
        <v>0.53927625772285981</v>
      </c>
      <c r="H9" s="12">
        <f t="shared" si="0"/>
        <v>72512</v>
      </c>
      <c r="L9" s="157"/>
      <c r="M9" s="158"/>
      <c r="N9" s="158"/>
      <c r="O9" s="158"/>
      <c r="P9" s="156"/>
    </row>
    <row r="10" spans="2:19" ht="12.75" customHeight="1" x14ac:dyDescent="0.2">
      <c r="B10" s="11" t="s">
        <v>390</v>
      </c>
      <c r="C10" s="12">
        <v>6016</v>
      </c>
      <c r="D10" s="13">
        <f t="shared" si="1"/>
        <v>1</v>
      </c>
      <c r="E10" s="15"/>
      <c r="F10" s="12"/>
      <c r="G10" s="13">
        <f t="shared" si="2"/>
        <v>0</v>
      </c>
      <c r="H10" s="12">
        <f t="shared" si="0"/>
        <v>6016</v>
      </c>
      <c r="L10" s="157"/>
      <c r="M10" s="158"/>
      <c r="N10" s="159"/>
      <c r="O10" s="158"/>
      <c r="P10" s="156"/>
    </row>
    <row r="11" spans="2:19" ht="12.75" customHeight="1" x14ac:dyDescent="0.2">
      <c r="B11" s="11" t="s">
        <v>117</v>
      </c>
      <c r="C11" s="12">
        <v>5328</v>
      </c>
      <c r="D11" s="13">
        <f t="shared" si="1"/>
        <v>0.60989010989010994</v>
      </c>
      <c r="E11" s="15"/>
      <c r="F11" s="12">
        <v>3408</v>
      </c>
      <c r="G11" s="13">
        <f t="shared" si="2"/>
        <v>0.39010989010989011</v>
      </c>
      <c r="H11" s="12">
        <f t="shared" si="0"/>
        <v>8736</v>
      </c>
      <c r="L11" s="157"/>
      <c r="M11" s="158"/>
      <c r="N11" s="158"/>
      <c r="O11" s="158"/>
      <c r="P11" s="156"/>
    </row>
    <row r="12" spans="2:19" ht="12.75" customHeight="1" x14ac:dyDescent="0.2">
      <c r="B12" s="11" t="s">
        <v>391</v>
      </c>
      <c r="C12" s="12">
        <v>4000</v>
      </c>
      <c r="D12" s="13">
        <f t="shared" si="1"/>
        <v>1</v>
      </c>
      <c r="E12" s="12"/>
      <c r="F12" s="12"/>
      <c r="G12" s="13">
        <f t="shared" si="2"/>
        <v>0</v>
      </c>
      <c r="H12" s="12">
        <f t="shared" si="0"/>
        <v>4000</v>
      </c>
      <c r="L12" s="157"/>
      <c r="M12" s="158"/>
      <c r="N12" s="159"/>
      <c r="O12" s="158"/>
      <c r="P12" s="156"/>
    </row>
    <row r="13" spans="2:19" ht="12.75" customHeight="1" x14ac:dyDescent="0.2">
      <c r="B13" s="11" t="s">
        <v>392</v>
      </c>
      <c r="C13" s="12">
        <v>12096</v>
      </c>
      <c r="D13" s="13">
        <f t="shared" si="1"/>
        <v>0.29166666666666669</v>
      </c>
      <c r="E13" s="12"/>
      <c r="F13" s="60">
        <v>29376</v>
      </c>
      <c r="G13" s="13">
        <f t="shared" si="2"/>
        <v>0.70833333333333337</v>
      </c>
      <c r="H13" s="12">
        <f t="shared" si="0"/>
        <v>41472</v>
      </c>
      <c r="L13" s="157"/>
      <c r="M13" s="158"/>
      <c r="N13" s="158"/>
      <c r="O13" s="158"/>
      <c r="P13" s="156"/>
      <c r="Q13" s="17"/>
      <c r="R13" s="17"/>
      <c r="S13" s="17"/>
    </row>
    <row r="14" spans="2:19" ht="12.75" customHeight="1" x14ac:dyDescent="0.2">
      <c r="B14" s="11" t="s">
        <v>393</v>
      </c>
      <c r="C14" s="12">
        <v>76080</v>
      </c>
      <c r="D14" s="13">
        <f t="shared" si="1"/>
        <v>0.47827398913699459</v>
      </c>
      <c r="E14" s="12"/>
      <c r="F14" s="12">
        <v>82992</v>
      </c>
      <c r="G14" s="13">
        <f t="shared" si="2"/>
        <v>0.52172601086300541</v>
      </c>
      <c r="H14" s="12">
        <f t="shared" si="0"/>
        <v>159072</v>
      </c>
      <c r="L14" s="157"/>
      <c r="M14" s="158"/>
      <c r="N14" s="158"/>
      <c r="O14" s="158"/>
      <c r="P14" s="156"/>
      <c r="Q14" s="17"/>
      <c r="R14" s="17"/>
      <c r="S14" s="17"/>
    </row>
    <row r="15" spans="2:19" ht="12.75" customHeight="1" x14ac:dyDescent="0.2">
      <c r="B15" s="11" t="s">
        <v>394</v>
      </c>
      <c r="C15" s="12">
        <v>17760.000000000004</v>
      </c>
      <c r="D15" s="13">
        <f t="shared" si="1"/>
        <v>0.75819672131147542</v>
      </c>
      <c r="E15" s="12"/>
      <c r="F15" s="12">
        <v>5664</v>
      </c>
      <c r="G15" s="13">
        <f t="shared" si="2"/>
        <v>0.24180327868852455</v>
      </c>
      <c r="H15" s="12">
        <f t="shared" si="0"/>
        <v>23424.000000000004</v>
      </c>
      <c r="L15" s="157"/>
      <c r="M15" s="158"/>
      <c r="N15" s="158"/>
      <c r="O15" s="158"/>
      <c r="P15" s="156"/>
      <c r="Q15" s="17"/>
      <c r="R15" s="17"/>
      <c r="S15" s="17"/>
    </row>
    <row r="16" spans="2:19" ht="12.75" customHeight="1" x14ac:dyDescent="0.2">
      <c r="B16" s="11" t="s">
        <v>395</v>
      </c>
      <c r="C16" s="12">
        <v>11904</v>
      </c>
      <c r="D16" s="13">
        <f t="shared" si="1"/>
        <v>0.64082687338501287</v>
      </c>
      <c r="E16" s="12"/>
      <c r="F16" s="12">
        <v>6672</v>
      </c>
      <c r="G16" s="13">
        <f t="shared" si="2"/>
        <v>0.35917312661498707</v>
      </c>
      <c r="H16" s="12">
        <f t="shared" si="0"/>
        <v>18576</v>
      </c>
      <c r="L16" s="157"/>
      <c r="M16" s="158"/>
      <c r="N16" s="158"/>
      <c r="O16" s="158"/>
      <c r="P16" s="156"/>
    </row>
    <row r="17" spans="2:16" ht="12.75" customHeight="1" x14ac:dyDescent="0.2">
      <c r="B17" s="11" t="s">
        <v>101</v>
      </c>
      <c r="C17" s="12">
        <v>272239.99999999994</v>
      </c>
      <c r="D17" s="13">
        <f t="shared" si="1"/>
        <v>0.53577051451602731</v>
      </c>
      <c r="E17" s="15"/>
      <c r="F17" s="12">
        <v>235888.00000000003</v>
      </c>
      <c r="G17" s="13">
        <f t="shared" si="2"/>
        <v>0.46422948548397258</v>
      </c>
      <c r="H17" s="12">
        <f t="shared" si="0"/>
        <v>508128</v>
      </c>
      <c r="L17" s="157"/>
      <c r="M17" s="158"/>
      <c r="N17" s="158"/>
      <c r="O17" s="158"/>
      <c r="P17" s="156"/>
    </row>
    <row r="18" spans="2:16" ht="12.75" customHeight="1" x14ac:dyDescent="0.2">
      <c r="B18" s="11" t="s">
        <v>396</v>
      </c>
      <c r="C18" s="12">
        <v>16655.999999999993</v>
      </c>
      <c r="D18" s="13">
        <f t="shared" si="1"/>
        <v>0.42009685230024196</v>
      </c>
      <c r="E18" s="15"/>
      <c r="F18" s="12">
        <v>22992.000000000004</v>
      </c>
      <c r="G18" s="13">
        <f t="shared" si="2"/>
        <v>0.57990314769975793</v>
      </c>
      <c r="H18" s="12">
        <f t="shared" si="0"/>
        <v>39648</v>
      </c>
      <c r="L18" s="157"/>
      <c r="M18" s="158"/>
      <c r="N18" s="158"/>
      <c r="O18" s="158"/>
      <c r="P18" s="156"/>
    </row>
    <row r="19" spans="2:16" ht="12.75" customHeight="1" x14ac:dyDescent="0.2">
      <c r="B19" s="11" t="s">
        <v>397</v>
      </c>
      <c r="C19" s="12">
        <v>2064</v>
      </c>
      <c r="D19" s="13">
        <f t="shared" si="1"/>
        <v>0.38738738738738737</v>
      </c>
      <c r="E19" s="12"/>
      <c r="F19" s="12">
        <v>3264</v>
      </c>
      <c r="G19" s="13">
        <f t="shared" si="2"/>
        <v>0.61261261261261257</v>
      </c>
      <c r="H19" s="12">
        <f t="shared" si="0"/>
        <v>5328</v>
      </c>
      <c r="L19" s="157"/>
      <c r="M19" s="158"/>
      <c r="N19" s="158"/>
      <c r="O19" s="158"/>
      <c r="P19" s="156"/>
    </row>
    <row r="20" spans="2:16" ht="12.75" customHeight="1" x14ac:dyDescent="0.2">
      <c r="B20" s="11" t="s">
        <v>398</v>
      </c>
      <c r="C20" s="12">
        <v>17376</v>
      </c>
      <c r="D20" s="13">
        <f t="shared" si="1"/>
        <v>0.41183162684869168</v>
      </c>
      <c r="E20" s="12"/>
      <c r="F20" s="12">
        <v>24815.999999999996</v>
      </c>
      <c r="G20" s="13">
        <f t="shared" si="2"/>
        <v>0.58816837315130821</v>
      </c>
      <c r="H20" s="12">
        <f t="shared" si="0"/>
        <v>42192</v>
      </c>
      <c r="L20" s="157"/>
      <c r="M20" s="158"/>
      <c r="N20" s="158"/>
      <c r="O20" s="158"/>
      <c r="P20" s="156"/>
    </row>
    <row r="21" spans="2:16" ht="12.75" customHeight="1" x14ac:dyDescent="0.2">
      <c r="B21" s="11" t="s">
        <v>399</v>
      </c>
      <c r="C21" s="12">
        <v>5888</v>
      </c>
      <c r="D21" s="13">
        <f t="shared" si="1"/>
        <v>0.6344827586206897</v>
      </c>
      <c r="E21" s="12"/>
      <c r="F21" s="12">
        <v>3392</v>
      </c>
      <c r="G21" s="13">
        <f t="shared" si="2"/>
        <v>0.36551724137931035</v>
      </c>
      <c r="H21" s="12">
        <f t="shared" si="0"/>
        <v>9280</v>
      </c>
      <c r="L21" s="157"/>
      <c r="M21" s="158"/>
      <c r="N21" s="158"/>
      <c r="O21" s="158"/>
      <c r="P21" s="156"/>
    </row>
    <row r="22" spans="2:16" ht="12.75" customHeight="1" x14ac:dyDescent="0.2">
      <c r="B22" s="11" t="s">
        <v>400</v>
      </c>
      <c r="C22" s="18">
        <v>3568</v>
      </c>
      <c r="D22" s="13">
        <f t="shared" si="1"/>
        <v>1</v>
      </c>
      <c r="E22" s="12"/>
      <c r="F22" s="18"/>
      <c r="G22" s="13">
        <f t="shared" si="2"/>
        <v>0</v>
      </c>
      <c r="H22" s="12">
        <f t="shared" si="0"/>
        <v>3568</v>
      </c>
      <c r="L22" s="157"/>
      <c r="M22" s="158"/>
      <c r="N22" s="159"/>
      <c r="O22" s="158"/>
      <c r="P22" s="156"/>
    </row>
    <row r="23" spans="2:16" ht="12.75" customHeight="1" x14ac:dyDescent="0.2">
      <c r="B23" s="11" t="s">
        <v>401</v>
      </c>
      <c r="C23" s="12">
        <v>5456</v>
      </c>
      <c r="D23" s="13">
        <f t="shared" si="1"/>
        <v>0.64583333333333337</v>
      </c>
      <c r="E23" s="12"/>
      <c r="F23" s="12">
        <v>2992</v>
      </c>
      <c r="G23" s="13">
        <f t="shared" si="2"/>
        <v>0.35416666666666669</v>
      </c>
      <c r="H23" s="12">
        <f t="shared" si="0"/>
        <v>8448</v>
      </c>
      <c r="L23" s="157"/>
      <c r="M23" s="158"/>
      <c r="N23" s="158"/>
      <c r="O23" s="158"/>
      <c r="P23" s="156"/>
    </row>
    <row r="24" spans="2:16" ht="12.75" customHeight="1" x14ac:dyDescent="0.2">
      <c r="B24" s="11" t="s">
        <v>100</v>
      </c>
      <c r="C24" s="60">
        <v>59983.999999999978</v>
      </c>
      <c r="D24" s="13">
        <f t="shared" si="1"/>
        <v>0.43391203703703696</v>
      </c>
      <c r="E24" s="12"/>
      <c r="F24" s="60">
        <v>78256</v>
      </c>
      <c r="G24" s="13">
        <f t="shared" si="2"/>
        <v>0.56608796296296304</v>
      </c>
      <c r="H24" s="12">
        <f t="shared" si="0"/>
        <v>138239.99999999997</v>
      </c>
      <c r="L24" s="157"/>
      <c r="M24" s="158"/>
      <c r="N24" s="158"/>
      <c r="O24" s="158"/>
      <c r="P24" s="156"/>
    </row>
    <row r="25" spans="2:16" ht="12.75" customHeight="1" x14ac:dyDescent="0.2">
      <c r="B25" s="11" t="s">
        <v>402</v>
      </c>
      <c r="C25" s="12"/>
      <c r="D25" s="13">
        <f t="shared" si="1"/>
        <v>0</v>
      </c>
      <c r="E25" s="15"/>
      <c r="F25" s="12">
        <v>1840</v>
      </c>
      <c r="G25" s="13">
        <f t="shared" si="2"/>
        <v>1</v>
      </c>
      <c r="H25" s="12">
        <f t="shared" si="0"/>
        <v>1840</v>
      </c>
      <c r="L25" s="157"/>
      <c r="M25" s="159"/>
      <c r="N25" s="158"/>
      <c r="O25" s="158"/>
      <c r="P25" s="156"/>
    </row>
    <row r="26" spans="2:16" ht="12.75" customHeight="1" x14ac:dyDescent="0.2">
      <c r="B26" s="11" t="s">
        <v>403</v>
      </c>
      <c r="C26" s="12">
        <v>2144</v>
      </c>
      <c r="D26" s="13">
        <f t="shared" si="1"/>
        <v>1</v>
      </c>
      <c r="E26" s="15"/>
      <c r="F26" s="12"/>
      <c r="G26" s="13">
        <f t="shared" si="2"/>
        <v>0</v>
      </c>
      <c r="H26" s="12">
        <f t="shared" si="0"/>
        <v>2144</v>
      </c>
      <c r="L26" s="157"/>
      <c r="M26" s="158"/>
      <c r="N26" s="159"/>
      <c r="O26" s="158"/>
      <c r="P26" s="156"/>
    </row>
    <row r="27" spans="2:16" ht="12.75" customHeight="1" x14ac:dyDescent="0.2">
      <c r="B27" s="11" t="s">
        <v>404</v>
      </c>
      <c r="C27" s="12">
        <v>5856</v>
      </c>
      <c r="D27" s="13">
        <f t="shared" si="1"/>
        <v>0.55707762557077622</v>
      </c>
      <c r="E27" s="12"/>
      <c r="F27" s="12">
        <v>4656</v>
      </c>
      <c r="G27" s="13">
        <f t="shared" si="2"/>
        <v>0.44292237442922372</v>
      </c>
      <c r="H27" s="12">
        <f t="shared" si="0"/>
        <v>10512</v>
      </c>
      <c r="L27" s="157"/>
      <c r="M27" s="158"/>
      <c r="N27" s="158"/>
      <c r="O27" s="158"/>
      <c r="P27" s="156"/>
    </row>
    <row r="28" spans="2:16" ht="12.75" customHeight="1" x14ac:dyDescent="0.2">
      <c r="B28" s="11" t="s">
        <v>405</v>
      </c>
      <c r="C28" s="18">
        <v>38688.000000000007</v>
      </c>
      <c r="D28" s="13">
        <f t="shared" si="1"/>
        <v>0.65298406697272482</v>
      </c>
      <c r="E28" s="12"/>
      <c r="F28" s="18">
        <v>20560</v>
      </c>
      <c r="G28" s="13">
        <f t="shared" si="2"/>
        <v>0.34701593302727513</v>
      </c>
      <c r="H28" s="12">
        <f t="shared" si="0"/>
        <v>59248.000000000007</v>
      </c>
      <c r="L28" s="157"/>
      <c r="M28" s="158"/>
      <c r="N28" s="158"/>
      <c r="O28" s="158"/>
      <c r="P28" s="156"/>
    </row>
    <row r="29" spans="2:16" ht="12.75" customHeight="1" x14ac:dyDescent="0.2">
      <c r="B29" s="11" t="s">
        <v>406</v>
      </c>
      <c r="C29" s="18">
        <v>1200</v>
      </c>
      <c r="D29" s="13">
        <f t="shared" si="1"/>
        <v>0.33333333333333331</v>
      </c>
      <c r="E29" s="12"/>
      <c r="F29" s="12">
        <v>2400</v>
      </c>
      <c r="G29" s="13">
        <f t="shared" si="2"/>
        <v>0.66666666666666663</v>
      </c>
      <c r="H29" s="12">
        <f t="shared" si="0"/>
        <v>3600</v>
      </c>
      <c r="L29" s="157"/>
      <c r="M29" s="158"/>
      <c r="N29" s="158"/>
      <c r="O29" s="158"/>
      <c r="P29" s="156"/>
    </row>
    <row r="30" spans="2:16" ht="12.75" customHeight="1" x14ac:dyDescent="0.2">
      <c r="B30" s="11" t="s">
        <v>123</v>
      </c>
      <c r="C30" s="12">
        <v>22176</v>
      </c>
      <c r="D30" s="13">
        <f t="shared" si="1"/>
        <v>0.72413793103448276</v>
      </c>
      <c r="E30" s="12"/>
      <c r="F30" s="12">
        <v>8448</v>
      </c>
      <c r="G30" s="13">
        <f t="shared" si="2"/>
        <v>0.27586206896551724</v>
      </c>
      <c r="H30" s="12">
        <f t="shared" si="0"/>
        <v>30624</v>
      </c>
      <c r="L30" s="157"/>
      <c r="M30" s="158"/>
      <c r="N30" s="158"/>
      <c r="O30" s="158"/>
      <c r="P30" s="156"/>
    </row>
    <row r="31" spans="2:16" ht="12.75" customHeight="1" x14ac:dyDescent="0.2">
      <c r="B31" s="11" t="s">
        <v>407</v>
      </c>
      <c r="C31" s="12">
        <v>3136</v>
      </c>
      <c r="D31" s="13">
        <f t="shared" si="1"/>
        <v>1</v>
      </c>
      <c r="E31" s="12"/>
      <c r="F31" s="12"/>
      <c r="G31" s="13">
        <f t="shared" si="2"/>
        <v>0</v>
      </c>
      <c r="H31" s="12">
        <f t="shared" si="0"/>
        <v>3136</v>
      </c>
      <c r="L31" s="157"/>
      <c r="M31" s="158"/>
      <c r="N31" s="159"/>
      <c r="O31" s="158"/>
      <c r="P31" s="156"/>
    </row>
    <row r="32" spans="2:16" ht="12.75" customHeight="1" x14ac:dyDescent="0.2">
      <c r="B32" s="11" t="s">
        <v>90</v>
      </c>
      <c r="C32" s="12">
        <v>15984</v>
      </c>
      <c r="D32" s="13">
        <f t="shared" si="1"/>
        <v>0.58421052631578951</v>
      </c>
      <c r="E32" s="15"/>
      <c r="F32" s="12">
        <v>11376</v>
      </c>
      <c r="G32" s="13">
        <f t="shared" si="2"/>
        <v>0.41578947368421054</v>
      </c>
      <c r="H32" s="12">
        <f t="shared" si="0"/>
        <v>27360</v>
      </c>
      <c r="L32" s="157"/>
      <c r="M32" s="158"/>
      <c r="N32" s="158"/>
      <c r="O32" s="158"/>
      <c r="P32" s="156"/>
    </row>
    <row r="33" spans="2:16" ht="12.75" customHeight="1" x14ac:dyDescent="0.2">
      <c r="B33" s="11" t="s">
        <v>408</v>
      </c>
      <c r="C33" s="12">
        <v>6320</v>
      </c>
      <c r="D33" s="13">
        <f t="shared" si="1"/>
        <v>0.69664902998236333</v>
      </c>
      <c r="E33" s="12"/>
      <c r="F33" s="12">
        <v>2752</v>
      </c>
      <c r="G33" s="13">
        <f t="shared" si="2"/>
        <v>0.30335097001763667</v>
      </c>
      <c r="H33" s="12">
        <f t="shared" si="0"/>
        <v>9072</v>
      </c>
      <c r="L33" s="157"/>
      <c r="M33" s="158"/>
      <c r="N33" s="158"/>
      <c r="O33" s="158"/>
      <c r="P33" s="156"/>
    </row>
    <row r="34" spans="2:16" ht="12.75" customHeight="1" x14ac:dyDescent="0.2">
      <c r="B34" s="19" t="s">
        <v>93</v>
      </c>
      <c r="C34" s="12">
        <v>6160</v>
      </c>
      <c r="D34" s="13">
        <f t="shared" si="1"/>
        <v>0.50392670157068065</v>
      </c>
      <c r="E34" s="12"/>
      <c r="F34" s="12">
        <v>6064</v>
      </c>
      <c r="G34" s="13">
        <f t="shared" si="2"/>
        <v>0.49607329842931935</v>
      </c>
      <c r="H34" s="12">
        <f t="shared" si="0"/>
        <v>12224</v>
      </c>
      <c r="L34" s="157"/>
      <c r="M34" s="158"/>
      <c r="N34" s="158"/>
      <c r="O34" s="158"/>
      <c r="P34" s="156"/>
    </row>
    <row r="35" spans="2:16" ht="12.75" customHeight="1" x14ac:dyDescent="0.2">
      <c r="B35" s="11" t="s">
        <v>92</v>
      </c>
      <c r="C35" s="12">
        <v>20751.999999999996</v>
      </c>
      <c r="D35" s="13">
        <f t="shared" si="1"/>
        <v>0.45365512416928994</v>
      </c>
      <c r="E35" s="15"/>
      <c r="F35" s="12">
        <v>24991.999999999996</v>
      </c>
      <c r="G35" s="13">
        <f t="shared" si="2"/>
        <v>0.54634487583071001</v>
      </c>
      <c r="H35" s="12">
        <f t="shared" si="0"/>
        <v>45743.999999999993</v>
      </c>
      <c r="L35" s="157"/>
      <c r="M35" s="158"/>
      <c r="N35" s="158"/>
      <c r="O35" s="158"/>
      <c r="P35" s="156"/>
    </row>
    <row r="36" spans="2:16" ht="12.75" customHeight="1" x14ac:dyDescent="0.2">
      <c r="B36" s="11" t="s">
        <v>409</v>
      </c>
      <c r="C36" s="15">
        <v>1200</v>
      </c>
      <c r="D36" s="13">
        <f t="shared" si="1"/>
        <v>0.19736842105263158</v>
      </c>
      <c r="E36" s="15"/>
      <c r="F36" s="12">
        <v>4880</v>
      </c>
      <c r="G36" s="13">
        <f t="shared" si="2"/>
        <v>0.80263157894736847</v>
      </c>
      <c r="H36" s="12">
        <f t="shared" si="0"/>
        <v>6080</v>
      </c>
      <c r="L36" s="157"/>
      <c r="M36" s="158"/>
      <c r="N36" s="158"/>
      <c r="O36" s="158"/>
      <c r="P36" s="156"/>
    </row>
    <row r="37" spans="2:16" ht="12.75" customHeight="1" x14ac:dyDescent="0.2">
      <c r="B37" s="11" t="s">
        <v>86</v>
      </c>
      <c r="C37" s="12">
        <v>103584</v>
      </c>
      <c r="D37" s="13">
        <f t="shared" si="1"/>
        <v>0.6246020260492039</v>
      </c>
      <c r="E37" s="12"/>
      <c r="F37" s="12">
        <v>62256.000000000022</v>
      </c>
      <c r="G37" s="13">
        <f t="shared" si="2"/>
        <v>0.37539797395079599</v>
      </c>
      <c r="H37" s="12">
        <f t="shared" si="0"/>
        <v>165840.00000000003</v>
      </c>
      <c r="L37" s="157"/>
      <c r="M37" s="158"/>
      <c r="N37" s="158"/>
      <c r="O37" s="158"/>
      <c r="P37" s="156"/>
    </row>
    <row r="38" spans="2:16" ht="12.75" customHeight="1" x14ac:dyDescent="0.2">
      <c r="B38" s="11" t="s">
        <v>410</v>
      </c>
      <c r="C38" s="12">
        <v>32736</v>
      </c>
      <c r="D38" s="13">
        <f t="shared" si="1"/>
        <v>0.50344488188976377</v>
      </c>
      <c r="E38" s="15"/>
      <c r="F38" s="12">
        <v>32288.000000000004</v>
      </c>
      <c r="G38" s="13">
        <f t="shared" si="2"/>
        <v>0.49655511811023628</v>
      </c>
      <c r="H38" s="12">
        <f t="shared" si="0"/>
        <v>65024</v>
      </c>
      <c r="L38" s="157"/>
      <c r="M38" s="158"/>
      <c r="N38" s="158"/>
      <c r="O38" s="158"/>
      <c r="P38" s="156"/>
    </row>
    <row r="39" spans="2:16" ht="12.75" customHeight="1" x14ac:dyDescent="0.2">
      <c r="B39" s="11" t="s">
        <v>411</v>
      </c>
      <c r="C39" s="12">
        <v>4944</v>
      </c>
      <c r="D39" s="13">
        <f t="shared" si="1"/>
        <v>0.29740134744947067</v>
      </c>
      <c r="E39" s="15"/>
      <c r="F39" s="12">
        <v>11680.000000000002</v>
      </c>
      <c r="G39" s="13">
        <f t="shared" si="2"/>
        <v>0.70259865255052945</v>
      </c>
      <c r="H39" s="12">
        <f t="shared" si="0"/>
        <v>16624</v>
      </c>
      <c r="L39" s="157"/>
      <c r="M39" s="158"/>
      <c r="N39" s="158"/>
      <c r="O39" s="158"/>
      <c r="P39" s="156"/>
    </row>
    <row r="40" spans="2:16" ht="12.75" customHeight="1" x14ac:dyDescent="0.2">
      <c r="B40" s="11" t="s">
        <v>124</v>
      </c>
      <c r="C40" s="12">
        <v>426351.99999999953</v>
      </c>
      <c r="D40" s="13">
        <f t="shared" si="1"/>
        <v>0.57108872696099411</v>
      </c>
      <c r="E40" s="15"/>
      <c r="F40" s="12">
        <v>320208</v>
      </c>
      <c r="G40" s="13">
        <f t="shared" si="2"/>
        <v>0.42891127303900584</v>
      </c>
      <c r="H40" s="12">
        <f t="shared" si="0"/>
        <v>746559.99999999953</v>
      </c>
      <c r="L40" s="157"/>
      <c r="M40" s="158"/>
      <c r="N40" s="158"/>
      <c r="O40" s="158"/>
      <c r="P40" s="156"/>
    </row>
    <row r="41" spans="2:16" ht="12.75" customHeight="1" x14ac:dyDescent="0.2">
      <c r="B41" s="11" t="s">
        <v>412</v>
      </c>
      <c r="C41" s="12">
        <v>9904</v>
      </c>
      <c r="D41" s="13">
        <f t="shared" si="1"/>
        <v>0.76137761377613777</v>
      </c>
      <c r="E41" s="15"/>
      <c r="F41" s="12">
        <v>3104</v>
      </c>
      <c r="G41" s="13">
        <f t="shared" si="2"/>
        <v>0.23862238622386223</v>
      </c>
      <c r="H41" s="12">
        <f t="shared" si="0"/>
        <v>13008</v>
      </c>
      <c r="L41" s="157"/>
      <c r="M41" s="158"/>
      <c r="N41" s="158"/>
      <c r="O41" s="158"/>
      <c r="P41" s="156"/>
    </row>
    <row r="42" spans="2:16" ht="12.75" customHeight="1" x14ac:dyDescent="0.2">
      <c r="B42" s="11" t="s">
        <v>99</v>
      </c>
      <c r="C42" s="12">
        <v>40655.999999999993</v>
      </c>
      <c r="D42" s="13">
        <f t="shared" si="1"/>
        <v>0.54574742268041232</v>
      </c>
      <c r="E42" s="12"/>
      <c r="F42" s="12">
        <v>33840</v>
      </c>
      <c r="G42" s="13">
        <f t="shared" si="2"/>
        <v>0.45425257731958762</v>
      </c>
      <c r="H42" s="12">
        <f t="shared" si="0"/>
        <v>74496</v>
      </c>
      <c r="L42" s="157"/>
      <c r="M42" s="158"/>
      <c r="N42" s="158"/>
      <c r="O42" s="158"/>
      <c r="P42" s="156"/>
    </row>
    <row r="43" spans="2:16" ht="12.75" customHeight="1" x14ac:dyDescent="0.2">
      <c r="B43" s="11" t="s">
        <v>413</v>
      </c>
      <c r="C43" s="12">
        <v>1600</v>
      </c>
      <c r="D43" s="13">
        <f t="shared" si="1"/>
        <v>0.67567567567567566</v>
      </c>
      <c r="E43" s="12"/>
      <c r="F43" s="12">
        <v>768</v>
      </c>
      <c r="G43" s="13">
        <f t="shared" si="2"/>
        <v>0.32432432432432434</v>
      </c>
      <c r="H43" s="12">
        <f t="shared" si="0"/>
        <v>2368</v>
      </c>
      <c r="L43" s="157"/>
      <c r="M43" s="158"/>
      <c r="N43" s="158"/>
      <c r="O43" s="158"/>
      <c r="P43" s="156"/>
    </row>
    <row r="44" spans="2:16" ht="12.75" customHeight="1" x14ac:dyDescent="0.2">
      <c r="B44" s="11" t="s">
        <v>414</v>
      </c>
      <c r="C44" s="12">
        <v>1984</v>
      </c>
      <c r="D44" s="13">
        <f t="shared" si="1"/>
        <v>0.79487179487179482</v>
      </c>
      <c r="E44" s="12"/>
      <c r="F44" s="12">
        <v>512</v>
      </c>
      <c r="G44" s="13">
        <f t="shared" si="2"/>
        <v>0.20512820512820512</v>
      </c>
      <c r="H44" s="12">
        <f t="shared" si="0"/>
        <v>2496</v>
      </c>
      <c r="L44" s="157"/>
      <c r="M44" s="158"/>
      <c r="N44" s="158"/>
      <c r="O44" s="158"/>
      <c r="P44" s="156"/>
    </row>
    <row r="45" spans="2:16" ht="12.75" customHeight="1" x14ac:dyDescent="0.2">
      <c r="B45" s="11" t="s">
        <v>415</v>
      </c>
      <c r="C45" s="12">
        <v>1792</v>
      </c>
      <c r="D45" s="13">
        <f t="shared" si="1"/>
        <v>1</v>
      </c>
      <c r="E45" s="12"/>
      <c r="F45" s="12"/>
      <c r="G45" s="13">
        <f t="shared" si="2"/>
        <v>0</v>
      </c>
      <c r="H45" s="12">
        <f t="shared" si="0"/>
        <v>1792</v>
      </c>
      <c r="L45" s="157"/>
      <c r="M45" s="158"/>
      <c r="N45" s="159"/>
      <c r="O45" s="158"/>
      <c r="P45" s="156"/>
    </row>
    <row r="46" spans="2:16" ht="12.75" customHeight="1" x14ac:dyDescent="0.2">
      <c r="B46" s="11" t="s">
        <v>416</v>
      </c>
      <c r="C46" s="60">
        <v>320</v>
      </c>
      <c r="D46" s="21">
        <f t="shared" si="1"/>
        <v>1</v>
      </c>
      <c r="E46" s="20"/>
      <c r="F46" s="12"/>
      <c r="G46" s="13">
        <f t="shared" si="2"/>
        <v>0</v>
      </c>
      <c r="H46" s="12">
        <f t="shared" si="0"/>
        <v>320</v>
      </c>
      <c r="L46" s="157"/>
      <c r="M46" s="158"/>
      <c r="N46" s="159"/>
      <c r="O46" s="158"/>
      <c r="P46" s="156"/>
    </row>
    <row r="47" spans="2:16" ht="12.75" customHeight="1" x14ac:dyDescent="0.2">
      <c r="B47" s="11" t="s">
        <v>417</v>
      </c>
      <c r="C47" s="12">
        <v>1792</v>
      </c>
      <c r="D47" s="13">
        <f t="shared" si="1"/>
        <v>1</v>
      </c>
      <c r="E47" s="12"/>
      <c r="F47" s="12"/>
      <c r="G47" s="13">
        <f t="shared" si="2"/>
        <v>0</v>
      </c>
      <c r="H47" s="12">
        <f t="shared" si="0"/>
        <v>1792</v>
      </c>
      <c r="L47" s="157"/>
      <c r="M47" s="158"/>
      <c r="N47" s="159"/>
      <c r="O47" s="158"/>
      <c r="P47" s="156"/>
    </row>
    <row r="48" spans="2:16" ht="12.75" customHeight="1" x14ac:dyDescent="0.2">
      <c r="B48" s="11" t="s">
        <v>418</v>
      </c>
      <c r="C48" s="12"/>
      <c r="D48" s="13">
        <f t="shared" si="1"/>
        <v>0</v>
      </c>
      <c r="E48" s="12"/>
      <c r="F48" s="12">
        <v>21088</v>
      </c>
      <c r="G48" s="13">
        <f t="shared" si="2"/>
        <v>1</v>
      </c>
      <c r="H48" s="12">
        <f t="shared" si="0"/>
        <v>21088</v>
      </c>
      <c r="L48" s="157"/>
      <c r="M48" s="159"/>
      <c r="N48" s="158"/>
      <c r="O48" s="158"/>
      <c r="P48" s="156"/>
    </row>
    <row r="49" spans="2:19" ht="12.75" customHeight="1" x14ac:dyDescent="0.2">
      <c r="B49" s="11" t="s">
        <v>419</v>
      </c>
      <c r="C49" s="12"/>
      <c r="D49" s="13">
        <f t="shared" si="1"/>
        <v>0</v>
      </c>
      <c r="E49" s="12"/>
      <c r="F49" s="12">
        <v>1920</v>
      </c>
      <c r="G49" s="13">
        <f t="shared" si="2"/>
        <v>1</v>
      </c>
      <c r="H49" s="12">
        <f t="shared" si="0"/>
        <v>1920</v>
      </c>
      <c r="L49" s="157"/>
      <c r="M49" s="159"/>
      <c r="N49" s="158"/>
      <c r="O49" s="158"/>
      <c r="P49" s="156"/>
    </row>
    <row r="50" spans="2:19" ht="12.75" customHeight="1" x14ac:dyDescent="0.2">
      <c r="B50" s="11" t="s">
        <v>420</v>
      </c>
      <c r="C50" s="12">
        <v>1632</v>
      </c>
      <c r="D50" s="13">
        <f t="shared" si="1"/>
        <v>0.2361111111111111</v>
      </c>
      <c r="E50" s="15"/>
      <c r="F50" s="12">
        <v>5280</v>
      </c>
      <c r="G50" s="13">
        <f t="shared" si="2"/>
        <v>0.76388888888888884</v>
      </c>
      <c r="H50" s="12">
        <f t="shared" si="0"/>
        <v>6912</v>
      </c>
      <c r="L50" s="157"/>
      <c r="M50" s="158"/>
      <c r="N50" s="158"/>
      <c r="O50" s="158"/>
      <c r="P50" s="156"/>
    </row>
    <row r="51" spans="2:19" ht="12.75" customHeight="1" x14ac:dyDescent="0.2">
      <c r="B51" s="11" t="s">
        <v>421</v>
      </c>
      <c r="C51" s="12">
        <v>5088</v>
      </c>
      <c r="D51" s="13">
        <f t="shared" si="1"/>
        <v>0.60227272727272729</v>
      </c>
      <c r="E51" s="12"/>
      <c r="F51" s="18">
        <v>3360</v>
      </c>
      <c r="G51" s="13">
        <f t="shared" si="2"/>
        <v>0.39772727272727271</v>
      </c>
      <c r="H51" s="12">
        <f t="shared" si="0"/>
        <v>8448</v>
      </c>
      <c r="L51" s="157"/>
      <c r="M51" s="158"/>
      <c r="N51" s="158"/>
      <c r="O51" s="158"/>
      <c r="P51" s="156"/>
    </row>
    <row r="52" spans="2:19" ht="12.75" customHeight="1" x14ac:dyDescent="0.2">
      <c r="B52" s="11" t="s">
        <v>422</v>
      </c>
      <c r="C52" s="12">
        <v>3360</v>
      </c>
      <c r="D52" s="13">
        <f t="shared" si="1"/>
        <v>1</v>
      </c>
      <c r="E52" s="12"/>
      <c r="F52" s="12"/>
      <c r="G52" s="13">
        <f t="shared" si="2"/>
        <v>0</v>
      </c>
      <c r="H52" s="12">
        <f t="shared" si="0"/>
        <v>3360</v>
      </c>
      <c r="L52" s="157"/>
      <c r="M52" s="158"/>
      <c r="N52" s="159"/>
      <c r="O52" s="158"/>
      <c r="P52" s="156"/>
    </row>
    <row r="53" spans="2:19" ht="12.75" customHeight="1" x14ac:dyDescent="0.2">
      <c r="B53" s="11" t="s">
        <v>118</v>
      </c>
      <c r="C53" s="12"/>
      <c r="D53" s="13">
        <f t="shared" si="1"/>
        <v>0</v>
      </c>
      <c r="E53" s="12"/>
      <c r="F53" s="12">
        <v>2688</v>
      </c>
      <c r="G53" s="13">
        <f t="shared" si="2"/>
        <v>1</v>
      </c>
      <c r="H53" s="12">
        <f t="shared" si="0"/>
        <v>2688</v>
      </c>
      <c r="L53" s="157"/>
      <c r="M53" s="159"/>
      <c r="N53" s="158"/>
      <c r="O53" s="158"/>
      <c r="P53" s="156"/>
    </row>
    <row r="54" spans="2:19" ht="12.75" customHeight="1" x14ac:dyDescent="0.2">
      <c r="B54" s="11" t="s">
        <v>103</v>
      </c>
      <c r="C54" s="12">
        <v>34464</v>
      </c>
      <c r="D54" s="13">
        <f t="shared" si="1"/>
        <v>0.52370532458059815</v>
      </c>
      <c r="E54" s="12"/>
      <c r="F54" s="12">
        <v>31343.999999999996</v>
      </c>
      <c r="G54" s="13">
        <f t="shared" si="2"/>
        <v>0.47629467541940185</v>
      </c>
      <c r="H54" s="12">
        <f t="shared" si="0"/>
        <v>65808</v>
      </c>
      <c r="L54" s="157"/>
      <c r="M54" s="158"/>
      <c r="N54" s="158"/>
      <c r="O54" s="158"/>
      <c r="P54" s="156"/>
    </row>
    <row r="55" spans="2:19" ht="12.75" customHeight="1" x14ac:dyDescent="0.2">
      <c r="B55" s="11" t="s">
        <v>423</v>
      </c>
      <c r="C55" s="12"/>
      <c r="D55" s="13">
        <f t="shared" si="1"/>
        <v>0</v>
      </c>
      <c r="E55" s="12"/>
      <c r="F55" s="12">
        <v>1840</v>
      </c>
      <c r="G55" s="13">
        <f t="shared" si="2"/>
        <v>1</v>
      </c>
      <c r="H55" s="12">
        <f t="shared" si="0"/>
        <v>1840</v>
      </c>
      <c r="L55" s="157"/>
      <c r="M55" s="159"/>
      <c r="N55" s="158"/>
      <c r="O55" s="158"/>
      <c r="P55" s="156"/>
    </row>
    <row r="56" spans="2:19" ht="12.75" customHeight="1" x14ac:dyDescent="0.2">
      <c r="B56" s="11" t="s">
        <v>424</v>
      </c>
      <c r="C56" s="12">
        <v>2672</v>
      </c>
      <c r="D56" s="13">
        <f t="shared" si="1"/>
        <v>0.66269841269841268</v>
      </c>
      <c r="E56" s="12"/>
      <c r="F56" s="12">
        <v>1360</v>
      </c>
      <c r="G56" s="13">
        <f t="shared" si="2"/>
        <v>0.33730158730158732</v>
      </c>
      <c r="H56" s="12">
        <f t="shared" si="0"/>
        <v>4032</v>
      </c>
      <c r="L56" s="157"/>
      <c r="M56" s="158"/>
      <c r="N56" s="158"/>
      <c r="O56" s="158"/>
      <c r="P56" s="156"/>
    </row>
    <row r="57" spans="2:19" ht="12.75" customHeight="1" x14ac:dyDescent="0.2">
      <c r="B57" s="11" t="s">
        <v>109</v>
      </c>
      <c r="C57" s="18">
        <v>183008.00000000003</v>
      </c>
      <c r="D57" s="13">
        <f t="shared" si="1"/>
        <v>0.51296080365952113</v>
      </c>
      <c r="E57" s="12"/>
      <c r="F57" s="61">
        <v>173760</v>
      </c>
      <c r="G57" s="13">
        <f t="shared" si="2"/>
        <v>0.48703919634047899</v>
      </c>
      <c r="H57" s="12">
        <f t="shared" si="0"/>
        <v>356768</v>
      </c>
      <c r="L57" s="157"/>
      <c r="M57" s="158"/>
      <c r="N57" s="158"/>
      <c r="O57" s="158"/>
      <c r="P57" s="156"/>
    </row>
    <row r="58" spans="2:19" ht="12.75" customHeight="1" x14ac:dyDescent="0.2">
      <c r="B58" s="11" t="s">
        <v>425</v>
      </c>
      <c r="C58" s="18">
        <v>5136</v>
      </c>
      <c r="D58" s="13">
        <f t="shared" si="1"/>
        <v>0.73287671232876717</v>
      </c>
      <c r="E58" s="12"/>
      <c r="F58" s="18">
        <v>1872</v>
      </c>
      <c r="G58" s="13">
        <f t="shared" si="2"/>
        <v>0.26712328767123289</v>
      </c>
      <c r="H58" s="12">
        <f t="shared" si="0"/>
        <v>7008</v>
      </c>
      <c r="L58" s="157"/>
      <c r="M58" s="158"/>
      <c r="N58" s="158"/>
      <c r="O58" s="158"/>
      <c r="P58" s="156"/>
      <c r="Q58" s="17"/>
      <c r="R58" s="17"/>
      <c r="S58" s="17"/>
    </row>
    <row r="59" spans="2:19" ht="12.75" customHeight="1" x14ac:dyDescent="0.2">
      <c r="B59" s="11" t="s">
        <v>426</v>
      </c>
      <c r="C59" s="12">
        <v>3168</v>
      </c>
      <c r="D59" s="13">
        <f t="shared" si="1"/>
        <v>0.23459715639810427</v>
      </c>
      <c r="E59" s="12"/>
      <c r="F59" s="12">
        <v>10336</v>
      </c>
      <c r="G59" s="13">
        <f t="shared" si="2"/>
        <v>0.7654028436018957</v>
      </c>
      <c r="H59" s="12">
        <f t="shared" si="0"/>
        <v>13504</v>
      </c>
      <c r="L59" s="157"/>
      <c r="M59" s="158"/>
      <c r="N59" s="158"/>
      <c r="O59" s="158"/>
      <c r="P59" s="156"/>
      <c r="Q59" s="17"/>
      <c r="R59" s="17"/>
      <c r="S59" s="17"/>
    </row>
    <row r="60" spans="2:19" ht="12.75" customHeight="1" x14ac:dyDescent="0.2">
      <c r="B60" s="11" t="s">
        <v>104</v>
      </c>
      <c r="C60" s="18">
        <v>201696.00000000006</v>
      </c>
      <c r="D60" s="13">
        <f t="shared" si="1"/>
        <v>0.50773320444659253</v>
      </c>
      <c r="E60" s="12"/>
      <c r="F60" s="18">
        <v>195552.00000000003</v>
      </c>
      <c r="G60" s="13">
        <f t="shared" si="2"/>
        <v>0.49226679555340735</v>
      </c>
      <c r="H60" s="12">
        <f t="shared" si="0"/>
        <v>397248.00000000012</v>
      </c>
      <c r="L60" s="157"/>
      <c r="M60" s="158"/>
      <c r="N60" s="158"/>
      <c r="O60" s="158"/>
      <c r="P60" s="156"/>
    </row>
    <row r="61" spans="2:19" ht="12.75" customHeight="1" x14ac:dyDescent="0.2">
      <c r="B61" s="11" t="s">
        <v>427</v>
      </c>
      <c r="C61" s="12">
        <v>20096</v>
      </c>
      <c r="D61" s="13">
        <f t="shared" si="1"/>
        <v>0.42175957018132976</v>
      </c>
      <c r="E61" s="12"/>
      <c r="F61" s="12">
        <v>27552</v>
      </c>
      <c r="G61" s="13">
        <f t="shared" si="2"/>
        <v>0.5782404298186703</v>
      </c>
      <c r="H61" s="12">
        <f t="shared" si="0"/>
        <v>47648</v>
      </c>
      <c r="L61" s="157"/>
      <c r="M61" s="158"/>
      <c r="N61" s="158"/>
      <c r="O61" s="158"/>
      <c r="P61" s="156"/>
    </row>
    <row r="62" spans="2:19" ht="12.75" customHeight="1" x14ac:dyDescent="0.2">
      <c r="B62" s="19" t="s">
        <v>428</v>
      </c>
      <c r="C62" s="12">
        <v>9120</v>
      </c>
      <c r="D62" s="13">
        <f t="shared" si="1"/>
        <v>0.55501460564751703</v>
      </c>
      <c r="E62" s="12"/>
      <c r="F62" s="12">
        <v>7311.9999999999991</v>
      </c>
      <c r="G62" s="13">
        <f t="shared" si="2"/>
        <v>0.44498539435248291</v>
      </c>
      <c r="H62" s="12">
        <f t="shared" si="0"/>
        <v>16432</v>
      </c>
      <c r="L62" s="157"/>
      <c r="M62" s="158"/>
      <c r="N62" s="158"/>
      <c r="O62" s="158"/>
      <c r="P62" s="156"/>
    </row>
    <row r="63" spans="2:19" ht="12.75" customHeight="1" x14ac:dyDescent="0.2">
      <c r="B63" s="11" t="s">
        <v>429</v>
      </c>
      <c r="C63" s="12">
        <v>1152</v>
      </c>
      <c r="D63" s="13">
        <f t="shared" si="1"/>
        <v>0.26373626373626374</v>
      </c>
      <c r="E63" s="12"/>
      <c r="F63" s="12">
        <v>3216</v>
      </c>
      <c r="G63" s="13">
        <f t="shared" si="2"/>
        <v>0.73626373626373631</v>
      </c>
      <c r="H63" s="12">
        <f t="shared" si="0"/>
        <v>4368</v>
      </c>
      <c r="L63" s="157"/>
      <c r="M63" s="158"/>
      <c r="N63" s="158"/>
      <c r="O63" s="158"/>
      <c r="P63" s="156"/>
    </row>
    <row r="64" spans="2:19" ht="12.75" customHeight="1" x14ac:dyDescent="0.2">
      <c r="B64" s="11" t="s">
        <v>105</v>
      </c>
      <c r="C64" s="12">
        <v>53760.000000000007</v>
      </c>
      <c r="D64" s="13">
        <f t="shared" si="1"/>
        <v>0.68376068376068388</v>
      </c>
      <c r="E64" s="12"/>
      <c r="F64" s="12">
        <v>24863.999999999996</v>
      </c>
      <c r="G64" s="13">
        <f t="shared" si="2"/>
        <v>0.31623931623931617</v>
      </c>
      <c r="H64" s="12">
        <f t="shared" si="0"/>
        <v>78624</v>
      </c>
      <c r="L64" s="157"/>
      <c r="M64" s="158"/>
      <c r="N64" s="158"/>
      <c r="O64" s="158"/>
      <c r="P64" s="156"/>
    </row>
    <row r="65" spans="2:19" ht="12.75" customHeight="1" x14ac:dyDescent="0.2">
      <c r="B65" s="11" t="s">
        <v>430</v>
      </c>
      <c r="C65" s="12"/>
      <c r="D65" s="13">
        <f t="shared" si="1"/>
        <v>0</v>
      </c>
      <c r="E65" s="12"/>
      <c r="F65" s="12">
        <v>1152</v>
      </c>
      <c r="G65" s="13">
        <f t="shared" si="2"/>
        <v>1</v>
      </c>
      <c r="H65" s="12">
        <f t="shared" si="0"/>
        <v>1152</v>
      </c>
      <c r="L65" s="157"/>
      <c r="M65" s="159"/>
      <c r="N65" s="158"/>
      <c r="O65" s="158"/>
      <c r="P65" s="156"/>
    </row>
    <row r="66" spans="2:19" ht="12.75" customHeight="1" x14ac:dyDescent="0.2">
      <c r="B66" s="11" t="s">
        <v>431</v>
      </c>
      <c r="C66" s="12"/>
      <c r="D66" s="13">
        <f t="shared" si="1"/>
        <v>0</v>
      </c>
      <c r="E66" s="12"/>
      <c r="F66" s="12">
        <v>2448</v>
      </c>
      <c r="G66" s="13">
        <f t="shared" si="2"/>
        <v>1</v>
      </c>
      <c r="H66" s="12">
        <f t="shared" si="0"/>
        <v>2448</v>
      </c>
      <c r="L66" s="157"/>
      <c r="M66" s="159"/>
      <c r="N66" s="158"/>
      <c r="O66" s="158"/>
      <c r="P66" s="156"/>
      <c r="Q66" s="17"/>
      <c r="R66" s="17"/>
      <c r="S66" s="17"/>
    </row>
    <row r="67" spans="2:19" ht="12.75" customHeight="1" x14ac:dyDescent="0.2">
      <c r="B67" s="11" t="s">
        <v>432</v>
      </c>
      <c r="C67" s="12">
        <v>2368</v>
      </c>
      <c r="D67" s="13">
        <f t="shared" si="1"/>
        <v>1</v>
      </c>
      <c r="E67" s="12"/>
      <c r="F67" s="12"/>
      <c r="G67" s="13">
        <f t="shared" si="2"/>
        <v>0</v>
      </c>
      <c r="H67" s="12">
        <f t="shared" si="0"/>
        <v>2368</v>
      </c>
      <c r="L67" s="157"/>
      <c r="M67" s="158"/>
      <c r="N67" s="159"/>
      <c r="O67" s="158"/>
      <c r="P67" s="156"/>
      <c r="R67" s="17"/>
      <c r="S67" s="17"/>
    </row>
    <row r="68" spans="2:19" ht="12.75" customHeight="1" x14ac:dyDescent="0.2">
      <c r="B68" s="11" t="s">
        <v>433</v>
      </c>
      <c r="C68" s="18">
        <v>5520</v>
      </c>
      <c r="D68" s="13">
        <f t="shared" si="1"/>
        <v>0.67913385826771655</v>
      </c>
      <c r="E68" s="12"/>
      <c r="F68" s="18">
        <v>2608</v>
      </c>
      <c r="G68" s="13">
        <f t="shared" si="2"/>
        <v>0.32086614173228345</v>
      </c>
      <c r="H68" s="12">
        <f t="shared" si="0"/>
        <v>8128</v>
      </c>
      <c r="L68" s="157"/>
      <c r="M68" s="158"/>
      <c r="N68" s="158"/>
      <c r="O68" s="158"/>
      <c r="P68" s="156"/>
    </row>
    <row r="69" spans="2:19" ht="12.75" customHeight="1" x14ac:dyDescent="0.2">
      <c r="B69" s="11" t="s">
        <v>434</v>
      </c>
      <c r="C69" s="18">
        <v>704</v>
      </c>
      <c r="D69" s="13">
        <f t="shared" si="1"/>
        <v>1</v>
      </c>
      <c r="E69" s="12"/>
      <c r="F69" s="18"/>
      <c r="G69" s="13">
        <f t="shared" si="2"/>
        <v>0</v>
      </c>
      <c r="H69" s="12">
        <f t="shared" si="0"/>
        <v>704</v>
      </c>
      <c r="L69" s="157"/>
      <c r="M69" s="158"/>
      <c r="N69" s="159"/>
      <c r="O69" s="158"/>
      <c r="P69" s="156"/>
    </row>
    <row r="70" spans="2:19" ht="12.75" customHeight="1" x14ac:dyDescent="0.2">
      <c r="B70" s="11" t="s">
        <v>435</v>
      </c>
      <c r="C70" s="18">
        <v>35823.999999999993</v>
      </c>
      <c r="D70" s="13">
        <f t="shared" ref="D70:D117" si="3">+C70/$H70</f>
        <v>0.42501898253606674</v>
      </c>
      <c r="E70" s="12"/>
      <c r="F70" s="18">
        <v>48464</v>
      </c>
      <c r="G70" s="13">
        <f t="shared" ref="G70:G117" si="4">+F70/$H70</f>
        <v>0.57498101746393315</v>
      </c>
      <c r="H70" s="12">
        <f t="shared" si="0"/>
        <v>84288</v>
      </c>
      <c r="L70" s="157"/>
      <c r="M70" s="158"/>
      <c r="N70" s="158"/>
      <c r="O70" s="158"/>
      <c r="P70" s="156"/>
    </row>
    <row r="71" spans="2:19" ht="12.75" customHeight="1" x14ac:dyDescent="0.2">
      <c r="B71" s="11" t="s">
        <v>436</v>
      </c>
      <c r="C71" s="18">
        <v>1040</v>
      </c>
      <c r="D71" s="13">
        <f t="shared" si="3"/>
        <v>1</v>
      </c>
      <c r="E71" s="12"/>
      <c r="F71" s="18"/>
      <c r="G71" s="13">
        <f t="shared" si="4"/>
        <v>0</v>
      </c>
      <c r="H71" s="12">
        <f t="shared" si="0"/>
        <v>1040</v>
      </c>
      <c r="I71" s="26"/>
      <c r="L71" s="157"/>
      <c r="M71" s="158"/>
      <c r="N71" s="159"/>
      <c r="O71" s="158"/>
      <c r="P71" s="156"/>
    </row>
    <row r="72" spans="2:19" ht="12.75" customHeight="1" x14ac:dyDescent="0.2">
      <c r="B72" s="11" t="s">
        <v>437</v>
      </c>
      <c r="C72" s="18">
        <v>6400</v>
      </c>
      <c r="D72" s="13">
        <f t="shared" si="3"/>
        <v>0.47904191616766467</v>
      </c>
      <c r="E72" s="12"/>
      <c r="F72" s="18">
        <v>6960</v>
      </c>
      <c r="G72" s="13">
        <f t="shared" si="4"/>
        <v>0.52095808383233533</v>
      </c>
      <c r="H72" s="12">
        <f t="shared" ref="H72:H117" si="5">+C72+F72</f>
        <v>13360</v>
      </c>
      <c r="I72" s="26"/>
      <c r="L72" s="157"/>
      <c r="M72" s="158"/>
      <c r="N72" s="158"/>
      <c r="O72" s="158"/>
      <c r="P72" s="156"/>
    </row>
    <row r="73" spans="2:19" ht="12.75" customHeight="1" x14ac:dyDescent="0.2">
      <c r="B73" s="11" t="s">
        <v>438</v>
      </c>
      <c r="C73" s="18">
        <v>4720</v>
      </c>
      <c r="D73" s="13">
        <f t="shared" si="3"/>
        <v>0.78666666666666663</v>
      </c>
      <c r="E73" s="12"/>
      <c r="F73" s="18">
        <v>1280</v>
      </c>
      <c r="G73" s="13">
        <f t="shared" si="4"/>
        <v>0.21333333333333335</v>
      </c>
      <c r="H73" s="12">
        <f t="shared" si="5"/>
        <v>6000</v>
      </c>
      <c r="I73" s="124"/>
      <c r="L73" s="157"/>
      <c r="M73" s="158"/>
      <c r="N73" s="158"/>
      <c r="O73" s="158"/>
      <c r="P73" s="156"/>
    </row>
    <row r="74" spans="2:19" ht="12.75" customHeight="1" x14ac:dyDescent="0.2">
      <c r="B74" s="11" t="s">
        <v>439</v>
      </c>
      <c r="C74" s="18">
        <v>7728</v>
      </c>
      <c r="D74" s="13">
        <f t="shared" si="3"/>
        <v>0.80769230769230771</v>
      </c>
      <c r="E74" s="12"/>
      <c r="F74" s="18">
        <v>1840</v>
      </c>
      <c r="G74" s="13">
        <f t="shared" si="4"/>
        <v>0.19230769230769232</v>
      </c>
      <c r="H74" s="12">
        <f t="shared" si="5"/>
        <v>9568</v>
      </c>
      <c r="I74" s="26"/>
      <c r="L74" s="157"/>
      <c r="M74" s="158"/>
      <c r="N74" s="158"/>
      <c r="O74" s="158"/>
      <c r="P74" s="156"/>
    </row>
    <row r="75" spans="2:19" ht="12.75" customHeight="1" x14ac:dyDescent="0.2">
      <c r="B75" s="11" t="s">
        <v>440</v>
      </c>
      <c r="C75" s="18">
        <v>4576</v>
      </c>
      <c r="D75" s="13">
        <f t="shared" si="3"/>
        <v>1</v>
      </c>
      <c r="E75" s="12"/>
      <c r="F75" s="18"/>
      <c r="G75" s="13">
        <f t="shared" si="4"/>
        <v>0</v>
      </c>
      <c r="H75" s="12">
        <f t="shared" si="5"/>
        <v>4576</v>
      </c>
      <c r="I75" s="26"/>
      <c r="L75" s="157"/>
      <c r="M75" s="158"/>
      <c r="N75" s="159"/>
      <c r="O75" s="158"/>
      <c r="P75" s="156"/>
    </row>
    <row r="76" spans="2:19" ht="12.75" customHeight="1" x14ac:dyDescent="0.2">
      <c r="B76" s="11" t="s">
        <v>441</v>
      </c>
      <c r="C76" s="18">
        <v>7360</v>
      </c>
      <c r="D76" s="13">
        <f t="shared" si="3"/>
        <v>0.47916666666666669</v>
      </c>
      <c r="E76" s="12"/>
      <c r="F76" s="18">
        <v>8000</v>
      </c>
      <c r="G76" s="13">
        <f t="shared" si="4"/>
        <v>0.52083333333333337</v>
      </c>
      <c r="H76" s="12">
        <f t="shared" si="5"/>
        <v>15360</v>
      </c>
      <c r="I76" s="26"/>
      <c r="L76" s="157"/>
      <c r="M76" s="158"/>
      <c r="N76" s="158"/>
      <c r="O76" s="158"/>
      <c r="P76" s="156"/>
    </row>
    <row r="77" spans="2:19" ht="12.75" customHeight="1" x14ac:dyDescent="0.2">
      <c r="B77" s="11" t="s">
        <v>442</v>
      </c>
      <c r="C77" s="18">
        <v>8768</v>
      </c>
      <c r="D77" s="13">
        <f t="shared" si="3"/>
        <v>1</v>
      </c>
      <c r="E77" s="12"/>
      <c r="F77" s="18"/>
      <c r="G77" s="13">
        <f t="shared" si="4"/>
        <v>0</v>
      </c>
      <c r="H77" s="12">
        <f t="shared" si="5"/>
        <v>8768</v>
      </c>
      <c r="L77" s="157"/>
      <c r="M77" s="158"/>
      <c r="N77" s="159"/>
      <c r="O77" s="158"/>
      <c r="P77" s="156"/>
    </row>
    <row r="78" spans="2:19" ht="12.75" customHeight="1" x14ac:dyDescent="0.2">
      <c r="B78" s="11" t="s">
        <v>443</v>
      </c>
      <c r="C78" s="18">
        <v>4384</v>
      </c>
      <c r="D78" s="13">
        <f t="shared" si="3"/>
        <v>0.82035928143712578</v>
      </c>
      <c r="E78" s="12"/>
      <c r="F78" s="18">
        <v>960</v>
      </c>
      <c r="G78" s="13">
        <f t="shared" si="4"/>
        <v>0.17964071856287425</v>
      </c>
      <c r="H78" s="12">
        <f t="shared" si="5"/>
        <v>5344</v>
      </c>
      <c r="I78" s="26"/>
      <c r="L78" s="157"/>
      <c r="M78" s="158"/>
      <c r="N78" s="158"/>
      <c r="O78" s="158"/>
      <c r="P78" s="156"/>
    </row>
    <row r="79" spans="2:19" ht="12.75" customHeight="1" x14ac:dyDescent="0.2">
      <c r="B79" s="11" t="s">
        <v>444</v>
      </c>
      <c r="C79" s="18"/>
      <c r="D79" s="13">
        <f t="shared" si="3"/>
        <v>0</v>
      </c>
      <c r="E79" s="12"/>
      <c r="F79" s="18">
        <v>2720</v>
      </c>
      <c r="G79" s="13">
        <f t="shared" si="4"/>
        <v>1</v>
      </c>
      <c r="H79" s="12">
        <f t="shared" si="5"/>
        <v>2720</v>
      </c>
      <c r="I79" s="26"/>
      <c r="L79" s="157"/>
      <c r="M79" s="159"/>
      <c r="N79" s="158"/>
      <c r="O79" s="158"/>
      <c r="P79" s="156"/>
    </row>
    <row r="80" spans="2:19" ht="12.75" customHeight="1" x14ac:dyDescent="0.2">
      <c r="B80" s="11" t="s">
        <v>319</v>
      </c>
      <c r="C80" s="18">
        <v>40256.000000000015</v>
      </c>
      <c r="D80" s="13">
        <f t="shared" si="3"/>
        <v>0.77534668721109401</v>
      </c>
      <c r="E80" s="12"/>
      <c r="F80" s="18">
        <v>11664</v>
      </c>
      <c r="G80" s="13">
        <f t="shared" si="4"/>
        <v>0.22465331278890593</v>
      </c>
      <c r="H80" s="12">
        <f t="shared" si="5"/>
        <v>51920.000000000015</v>
      </c>
      <c r="I80" s="124"/>
      <c r="L80" s="157"/>
      <c r="M80" s="158"/>
      <c r="N80" s="158"/>
      <c r="O80" s="158"/>
      <c r="P80" s="156"/>
    </row>
    <row r="81" spans="2:16" ht="12.75" customHeight="1" x14ac:dyDescent="0.2">
      <c r="B81" s="11" t="s">
        <v>155</v>
      </c>
      <c r="C81" s="18">
        <v>12048.000000000002</v>
      </c>
      <c r="D81" s="13">
        <f t="shared" si="3"/>
        <v>0.63224181360201526</v>
      </c>
      <c r="E81" s="12"/>
      <c r="F81" s="18">
        <v>7008</v>
      </c>
      <c r="G81" s="13">
        <f t="shared" si="4"/>
        <v>0.36775818639798491</v>
      </c>
      <c r="H81" s="12">
        <f t="shared" si="5"/>
        <v>19056</v>
      </c>
      <c r="I81" s="26"/>
      <c r="L81" s="157"/>
      <c r="M81" s="158"/>
      <c r="N81" s="158"/>
      <c r="O81" s="158"/>
      <c r="P81" s="156"/>
    </row>
    <row r="82" spans="2:16" ht="12.75" customHeight="1" x14ac:dyDescent="0.2">
      <c r="B82" s="11" t="s">
        <v>445</v>
      </c>
      <c r="C82" s="18">
        <v>1104</v>
      </c>
      <c r="D82" s="13">
        <f t="shared" si="3"/>
        <v>1</v>
      </c>
      <c r="E82" s="12"/>
      <c r="F82" s="18"/>
      <c r="G82" s="13">
        <f t="shared" si="4"/>
        <v>0</v>
      </c>
      <c r="H82" s="12">
        <f t="shared" si="5"/>
        <v>1104</v>
      </c>
      <c r="I82" s="26"/>
      <c r="L82" s="157"/>
      <c r="M82" s="158"/>
      <c r="N82" s="159"/>
      <c r="O82" s="158"/>
      <c r="P82" s="156"/>
    </row>
    <row r="83" spans="2:16" ht="12.75" customHeight="1" x14ac:dyDescent="0.2">
      <c r="B83" s="11" t="s">
        <v>446</v>
      </c>
      <c r="C83" s="18">
        <v>439663.99999999994</v>
      </c>
      <c r="D83" s="13">
        <f t="shared" si="3"/>
        <v>0.57521142091601762</v>
      </c>
      <c r="E83" s="12"/>
      <c r="F83" s="18">
        <v>324688.00000000006</v>
      </c>
      <c r="G83" s="13">
        <f t="shared" si="4"/>
        <v>0.42478857908398232</v>
      </c>
      <c r="H83" s="12">
        <f t="shared" si="5"/>
        <v>764352</v>
      </c>
      <c r="I83" s="26"/>
      <c r="L83" s="157"/>
      <c r="M83" s="158"/>
      <c r="N83" s="158"/>
      <c r="O83" s="158"/>
      <c r="P83" s="156"/>
    </row>
    <row r="84" spans="2:16" ht="12.75" customHeight="1" x14ac:dyDescent="0.2">
      <c r="B84" s="11" t="s">
        <v>447</v>
      </c>
      <c r="C84" s="18">
        <v>4368</v>
      </c>
      <c r="D84" s="13">
        <f t="shared" si="3"/>
        <v>0.42129629629629628</v>
      </c>
      <c r="E84" s="12"/>
      <c r="F84" s="18">
        <v>6000</v>
      </c>
      <c r="G84" s="13">
        <f t="shared" si="4"/>
        <v>0.57870370370370372</v>
      </c>
      <c r="H84" s="12">
        <f t="shared" si="5"/>
        <v>10368</v>
      </c>
      <c r="I84" s="26"/>
      <c r="L84" s="157"/>
      <c r="M84" s="158"/>
      <c r="N84" s="158"/>
      <c r="O84" s="158"/>
      <c r="P84" s="156"/>
    </row>
    <row r="85" spans="2:16" ht="12.75" customHeight="1" x14ac:dyDescent="0.2">
      <c r="B85" s="11" t="s">
        <v>448</v>
      </c>
      <c r="C85" s="18">
        <v>440</v>
      </c>
      <c r="D85" s="13">
        <f t="shared" si="3"/>
        <v>0.36423841059602646</v>
      </c>
      <c r="E85" s="12"/>
      <c r="F85" s="18">
        <v>768</v>
      </c>
      <c r="G85" s="13">
        <f t="shared" si="4"/>
        <v>0.63576158940397354</v>
      </c>
      <c r="H85" s="12">
        <f t="shared" si="5"/>
        <v>1208</v>
      </c>
      <c r="I85" s="26"/>
      <c r="L85" s="157"/>
      <c r="M85" s="158"/>
      <c r="N85" s="158"/>
      <c r="O85" s="158"/>
      <c r="P85" s="156"/>
    </row>
    <row r="86" spans="2:16" ht="12.75" customHeight="1" x14ac:dyDescent="0.2">
      <c r="B86" s="11" t="s">
        <v>449</v>
      </c>
      <c r="C86" s="18">
        <v>4272</v>
      </c>
      <c r="D86" s="13">
        <f t="shared" si="3"/>
        <v>0.4494949494949495</v>
      </c>
      <c r="E86" s="12"/>
      <c r="F86" s="18">
        <v>5232</v>
      </c>
      <c r="G86" s="13">
        <f t="shared" si="4"/>
        <v>0.5505050505050505</v>
      </c>
      <c r="H86" s="12">
        <f t="shared" si="5"/>
        <v>9504</v>
      </c>
      <c r="I86" s="26"/>
      <c r="L86" s="157"/>
      <c r="M86" s="158"/>
      <c r="N86" s="158"/>
      <c r="O86" s="158"/>
      <c r="P86" s="156"/>
    </row>
    <row r="87" spans="2:16" ht="12.75" customHeight="1" x14ac:dyDescent="0.2">
      <c r="B87" s="11" t="s">
        <v>450</v>
      </c>
      <c r="C87" s="18">
        <v>4592</v>
      </c>
      <c r="D87" s="13">
        <f t="shared" si="3"/>
        <v>0.69491525423728817</v>
      </c>
      <c r="E87" s="12"/>
      <c r="F87" s="18">
        <v>2016</v>
      </c>
      <c r="G87" s="13">
        <f t="shared" si="4"/>
        <v>0.30508474576271188</v>
      </c>
      <c r="H87" s="12">
        <f t="shared" si="5"/>
        <v>6608</v>
      </c>
      <c r="I87" s="26"/>
      <c r="L87" s="157"/>
      <c r="M87" s="158"/>
      <c r="N87" s="158"/>
      <c r="O87" s="158"/>
      <c r="P87" s="156"/>
    </row>
    <row r="88" spans="2:16" ht="12.75" customHeight="1" x14ac:dyDescent="0.2">
      <c r="B88" s="11" t="s">
        <v>451</v>
      </c>
      <c r="C88" s="18">
        <v>9520</v>
      </c>
      <c r="D88" s="13">
        <f t="shared" si="3"/>
        <v>0.74189526184538657</v>
      </c>
      <c r="E88" s="12"/>
      <c r="F88" s="18">
        <v>3312</v>
      </c>
      <c r="G88" s="13">
        <f t="shared" si="4"/>
        <v>0.25810473815461349</v>
      </c>
      <c r="H88" s="12">
        <f t="shared" si="5"/>
        <v>12832</v>
      </c>
      <c r="I88" s="26"/>
      <c r="L88" s="157"/>
      <c r="M88" s="158"/>
      <c r="N88" s="158"/>
      <c r="O88" s="158"/>
      <c r="P88" s="156"/>
    </row>
    <row r="89" spans="2:16" ht="12.75" customHeight="1" x14ac:dyDescent="0.2">
      <c r="B89" s="11" t="s">
        <v>452</v>
      </c>
      <c r="C89" s="18">
        <v>34192</v>
      </c>
      <c r="D89" s="13">
        <f t="shared" si="3"/>
        <v>0.50808368996671427</v>
      </c>
      <c r="E89" s="12"/>
      <c r="F89" s="18">
        <v>33104</v>
      </c>
      <c r="G89" s="13">
        <f t="shared" si="4"/>
        <v>0.49191631003328579</v>
      </c>
      <c r="H89" s="12">
        <f t="shared" si="5"/>
        <v>67296</v>
      </c>
      <c r="I89" s="26"/>
      <c r="L89" s="157"/>
      <c r="M89" s="158"/>
      <c r="N89" s="158"/>
      <c r="O89" s="158"/>
      <c r="P89" s="156"/>
    </row>
    <row r="90" spans="2:16" ht="12.75" customHeight="1" x14ac:dyDescent="0.2">
      <c r="B90" s="11" t="s">
        <v>453</v>
      </c>
      <c r="C90" s="18"/>
      <c r="D90" s="13">
        <f t="shared" si="3"/>
        <v>0</v>
      </c>
      <c r="E90" s="12"/>
      <c r="F90" s="18">
        <v>832</v>
      </c>
      <c r="G90" s="13">
        <f t="shared" si="4"/>
        <v>1</v>
      </c>
      <c r="H90" s="12">
        <f t="shared" si="5"/>
        <v>832</v>
      </c>
      <c r="I90" s="26"/>
      <c r="L90" s="157"/>
      <c r="M90" s="159"/>
      <c r="N90" s="158"/>
      <c r="O90" s="158"/>
      <c r="P90" s="156"/>
    </row>
    <row r="91" spans="2:16" ht="12.75" customHeight="1" x14ac:dyDescent="0.2">
      <c r="B91" s="11" t="s">
        <v>454</v>
      </c>
      <c r="C91" s="18"/>
      <c r="D91" s="13">
        <f t="shared" si="3"/>
        <v>0</v>
      </c>
      <c r="E91" s="12"/>
      <c r="F91" s="18">
        <v>4967.9999999999991</v>
      </c>
      <c r="G91" s="13">
        <f t="shared" si="4"/>
        <v>1</v>
      </c>
      <c r="H91" s="12">
        <f t="shared" si="5"/>
        <v>4967.9999999999991</v>
      </c>
      <c r="L91" s="157"/>
      <c r="M91" s="159"/>
      <c r="N91" s="158"/>
      <c r="O91" s="158"/>
      <c r="P91" s="156"/>
    </row>
    <row r="92" spans="2:16" ht="12.75" customHeight="1" x14ac:dyDescent="0.2">
      <c r="B92" s="11" t="s">
        <v>455</v>
      </c>
      <c r="C92" s="18">
        <v>3744</v>
      </c>
      <c r="D92" s="13">
        <f t="shared" si="3"/>
        <v>0.20259740259740261</v>
      </c>
      <c r="E92" s="12"/>
      <c r="F92" s="18">
        <v>14736</v>
      </c>
      <c r="G92" s="13">
        <f t="shared" si="4"/>
        <v>0.79740259740259745</v>
      </c>
      <c r="H92" s="12">
        <f t="shared" si="5"/>
        <v>18480</v>
      </c>
      <c r="L92" s="157"/>
      <c r="M92" s="158"/>
      <c r="N92" s="158"/>
      <c r="O92" s="158"/>
      <c r="P92" s="156"/>
    </row>
    <row r="93" spans="2:16" ht="12.75" customHeight="1" x14ac:dyDescent="0.2">
      <c r="B93" s="11" t="s">
        <v>107</v>
      </c>
      <c r="C93" s="18">
        <v>30863.999999999993</v>
      </c>
      <c r="D93" s="13">
        <f t="shared" si="3"/>
        <v>0.49961149961149959</v>
      </c>
      <c r="E93" s="12"/>
      <c r="F93" s="18">
        <v>30911.999999999993</v>
      </c>
      <c r="G93" s="13">
        <f t="shared" si="4"/>
        <v>0.50038850038850036</v>
      </c>
      <c r="H93" s="12">
        <f t="shared" si="5"/>
        <v>61775.999999999985</v>
      </c>
      <c r="L93" s="157"/>
      <c r="M93" s="158"/>
      <c r="N93" s="158"/>
      <c r="O93" s="158"/>
      <c r="P93" s="156"/>
    </row>
    <row r="94" spans="2:16" ht="12.75" customHeight="1" x14ac:dyDescent="0.2">
      <c r="B94" s="11" t="s">
        <v>456</v>
      </c>
      <c r="C94" s="18">
        <v>1248</v>
      </c>
      <c r="D94" s="13">
        <f t="shared" si="3"/>
        <v>0.13978494623655913</v>
      </c>
      <c r="E94" s="12"/>
      <c r="F94" s="18">
        <v>7680</v>
      </c>
      <c r="G94" s="13">
        <f t="shared" si="4"/>
        <v>0.86021505376344087</v>
      </c>
      <c r="H94" s="12">
        <f t="shared" si="5"/>
        <v>8928</v>
      </c>
      <c r="L94" s="157"/>
      <c r="M94" s="158"/>
      <c r="N94" s="158"/>
      <c r="O94" s="158"/>
      <c r="P94" s="156"/>
    </row>
    <row r="95" spans="2:16" ht="12.75" customHeight="1" x14ac:dyDescent="0.2">
      <c r="B95" s="11" t="s">
        <v>108</v>
      </c>
      <c r="C95" s="18">
        <v>46176.000000000015</v>
      </c>
      <c r="D95" s="13">
        <f t="shared" si="3"/>
        <v>0.49741468459152016</v>
      </c>
      <c r="E95" s="12"/>
      <c r="F95" s="18">
        <v>46656.000000000007</v>
      </c>
      <c r="G95" s="13">
        <f t="shared" si="4"/>
        <v>0.50258531540847973</v>
      </c>
      <c r="H95" s="12">
        <f t="shared" si="5"/>
        <v>92832.000000000029</v>
      </c>
      <c r="L95" s="157"/>
      <c r="M95" s="158"/>
      <c r="N95" s="158"/>
      <c r="O95" s="158"/>
      <c r="P95" s="156"/>
    </row>
    <row r="96" spans="2:16" ht="12.75" customHeight="1" x14ac:dyDescent="0.2">
      <c r="B96" s="11" t="s">
        <v>457</v>
      </c>
      <c r="C96" s="18">
        <v>1216</v>
      </c>
      <c r="D96" s="13">
        <f t="shared" si="3"/>
        <v>1</v>
      </c>
      <c r="E96" s="12"/>
      <c r="F96" s="18"/>
      <c r="G96" s="13">
        <f t="shared" si="4"/>
        <v>0</v>
      </c>
      <c r="H96" s="12">
        <f t="shared" si="5"/>
        <v>1216</v>
      </c>
      <c r="L96" s="157"/>
      <c r="M96" s="158"/>
      <c r="N96" s="159"/>
      <c r="O96" s="158"/>
      <c r="P96" s="156"/>
    </row>
    <row r="97" spans="2:16" ht="12.75" customHeight="1" x14ac:dyDescent="0.2">
      <c r="B97" s="11" t="s">
        <v>458</v>
      </c>
      <c r="C97" s="18">
        <v>6976</v>
      </c>
      <c r="D97" s="13">
        <f t="shared" si="3"/>
        <v>1</v>
      </c>
      <c r="E97" s="12"/>
      <c r="F97" s="18"/>
      <c r="G97" s="13">
        <f t="shared" si="4"/>
        <v>0</v>
      </c>
      <c r="H97" s="12">
        <f t="shared" si="5"/>
        <v>6976</v>
      </c>
      <c r="L97" s="157"/>
      <c r="M97" s="158"/>
      <c r="N97" s="159"/>
      <c r="O97" s="158"/>
      <c r="P97" s="156"/>
    </row>
    <row r="98" spans="2:16" ht="12.75" customHeight="1" x14ac:dyDescent="0.2">
      <c r="B98" s="11" t="s">
        <v>459</v>
      </c>
      <c r="C98" s="18">
        <v>2144</v>
      </c>
      <c r="D98" s="13">
        <f t="shared" si="3"/>
        <v>0.89333333333333331</v>
      </c>
      <c r="E98" s="12"/>
      <c r="F98" s="18">
        <v>256</v>
      </c>
      <c r="G98" s="13">
        <f t="shared" si="4"/>
        <v>0.10666666666666667</v>
      </c>
      <c r="H98" s="12">
        <f t="shared" si="5"/>
        <v>2400</v>
      </c>
      <c r="L98" s="157"/>
      <c r="M98" s="158"/>
      <c r="N98" s="158"/>
      <c r="O98" s="158"/>
      <c r="P98" s="156"/>
    </row>
    <row r="99" spans="2:16" ht="12.75" customHeight="1" x14ac:dyDescent="0.2">
      <c r="B99" s="11" t="s">
        <v>153</v>
      </c>
      <c r="C99" s="18">
        <v>3584</v>
      </c>
      <c r="D99" s="13">
        <f t="shared" si="3"/>
        <v>0.5476772616136919</v>
      </c>
      <c r="E99" s="12"/>
      <c r="F99" s="18">
        <v>2960</v>
      </c>
      <c r="G99" s="13">
        <f t="shared" si="4"/>
        <v>0.45232273838630804</v>
      </c>
      <c r="H99" s="12">
        <f t="shared" si="5"/>
        <v>6544</v>
      </c>
      <c r="L99" s="157"/>
      <c r="M99" s="158"/>
      <c r="N99" s="158"/>
      <c r="O99" s="158"/>
      <c r="P99" s="156"/>
    </row>
    <row r="100" spans="2:16" ht="12.75" customHeight="1" x14ac:dyDescent="0.2">
      <c r="B100" s="11" t="s">
        <v>110</v>
      </c>
      <c r="C100" s="18">
        <v>104976</v>
      </c>
      <c r="D100" s="13">
        <f t="shared" si="3"/>
        <v>0.52707262210796912</v>
      </c>
      <c r="E100" s="12"/>
      <c r="F100" s="18">
        <v>94192.000000000015</v>
      </c>
      <c r="G100" s="13">
        <f t="shared" si="4"/>
        <v>0.47292737789203093</v>
      </c>
      <c r="H100" s="12">
        <f t="shared" si="5"/>
        <v>199168</v>
      </c>
      <c r="L100" s="157"/>
      <c r="M100" s="158"/>
      <c r="N100" s="158"/>
      <c r="O100" s="158"/>
      <c r="P100" s="156"/>
    </row>
    <row r="101" spans="2:16" ht="12.75" customHeight="1" x14ac:dyDescent="0.2">
      <c r="B101" s="11" t="s">
        <v>460</v>
      </c>
      <c r="C101" s="18">
        <v>560</v>
      </c>
      <c r="D101" s="13">
        <f t="shared" si="3"/>
        <v>1</v>
      </c>
      <c r="E101" s="12"/>
      <c r="F101" s="18"/>
      <c r="G101" s="13">
        <f t="shared" si="4"/>
        <v>0</v>
      </c>
      <c r="H101" s="12">
        <f t="shared" si="5"/>
        <v>560</v>
      </c>
      <c r="L101" s="157"/>
      <c r="M101" s="158"/>
      <c r="N101" s="159"/>
      <c r="O101" s="158"/>
      <c r="P101" s="156"/>
    </row>
    <row r="102" spans="2:16" ht="12.75" customHeight="1" x14ac:dyDescent="0.2">
      <c r="B102" s="11" t="s">
        <v>88</v>
      </c>
      <c r="C102" s="18">
        <v>2784</v>
      </c>
      <c r="D102" s="13">
        <f t="shared" si="3"/>
        <v>0.61052631578947369</v>
      </c>
      <c r="E102" s="12"/>
      <c r="F102" s="18">
        <v>1776</v>
      </c>
      <c r="G102" s="13">
        <f t="shared" si="4"/>
        <v>0.38947368421052631</v>
      </c>
      <c r="H102" s="12">
        <f t="shared" si="5"/>
        <v>4560</v>
      </c>
      <c r="L102" s="157"/>
      <c r="M102" s="158"/>
      <c r="N102" s="158"/>
      <c r="O102" s="158"/>
      <c r="P102" s="156"/>
    </row>
    <row r="103" spans="2:16" ht="12.75" customHeight="1" x14ac:dyDescent="0.2">
      <c r="B103" s="11" t="s">
        <v>97</v>
      </c>
      <c r="C103" s="18">
        <v>59919.999999999985</v>
      </c>
      <c r="D103" s="13">
        <f t="shared" si="3"/>
        <v>0.65437707496068487</v>
      </c>
      <c r="E103" s="12"/>
      <c r="F103" s="18">
        <v>31648</v>
      </c>
      <c r="G103" s="13">
        <f t="shared" si="4"/>
        <v>0.34562292503931508</v>
      </c>
      <c r="H103" s="12">
        <f t="shared" si="5"/>
        <v>91567.999999999985</v>
      </c>
      <c r="L103" s="157"/>
      <c r="M103" s="158"/>
      <c r="N103" s="158"/>
      <c r="O103" s="158"/>
      <c r="P103" s="156"/>
    </row>
    <row r="104" spans="2:16" ht="12.75" customHeight="1" x14ac:dyDescent="0.2">
      <c r="B104" s="11" t="s">
        <v>461</v>
      </c>
      <c r="C104" s="18">
        <v>6256</v>
      </c>
      <c r="D104" s="13">
        <f t="shared" si="3"/>
        <v>0.46938775510204084</v>
      </c>
      <c r="E104" s="12"/>
      <c r="F104" s="18">
        <v>7072</v>
      </c>
      <c r="G104" s="13">
        <f t="shared" si="4"/>
        <v>0.53061224489795922</v>
      </c>
      <c r="H104" s="12">
        <f t="shared" si="5"/>
        <v>13328</v>
      </c>
      <c r="L104" s="157"/>
      <c r="M104" s="158"/>
      <c r="N104" s="158"/>
      <c r="O104" s="158"/>
      <c r="P104" s="156"/>
    </row>
    <row r="105" spans="2:16" ht="12.75" customHeight="1" x14ac:dyDescent="0.2">
      <c r="B105" s="11" t="s">
        <v>462</v>
      </c>
      <c r="C105" s="18">
        <v>2592</v>
      </c>
      <c r="D105" s="13">
        <f t="shared" si="3"/>
        <v>1</v>
      </c>
      <c r="E105" s="12"/>
      <c r="F105" s="18"/>
      <c r="G105" s="13">
        <f t="shared" si="4"/>
        <v>0</v>
      </c>
      <c r="H105" s="12">
        <f t="shared" si="5"/>
        <v>2592</v>
      </c>
      <c r="L105" s="157"/>
      <c r="M105" s="158"/>
      <c r="N105" s="159"/>
      <c r="O105" s="158"/>
      <c r="P105" s="156"/>
    </row>
    <row r="106" spans="2:16" ht="12.75" customHeight="1" x14ac:dyDescent="0.2">
      <c r="B106" s="11" t="s">
        <v>463</v>
      </c>
      <c r="C106" s="18">
        <v>1520</v>
      </c>
      <c r="D106" s="13">
        <f t="shared" si="3"/>
        <v>1</v>
      </c>
      <c r="E106" s="12"/>
      <c r="F106" s="18"/>
      <c r="G106" s="13">
        <f t="shared" si="4"/>
        <v>0</v>
      </c>
      <c r="H106" s="12">
        <f t="shared" si="5"/>
        <v>1520</v>
      </c>
      <c r="L106" s="157"/>
      <c r="M106" s="158"/>
      <c r="N106" s="159"/>
      <c r="O106" s="158"/>
      <c r="P106" s="156"/>
    </row>
    <row r="107" spans="2:16" ht="12.75" customHeight="1" x14ac:dyDescent="0.2">
      <c r="B107" s="11" t="s">
        <v>464</v>
      </c>
      <c r="C107" s="18">
        <v>4864</v>
      </c>
      <c r="D107" s="13">
        <f t="shared" si="3"/>
        <v>0.49673202614379086</v>
      </c>
      <c r="E107" s="12"/>
      <c r="F107" s="18">
        <v>4928</v>
      </c>
      <c r="G107" s="13">
        <f t="shared" si="4"/>
        <v>0.50326797385620914</v>
      </c>
      <c r="H107" s="12">
        <f t="shared" si="5"/>
        <v>9792</v>
      </c>
      <c r="L107" s="157"/>
      <c r="M107" s="158"/>
      <c r="N107" s="158"/>
      <c r="O107" s="158"/>
      <c r="P107" s="156"/>
    </row>
    <row r="108" spans="2:16" x14ac:dyDescent="0.2">
      <c r="B108" s="11" t="s">
        <v>465</v>
      </c>
      <c r="C108" s="18">
        <v>3616</v>
      </c>
      <c r="D108" s="13">
        <f t="shared" si="3"/>
        <v>0.69538461538461538</v>
      </c>
      <c r="E108" s="12"/>
      <c r="F108" s="18">
        <v>1584</v>
      </c>
      <c r="G108" s="13">
        <f t="shared" si="4"/>
        <v>0.30461538461538462</v>
      </c>
      <c r="H108" s="12">
        <f t="shared" si="5"/>
        <v>5200</v>
      </c>
      <c r="L108" s="157"/>
      <c r="M108" s="158"/>
      <c r="N108" s="158"/>
      <c r="O108" s="158"/>
      <c r="P108" s="156"/>
    </row>
    <row r="109" spans="2:16" x14ac:dyDescent="0.2">
      <c r="B109" s="11" t="s">
        <v>112</v>
      </c>
      <c r="C109" s="18">
        <v>45071.999999999993</v>
      </c>
      <c r="D109" s="13">
        <f t="shared" si="3"/>
        <v>0.63877551020408152</v>
      </c>
      <c r="E109" s="12"/>
      <c r="F109" s="18">
        <v>25488.000000000004</v>
      </c>
      <c r="G109" s="13">
        <f t="shared" si="4"/>
        <v>0.36122448979591842</v>
      </c>
      <c r="H109" s="12">
        <f t="shared" si="5"/>
        <v>70560</v>
      </c>
      <c r="L109" s="157"/>
      <c r="M109" s="158"/>
      <c r="N109" s="158"/>
      <c r="O109" s="158"/>
      <c r="P109" s="156"/>
    </row>
    <row r="110" spans="2:16" x14ac:dyDescent="0.2">
      <c r="B110" s="11" t="s">
        <v>466</v>
      </c>
      <c r="C110" s="18"/>
      <c r="D110" s="13">
        <f t="shared" si="3"/>
        <v>0</v>
      </c>
      <c r="E110" s="12"/>
      <c r="F110" s="18">
        <v>2352</v>
      </c>
      <c r="G110" s="13">
        <f t="shared" si="4"/>
        <v>1</v>
      </c>
      <c r="H110" s="12">
        <f t="shared" si="5"/>
        <v>2352</v>
      </c>
      <c r="L110" s="157"/>
      <c r="M110" s="159"/>
      <c r="N110" s="158"/>
      <c r="O110" s="158"/>
      <c r="P110" s="156"/>
    </row>
    <row r="111" spans="2:16" x14ac:dyDescent="0.2">
      <c r="B111" s="11" t="s">
        <v>467</v>
      </c>
      <c r="C111" s="18">
        <v>30896</v>
      </c>
      <c r="D111" s="13">
        <f t="shared" si="3"/>
        <v>0.61477236548869785</v>
      </c>
      <c r="E111" s="12"/>
      <c r="F111" s="18">
        <v>19359.999999999996</v>
      </c>
      <c r="G111" s="13">
        <f t="shared" si="4"/>
        <v>0.38522763451130204</v>
      </c>
      <c r="H111" s="12">
        <f t="shared" si="5"/>
        <v>50256</v>
      </c>
      <c r="L111" s="157"/>
      <c r="M111" s="158"/>
      <c r="N111" s="158"/>
      <c r="O111" s="158"/>
      <c r="P111" s="156"/>
    </row>
    <row r="112" spans="2:16" x14ac:dyDescent="0.2">
      <c r="B112" s="11" t="s">
        <v>254</v>
      </c>
      <c r="C112" s="18">
        <v>73200.000000000029</v>
      </c>
      <c r="D112" s="13">
        <f t="shared" si="3"/>
        <v>0.55193630112196901</v>
      </c>
      <c r="E112" s="12"/>
      <c r="F112" s="18">
        <v>59424</v>
      </c>
      <c r="G112" s="13">
        <f t="shared" si="4"/>
        <v>0.44806369887803105</v>
      </c>
      <c r="H112" s="12">
        <f t="shared" si="5"/>
        <v>132624.00000000003</v>
      </c>
      <c r="L112" s="157"/>
      <c r="M112" s="158"/>
      <c r="N112" s="158"/>
      <c r="O112" s="158"/>
      <c r="P112" s="156"/>
    </row>
    <row r="113" spans="2:16" x14ac:dyDescent="0.2">
      <c r="B113" s="11" t="s">
        <v>468</v>
      </c>
      <c r="C113" s="18">
        <v>2048</v>
      </c>
      <c r="D113" s="13">
        <f t="shared" si="3"/>
        <v>0.21512605042016808</v>
      </c>
      <c r="E113" s="12"/>
      <c r="F113" s="18">
        <v>7472</v>
      </c>
      <c r="G113" s="13">
        <f t="shared" si="4"/>
        <v>0.78487394957983192</v>
      </c>
      <c r="H113" s="12">
        <f t="shared" si="5"/>
        <v>9520</v>
      </c>
      <c r="L113" s="157"/>
      <c r="M113" s="158"/>
      <c r="N113" s="158"/>
      <c r="O113" s="158"/>
      <c r="P113" s="156"/>
    </row>
    <row r="114" spans="2:16" x14ac:dyDescent="0.2">
      <c r="B114" s="11" t="s">
        <v>469</v>
      </c>
      <c r="C114" s="18">
        <v>10384</v>
      </c>
      <c r="D114" s="13">
        <f t="shared" si="3"/>
        <v>0.6918976545842217</v>
      </c>
      <c r="E114" s="12"/>
      <c r="F114" s="18">
        <v>4624</v>
      </c>
      <c r="G114" s="13">
        <f t="shared" si="4"/>
        <v>0.30810234541577824</v>
      </c>
      <c r="H114" s="12">
        <f t="shared" si="5"/>
        <v>15008</v>
      </c>
      <c r="L114" s="157"/>
      <c r="M114" s="158"/>
      <c r="N114" s="158"/>
      <c r="O114" s="158"/>
      <c r="P114" s="156"/>
    </row>
    <row r="115" spans="2:16" x14ac:dyDescent="0.2">
      <c r="B115" s="11" t="s">
        <v>470</v>
      </c>
      <c r="C115" s="18"/>
      <c r="D115" s="13">
        <f t="shared" si="3"/>
        <v>0</v>
      </c>
      <c r="E115" s="12"/>
      <c r="F115" s="18">
        <v>720</v>
      </c>
      <c r="G115" s="13">
        <f t="shared" si="4"/>
        <v>1</v>
      </c>
      <c r="H115" s="12">
        <f t="shared" si="5"/>
        <v>720</v>
      </c>
      <c r="L115" s="157"/>
      <c r="M115" s="159"/>
      <c r="N115" s="158"/>
      <c r="O115" s="158"/>
      <c r="P115" s="156"/>
    </row>
    <row r="116" spans="2:16" x14ac:dyDescent="0.2">
      <c r="B116" s="11" t="s">
        <v>471</v>
      </c>
      <c r="C116" s="18">
        <v>672</v>
      </c>
      <c r="D116" s="13">
        <f t="shared" si="3"/>
        <v>0.31111111111111112</v>
      </c>
      <c r="E116" s="12"/>
      <c r="F116" s="18">
        <v>1488</v>
      </c>
      <c r="G116" s="13">
        <f t="shared" si="4"/>
        <v>0.68888888888888888</v>
      </c>
      <c r="H116" s="12">
        <f t="shared" si="5"/>
        <v>2160</v>
      </c>
      <c r="L116" s="157"/>
      <c r="M116" s="158"/>
      <c r="N116" s="158"/>
      <c r="O116" s="158"/>
      <c r="P116" s="156"/>
    </row>
    <row r="117" spans="2:16" x14ac:dyDescent="0.2">
      <c r="B117" s="11" t="s">
        <v>273</v>
      </c>
      <c r="C117" s="18">
        <v>2128</v>
      </c>
      <c r="D117" s="13">
        <f t="shared" si="3"/>
        <v>0.44481605351170567</v>
      </c>
      <c r="E117" s="12"/>
      <c r="F117" s="18">
        <v>2656</v>
      </c>
      <c r="G117" s="13">
        <f t="shared" si="4"/>
        <v>0.55518394648829428</v>
      </c>
      <c r="H117" s="12">
        <f t="shared" si="5"/>
        <v>4784</v>
      </c>
      <c r="L117" s="157"/>
      <c r="M117" s="158"/>
      <c r="N117" s="158"/>
      <c r="O117" s="158"/>
      <c r="P117" s="156"/>
    </row>
    <row r="118" spans="2:16" x14ac:dyDescent="0.2">
      <c r="C118" s="1"/>
      <c r="D118" s="1"/>
      <c r="E118" s="1"/>
      <c r="F118" s="1"/>
      <c r="G118" s="1"/>
      <c r="P118" s="156"/>
    </row>
    <row r="119" spans="2:16" x14ac:dyDescent="0.2">
      <c r="B119" s="184" t="s">
        <v>284</v>
      </c>
      <c r="C119" s="184"/>
      <c r="D119" s="184"/>
      <c r="E119" s="184"/>
      <c r="F119" s="184"/>
      <c r="G119" s="184"/>
      <c r="H119" s="184"/>
    </row>
    <row r="120" spans="2:16" x14ac:dyDescent="0.2">
      <c r="B120" s="184"/>
      <c r="C120" s="184"/>
      <c r="D120" s="184"/>
      <c r="E120" s="184"/>
      <c r="F120" s="184"/>
      <c r="G120" s="184"/>
      <c r="H120" s="184"/>
    </row>
    <row r="121" spans="2:16" x14ac:dyDescent="0.2">
      <c r="B121" s="124"/>
      <c r="C121" s="124"/>
      <c r="D121" s="124"/>
      <c r="E121" s="124"/>
      <c r="F121" s="124"/>
      <c r="G121" s="124"/>
      <c r="H121" s="124"/>
    </row>
    <row r="122" spans="2:16" x14ac:dyDescent="0.2">
      <c r="B122" s="187" t="s">
        <v>281</v>
      </c>
      <c r="C122" s="184"/>
      <c r="D122" s="184"/>
      <c r="E122" s="184"/>
      <c r="F122" s="184"/>
      <c r="G122" s="184"/>
      <c r="H122" s="184"/>
    </row>
    <row r="123" spans="2:16" x14ac:dyDescent="0.2">
      <c r="B123" s="184"/>
      <c r="C123" s="184"/>
      <c r="D123" s="184"/>
      <c r="E123" s="184"/>
      <c r="F123" s="184"/>
      <c r="G123" s="184"/>
      <c r="H123" s="184"/>
    </row>
    <row r="124" spans="2:16" x14ac:dyDescent="0.2">
      <c r="B124" s="184"/>
      <c r="C124" s="184"/>
      <c r="D124" s="184"/>
      <c r="E124" s="184"/>
      <c r="F124" s="184"/>
      <c r="G124" s="184"/>
      <c r="H124" s="184"/>
    </row>
    <row r="125" spans="2:16" x14ac:dyDescent="0.2">
      <c r="D125" s="1"/>
      <c r="E125" s="1"/>
      <c r="F125" s="1"/>
      <c r="G125" s="2"/>
      <c r="H125" s="1"/>
    </row>
    <row r="126" spans="2:16" x14ac:dyDescent="0.2">
      <c r="B126" s="184" t="s">
        <v>282</v>
      </c>
      <c r="C126" s="184"/>
      <c r="D126" s="184"/>
      <c r="E126" s="184"/>
      <c r="F126" s="184"/>
      <c r="G126" s="184"/>
      <c r="H126" s="184"/>
    </row>
    <row r="127" spans="2:16" x14ac:dyDescent="0.2">
      <c r="B127" s="184"/>
      <c r="C127" s="184"/>
      <c r="D127" s="184"/>
      <c r="E127" s="184"/>
      <c r="F127" s="184"/>
      <c r="G127" s="184"/>
      <c r="H127" s="184"/>
    </row>
    <row r="128" spans="2:16" x14ac:dyDescent="0.2">
      <c r="B128" s="124"/>
      <c r="C128" s="124"/>
      <c r="D128" s="124"/>
      <c r="E128" s="124"/>
      <c r="F128" s="124"/>
      <c r="G128" s="124"/>
      <c r="H128" s="124"/>
    </row>
    <row r="129" spans="2:8" x14ac:dyDescent="0.2">
      <c r="B129" s="186" t="s">
        <v>265</v>
      </c>
      <c r="C129" s="184"/>
      <c r="D129" s="184"/>
      <c r="E129" s="184"/>
      <c r="F129" s="184"/>
      <c r="G129" s="184"/>
      <c r="H129" s="184"/>
    </row>
    <row r="130" spans="2:8" x14ac:dyDescent="0.2">
      <c r="B130" s="184"/>
      <c r="C130" s="184"/>
      <c r="D130" s="184"/>
      <c r="E130" s="184"/>
      <c r="F130" s="184"/>
      <c r="G130" s="184"/>
      <c r="H130" s="184"/>
    </row>
    <row r="131" spans="2:8" x14ac:dyDescent="0.2">
      <c r="B131" s="184"/>
      <c r="C131" s="184"/>
      <c r="D131" s="184"/>
      <c r="E131" s="184"/>
      <c r="F131" s="184"/>
      <c r="G131" s="184"/>
      <c r="H131" s="184"/>
    </row>
    <row r="132" spans="2:8" x14ac:dyDescent="0.2">
      <c r="B132" s="184"/>
      <c r="C132" s="184"/>
      <c r="D132" s="184"/>
      <c r="E132" s="184"/>
      <c r="F132" s="184"/>
      <c r="G132" s="184"/>
      <c r="H132" s="184"/>
    </row>
    <row r="133" spans="2:8" x14ac:dyDescent="0.2">
      <c r="B133" s="184"/>
      <c r="C133" s="184"/>
      <c r="D133" s="184"/>
      <c r="E133" s="184"/>
      <c r="F133" s="184"/>
      <c r="G133" s="184"/>
      <c r="H133" s="184"/>
    </row>
    <row r="134" spans="2:8" x14ac:dyDescent="0.2">
      <c r="B134" s="184"/>
      <c r="C134" s="184"/>
      <c r="D134" s="184"/>
      <c r="E134" s="184"/>
      <c r="F134" s="184"/>
      <c r="G134" s="184"/>
      <c r="H134" s="184"/>
    </row>
    <row r="135" spans="2:8" x14ac:dyDescent="0.2">
      <c r="B135" s="184"/>
      <c r="C135" s="184"/>
      <c r="D135" s="184"/>
      <c r="E135" s="184"/>
      <c r="F135" s="184"/>
      <c r="G135" s="184"/>
      <c r="H135" s="184"/>
    </row>
    <row r="136" spans="2:8" x14ac:dyDescent="0.2">
      <c r="B136" s="184"/>
      <c r="C136" s="184"/>
      <c r="D136" s="184"/>
      <c r="E136" s="184"/>
      <c r="F136" s="184"/>
      <c r="G136" s="184"/>
      <c r="H136" s="184"/>
    </row>
    <row r="137" spans="2:8" x14ac:dyDescent="0.2">
      <c r="B137" s="184"/>
      <c r="C137" s="184"/>
      <c r="D137" s="184"/>
      <c r="E137" s="184"/>
      <c r="F137" s="184"/>
      <c r="G137" s="184"/>
      <c r="H137" s="184"/>
    </row>
    <row r="138" spans="2:8" x14ac:dyDescent="0.2">
      <c r="B138" s="26"/>
      <c r="C138" s="26"/>
      <c r="D138" s="26"/>
      <c r="E138" s="26"/>
      <c r="F138" s="26"/>
      <c r="G138" s="26"/>
      <c r="H138" s="26"/>
    </row>
    <row r="139" spans="2:8" x14ac:dyDescent="0.2">
      <c r="B139" s="26"/>
      <c r="C139" s="26"/>
      <c r="D139" s="26"/>
      <c r="E139" s="26"/>
      <c r="F139" s="26"/>
      <c r="G139" s="26"/>
      <c r="H139" s="26"/>
    </row>
    <row r="140" spans="2:8" x14ac:dyDescent="0.2">
      <c r="C140" s="1"/>
      <c r="D140" s="1"/>
      <c r="E140" s="1"/>
      <c r="F140" s="1"/>
      <c r="G140" s="1"/>
    </row>
    <row r="141" spans="2:8" x14ac:dyDescent="0.2">
      <c r="C141" s="1"/>
      <c r="D141" s="1"/>
      <c r="E141" s="1"/>
      <c r="F141" s="1"/>
      <c r="G141" s="1"/>
    </row>
    <row r="142" spans="2:8" x14ac:dyDescent="0.2">
      <c r="C142" s="1"/>
      <c r="D142" s="1"/>
      <c r="E142" s="1"/>
      <c r="F142" s="1"/>
      <c r="G142" s="1"/>
    </row>
    <row r="143" spans="2:8" x14ac:dyDescent="0.2">
      <c r="C143" s="1"/>
      <c r="D143" s="1"/>
      <c r="E143" s="1"/>
      <c r="F143" s="1"/>
      <c r="G143" s="1"/>
    </row>
    <row r="144" spans="2:8" x14ac:dyDescent="0.2">
      <c r="C144" s="1"/>
      <c r="D144" s="1"/>
      <c r="E144" s="1"/>
      <c r="F144" s="1"/>
      <c r="G144" s="1"/>
    </row>
    <row r="145" spans="3:7" x14ac:dyDescent="0.2">
      <c r="C145" s="1"/>
      <c r="D145" s="1"/>
      <c r="E145" s="1"/>
      <c r="F145" s="1"/>
      <c r="G145" s="1"/>
    </row>
    <row r="146" spans="3:7" x14ac:dyDescent="0.2">
      <c r="C146" s="1"/>
      <c r="D146" s="1"/>
      <c r="E146" s="1"/>
      <c r="F146" s="1"/>
      <c r="G146" s="1"/>
    </row>
    <row r="147" spans="3:7" x14ac:dyDescent="0.2">
      <c r="C147" s="1"/>
      <c r="D147" s="1"/>
      <c r="E147" s="1"/>
      <c r="F147" s="1"/>
      <c r="G147" s="1"/>
    </row>
    <row r="148" spans="3:7" x14ac:dyDescent="0.2">
      <c r="C148" s="1"/>
      <c r="D148" s="1"/>
      <c r="E148" s="1"/>
      <c r="F148" s="1"/>
      <c r="G148" s="1"/>
    </row>
    <row r="149" spans="3:7" x14ac:dyDescent="0.2">
      <c r="C149" s="1"/>
      <c r="D149" s="1"/>
      <c r="E149" s="1"/>
      <c r="F149" s="1"/>
      <c r="G149" s="1"/>
    </row>
    <row r="150" spans="3:7" x14ac:dyDescent="0.2">
      <c r="C150" s="1"/>
      <c r="D150" s="1"/>
      <c r="E150" s="1"/>
      <c r="F150" s="1"/>
      <c r="G150" s="1"/>
    </row>
    <row r="151" spans="3:7" x14ac:dyDescent="0.2">
      <c r="C151" s="1"/>
      <c r="D151" s="1"/>
      <c r="E151" s="1"/>
      <c r="F151" s="1"/>
      <c r="G151" s="1"/>
    </row>
    <row r="152" spans="3:7" x14ac:dyDescent="0.2">
      <c r="C152" s="1"/>
      <c r="D152" s="1"/>
      <c r="E152" s="1"/>
      <c r="F152" s="1"/>
      <c r="G152" s="1"/>
    </row>
    <row r="153" spans="3:7" x14ac:dyDescent="0.2">
      <c r="C153" s="1"/>
      <c r="D153" s="1"/>
      <c r="E153" s="1"/>
      <c r="F153" s="1"/>
      <c r="G153" s="1"/>
    </row>
    <row r="154" spans="3:7" x14ac:dyDescent="0.2">
      <c r="C154" s="1"/>
      <c r="D154" s="1"/>
      <c r="E154" s="1"/>
      <c r="F154" s="1"/>
      <c r="G154" s="1"/>
    </row>
    <row r="155" spans="3:7" x14ac:dyDescent="0.2">
      <c r="C155" s="1"/>
      <c r="D155" s="1"/>
      <c r="E155" s="1"/>
      <c r="F155" s="1"/>
      <c r="G155" s="1"/>
    </row>
    <row r="156" spans="3:7" x14ac:dyDescent="0.2">
      <c r="C156" s="1"/>
      <c r="D156" s="1"/>
      <c r="E156" s="1"/>
      <c r="F156" s="1"/>
      <c r="G156" s="1"/>
    </row>
    <row r="157" spans="3:7" x14ac:dyDescent="0.2">
      <c r="C157" s="1"/>
      <c r="D157" s="1"/>
      <c r="E157" s="1"/>
      <c r="F157" s="1"/>
      <c r="G157" s="1"/>
    </row>
    <row r="158" spans="3:7" x14ac:dyDescent="0.2">
      <c r="C158" s="1"/>
      <c r="D158" s="1"/>
      <c r="E158" s="1"/>
      <c r="F158" s="1"/>
      <c r="G158" s="1"/>
    </row>
    <row r="159" spans="3:7" x14ac:dyDescent="0.2">
      <c r="C159" s="1"/>
      <c r="D159" s="1"/>
      <c r="E159" s="1"/>
      <c r="F159" s="1"/>
      <c r="G159" s="1"/>
    </row>
    <row r="160" spans="3:7" x14ac:dyDescent="0.2">
      <c r="C160" s="1"/>
      <c r="D160" s="1"/>
      <c r="E160" s="1"/>
      <c r="F160" s="1"/>
      <c r="G160" s="1"/>
    </row>
    <row r="161" spans="3:7" x14ac:dyDescent="0.2">
      <c r="C161" s="1"/>
      <c r="D161" s="1"/>
      <c r="E161" s="1"/>
      <c r="F161" s="1"/>
      <c r="G161" s="1"/>
    </row>
    <row r="162" spans="3:7" x14ac:dyDescent="0.2">
      <c r="C162" s="2"/>
      <c r="D162" s="2"/>
      <c r="E162" s="2"/>
      <c r="F162" s="1"/>
      <c r="G162" s="1"/>
    </row>
    <row r="163" spans="3:7" x14ac:dyDescent="0.2">
      <c r="C163" s="2"/>
      <c r="D163" s="2"/>
      <c r="E163" s="2"/>
      <c r="F163" s="1"/>
      <c r="G163" s="1"/>
    </row>
    <row r="164" spans="3:7" x14ac:dyDescent="0.2">
      <c r="C164" s="1"/>
      <c r="D164" s="1"/>
      <c r="E164" s="1"/>
      <c r="F164" s="1"/>
      <c r="G164" s="1"/>
    </row>
    <row r="165" spans="3:7" x14ac:dyDescent="0.2">
      <c r="C165" s="1"/>
      <c r="D165" s="1"/>
      <c r="E165" s="1"/>
      <c r="F165" s="1"/>
      <c r="G165" s="1"/>
    </row>
    <row r="166" spans="3:7" x14ac:dyDescent="0.2">
      <c r="C166" s="1"/>
      <c r="D166" s="1"/>
      <c r="E166" s="1"/>
      <c r="F166" s="1"/>
      <c r="G166" s="1"/>
    </row>
    <row r="167" spans="3:7" x14ac:dyDescent="0.2">
      <c r="C167" s="1"/>
      <c r="D167" s="1"/>
      <c r="E167" s="1"/>
      <c r="F167" s="1"/>
      <c r="G167" s="1"/>
    </row>
    <row r="168" spans="3:7" x14ac:dyDescent="0.2">
      <c r="C168" s="1"/>
      <c r="D168" s="1"/>
      <c r="E168" s="1"/>
      <c r="F168" s="1"/>
      <c r="G168" s="1"/>
    </row>
    <row r="169" spans="3:7" x14ac:dyDescent="0.2">
      <c r="C169" s="1"/>
      <c r="D169" s="1"/>
      <c r="E169" s="1"/>
      <c r="F169" s="1"/>
      <c r="G169" s="1"/>
    </row>
    <row r="170" spans="3:7" x14ac:dyDescent="0.2">
      <c r="C170" s="1"/>
      <c r="D170" s="1"/>
      <c r="E170" s="1"/>
      <c r="F170" s="1"/>
      <c r="G170" s="1"/>
    </row>
    <row r="171" spans="3:7" x14ac:dyDescent="0.2">
      <c r="C171" s="1"/>
      <c r="D171" s="1"/>
      <c r="E171" s="1"/>
      <c r="F171" s="1"/>
      <c r="G171" s="1"/>
    </row>
    <row r="172" spans="3:7" x14ac:dyDescent="0.2">
      <c r="C172" s="2"/>
      <c r="D172" s="2"/>
      <c r="E172" s="2"/>
      <c r="F172" s="1"/>
      <c r="G172" s="1"/>
    </row>
    <row r="173" spans="3:7" x14ac:dyDescent="0.2">
      <c r="C173" s="2"/>
      <c r="D173" s="2"/>
      <c r="E173" s="2"/>
      <c r="F173" s="1"/>
      <c r="G173" s="1"/>
    </row>
  </sheetData>
  <mergeCells count="6">
    <mergeCell ref="B129:H137"/>
    <mergeCell ref="C6:D6"/>
    <mergeCell ref="F6:G6"/>
    <mergeCell ref="B119:H120"/>
    <mergeCell ref="B122:H124"/>
    <mergeCell ref="B126:H127"/>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47"/>
  <sheetViews>
    <sheetView zoomScaleNormal="100" workbookViewId="0">
      <pane ySplit="6" topLeftCell="A7"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6.77734375" style="10" customWidth="1"/>
    <col min="3" max="3" width="25.77734375" style="10" customWidth="1"/>
    <col min="4" max="4" width="50.77734375" style="10" customWidth="1"/>
    <col min="5" max="16384" width="8.88671875" style="10"/>
  </cols>
  <sheetData>
    <row r="1" spans="2:11" x14ac:dyDescent="0.2">
      <c r="B1" s="42" t="s">
        <v>183</v>
      </c>
      <c r="D1" s="28"/>
      <c r="E1" s="28"/>
      <c r="F1" s="28"/>
      <c r="G1" s="28"/>
      <c r="H1" s="28"/>
      <c r="I1" s="28"/>
      <c r="J1" s="28"/>
      <c r="K1" s="28"/>
    </row>
    <row r="2" spans="2:11" x14ac:dyDescent="0.2">
      <c r="B2" s="42" t="s">
        <v>66</v>
      </c>
      <c r="D2" s="28"/>
      <c r="E2" s="28"/>
      <c r="F2" s="28"/>
      <c r="G2" s="28"/>
      <c r="H2" s="28"/>
      <c r="I2" s="28"/>
      <c r="J2" s="28"/>
      <c r="K2" s="28"/>
    </row>
    <row r="3" spans="2:11" x14ac:dyDescent="0.2">
      <c r="B3" s="42" t="s">
        <v>279</v>
      </c>
      <c r="D3" s="28"/>
      <c r="E3" s="28"/>
      <c r="F3" s="28"/>
      <c r="G3" s="28"/>
      <c r="H3" s="28"/>
      <c r="I3" s="28"/>
      <c r="J3" s="28"/>
      <c r="K3" s="28"/>
    </row>
    <row r="4" spans="2:11" x14ac:dyDescent="0.2">
      <c r="B4" s="182"/>
      <c r="D4" s="28"/>
      <c r="E4" s="28"/>
      <c r="F4" s="28"/>
      <c r="G4" s="28"/>
      <c r="H4" s="28"/>
      <c r="I4" s="28"/>
      <c r="J4" s="28"/>
      <c r="K4" s="28"/>
    </row>
    <row r="5" spans="2:11" x14ac:dyDescent="0.2">
      <c r="D5" s="28"/>
      <c r="E5" s="28"/>
      <c r="F5" s="28"/>
      <c r="G5" s="28"/>
      <c r="H5" s="28"/>
      <c r="I5" s="28"/>
      <c r="J5" s="28"/>
      <c r="K5" s="28"/>
    </row>
    <row r="6" spans="2:11" ht="13.5" thickBot="1" x14ac:dyDescent="0.25">
      <c r="B6" s="73" t="s">
        <v>38</v>
      </c>
      <c r="C6" s="96" t="s">
        <v>39</v>
      </c>
      <c r="D6" s="96" t="s">
        <v>119</v>
      </c>
    </row>
    <row r="7" spans="2:11" x14ac:dyDescent="0.2">
      <c r="B7" s="218" t="s">
        <v>177</v>
      </c>
      <c r="C7" s="77" t="s">
        <v>343</v>
      </c>
      <c r="D7" s="78" t="s">
        <v>93</v>
      </c>
    </row>
    <row r="8" spans="2:11" ht="25.5" x14ac:dyDescent="0.2">
      <c r="B8" s="219"/>
      <c r="C8" s="52" t="s">
        <v>344</v>
      </c>
      <c r="D8" s="53" t="s">
        <v>305</v>
      </c>
    </row>
    <row r="9" spans="2:11" ht="12.75" customHeight="1" x14ac:dyDescent="0.2">
      <c r="B9" s="219"/>
      <c r="C9" s="52" t="s">
        <v>372</v>
      </c>
      <c r="D9" s="53" t="s">
        <v>94</v>
      </c>
    </row>
    <row r="10" spans="2:11" x14ac:dyDescent="0.2">
      <c r="B10" s="219"/>
      <c r="C10" s="52" t="s">
        <v>350</v>
      </c>
      <c r="D10" s="53" t="s">
        <v>95</v>
      </c>
    </row>
    <row r="11" spans="2:11" ht="25.5" x14ac:dyDescent="0.2">
      <c r="B11" s="219"/>
      <c r="C11" s="52" t="s">
        <v>345</v>
      </c>
      <c r="D11" s="52" t="s">
        <v>307</v>
      </c>
    </row>
    <row r="12" spans="2:11" x14ac:dyDescent="0.2">
      <c r="B12" s="219"/>
      <c r="C12" s="52" t="s">
        <v>346</v>
      </c>
      <c r="D12" s="52" t="s">
        <v>302</v>
      </c>
    </row>
    <row r="13" spans="2:11" ht="25.5" x14ac:dyDescent="0.2">
      <c r="B13" s="219"/>
      <c r="C13" s="52" t="s">
        <v>351</v>
      </c>
      <c r="D13" s="53" t="s">
        <v>96</v>
      </c>
    </row>
    <row r="14" spans="2:11" ht="25.5" x14ac:dyDescent="0.2">
      <c r="B14" s="219"/>
      <c r="C14" s="52" t="s">
        <v>373</v>
      </c>
      <c r="D14" s="53" t="s">
        <v>303</v>
      </c>
    </row>
    <row r="15" spans="2:11" ht="25.5" x14ac:dyDescent="0.2">
      <c r="B15" s="219"/>
      <c r="C15" s="52" t="s">
        <v>348</v>
      </c>
      <c r="D15" s="52" t="s">
        <v>304</v>
      </c>
    </row>
    <row r="16" spans="2:11" ht="13.5" thickBot="1" x14ac:dyDescent="0.25">
      <c r="B16" s="220"/>
      <c r="C16" s="79" t="s">
        <v>349</v>
      </c>
      <c r="D16" s="79" t="s">
        <v>306</v>
      </c>
    </row>
    <row r="17" spans="2:4" ht="13.5" thickBot="1" x14ac:dyDescent="0.25">
      <c r="B17" s="97" t="s">
        <v>22</v>
      </c>
      <c r="C17" s="75" t="s">
        <v>347</v>
      </c>
      <c r="D17" s="76" t="s">
        <v>97</v>
      </c>
    </row>
    <row r="18" spans="2:4" x14ac:dyDescent="0.2">
      <c r="B18" s="229" t="s">
        <v>291</v>
      </c>
      <c r="C18" s="228" t="s">
        <v>332</v>
      </c>
      <c r="D18" s="211"/>
    </row>
    <row r="19" spans="2:4" x14ac:dyDescent="0.2">
      <c r="B19" s="230"/>
      <c r="C19" s="54" t="s">
        <v>24</v>
      </c>
      <c r="D19" s="55" t="s">
        <v>101</v>
      </c>
    </row>
    <row r="20" spans="2:4" x14ac:dyDescent="0.2">
      <c r="B20" s="230"/>
      <c r="C20" s="54" t="s">
        <v>25</v>
      </c>
      <c r="D20" s="55" t="s">
        <v>100</v>
      </c>
    </row>
    <row r="21" spans="2:4" x14ac:dyDescent="0.2">
      <c r="B21" s="230"/>
      <c r="C21" s="54" t="s">
        <v>26</v>
      </c>
      <c r="D21" s="55" t="s">
        <v>99</v>
      </c>
    </row>
    <row r="22" spans="2:4" x14ac:dyDescent="0.2">
      <c r="B22" s="230"/>
      <c r="C22" s="54" t="s">
        <v>31</v>
      </c>
      <c r="D22" s="55" t="s">
        <v>118</v>
      </c>
    </row>
    <row r="23" spans="2:4" x14ac:dyDescent="0.2">
      <c r="B23" s="230"/>
      <c r="C23" s="54" t="s">
        <v>27</v>
      </c>
      <c r="D23" s="55" t="s">
        <v>103</v>
      </c>
    </row>
    <row r="24" spans="2:4" x14ac:dyDescent="0.2">
      <c r="B24" s="230"/>
      <c r="C24" s="54" t="s">
        <v>318</v>
      </c>
      <c r="D24" s="55" t="s">
        <v>319</v>
      </c>
    </row>
    <row r="25" spans="2:4" x14ac:dyDescent="0.2">
      <c r="B25" s="230"/>
      <c r="C25" s="54" t="s">
        <v>28</v>
      </c>
      <c r="D25" s="55" t="s">
        <v>108</v>
      </c>
    </row>
    <row r="26" spans="2:4" x14ac:dyDescent="0.2">
      <c r="B26" s="230"/>
      <c r="C26" s="54" t="s">
        <v>33</v>
      </c>
      <c r="D26" s="55" t="s">
        <v>109</v>
      </c>
    </row>
    <row r="27" spans="2:4" x14ac:dyDescent="0.2">
      <c r="B27" s="230"/>
      <c r="C27" s="227" t="s">
        <v>333</v>
      </c>
      <c r="D27" s="193"/>
    </row>
    <row r="28" spans="2:4" ht="12.75" customHeight="1" x14ac:dyDescent="0.2">
      <c r="B28" s="230"/>
      <c r="C28" s="54" t="s">
        <v>29</v>
      </c>
      <c r="D28" s="55" t="s">
        <v>117</v>
      </c>
    </row>
    <row r="29" spans="2:4" x14ac:dyDescent="0.2">
      <c r="B29" s="230"/>
      <c r="C29" s="54" t="s">
        <v>325</v>
      </c>
      <c r="D29" s="55" t="s">
        <v>142</v>
      </c>
    </row>
    <row r="30" spans="2:4" x14ac:dyDescent="0.2">
      <c r="B30" s="230"/>
      <c r="C30" s="54" t="s">
        <v>6</v>
      </c>
      <c r="D30" s="55" t="s">
        <v>98</v>
      </c>
    </row>
    <row r="31" spans="2:4" x14ac:dyDescent="0.2">
      <c r="B31" s="230"/>
      <c r="C31" s="54" t="s">
        <v>7</v>
      </c>
      <c r="D31" s="55" t="s">
        <v>102</v>
      </c>
    </row>
    <row r="32" spans="2:4" x14ac:dyDescent="0.2">
      <c r="B32" s="230"/>
      <c r="C32" s="54" t="s">
        <v>32</v>
      </c>
      <c r="D32" s="55" t="s">
        <v>104</v>
      </c>
    </row>
    <row r="33" spans="2:4" x14ac:dyDescent="0.2">
      <c r="B33" s="230"/>
      <c r="C33" s="54" t="s">
        <v>8</v>
      </c>
      <c r="D33" s="55" t="s">
        <v>105</v>
      </c>
    </row>
    <row r="34" spans="2:4" x14ac:dyDescent="0.2">
      <c r="B34" s="230"/>
      <c r="C34" s="54" t="s">
        <v>9</v>
      </c>
      <c r="D34" s="55" t="s">
        <v>107</v>
      </c>
    </row>
    <row r="35" spans="2:4" x14ac:dyDescent="0.2">
      <c r="B35" s="230"/>
      <c r="C35" s="54" t="s">
        <v>78</v>
      </c>
      <c r="D35" s="55" t="s">
        <v>129</v>
      </c>
    </row>
    <row r="36" spans="2:4" x14ac:dyDescent="0.2">
      <c r="B36" s="230"/>
      <c r="C36" s="74" t="s">
        <v>10</v>
      </c>
      <c r="D36" s="74" t="s">
        <v>254</v>
      </c>
    </row>
    <row r="37" spans="2:4" x14ac:dyDescent="0.2">
      <c r="B37" s="230"/>
      <c r="C37" s="227" t="s">
        <v>334</v>
      </c>
      <c r="D37" s="193"/>
    </row>
    <row r="38" spans="2:4" x14ac:dyDescent="0.2">
      <c r="B38" s="230"/>
      <c r="C38" s="54" t="s">
        <v>58</v>
      </c>
      <c r="D38" s="55" t="s">
        <v>85</v>
      </c>
    </row>
    <row r="39" spans="2:4" x14ac:dyDescent="0.2">
      <c r="B39" s="230"/>
      <c r="C39" s="54" t="s">
        <v>13</v>
      </c>
      <c r="D39" s="55" t="s">
        <v>255</v>
      </c>
    </row>
    <row r="40" spans="2:4" x14ac:dyDescent="0.2">
      <c r="B40" s="230"/>
      <c r="C40" s="54" t="s">
        <v>0</v>
      </c>
      <c r="D40" s="55" t="s">
        <v>256</v>
      </c>
    </row>
    <row r="41" spans="2:4" x14ac:dyDescent="0.2">
      <c r="B41" s="230"/>
      <c r="C41" s="54" t="s">
        <v>15</v>
      </c>
      <c r="D41" s="55" t="s">
        <v>90</v>
      </c>
    </row>
    <row r="42" spans="2:4" x14ac:dyDescent="0.2">
      <c r="B42" s="230"/>
      <c r="C42" s="54" t="s">
        <v>49</v>
      </c>
      <c r="D42" s="55" t="s">
        <v>130</v>
      </c>
    </row>
    <row r="43" spans="2:4" x14ac:dyDescent="0.2">
      <c r="B43" s="230"/>
      <c r="C43" s="54" t="s">
        <v>59</v>
      </c>
      <c r="D43" s="55" t="s">
        <v>86</v>
      </c>
    </row>
    <row r="44" spans="2:4" x14ac:dyDescent="0.2">
      <c r="B44" s="230"/>
      <c r="C44" s="54" t="s">
        <v>11</v>
      </c>
      <c r="D44" s="55" t="s">
        <v>106</v>
      </c>
    </row>
    <row r="45" spans="2:4" x14ac:dyDescent="0.2">
      <c r="B45" s="230"/>
      <c r="C45" s="54" t="s">
        <v>16</v>
      </c>
      <c r="D45" s="55" t="s">
        <v>91</v>
      </c>
    </row>
    <row r="46" spans="2:4" ht="25.5" x14ac:dyDescent="0.2">
      <c r="B46" s="230"/>
      <c r="C46" s="54" t="s">
        <v>17</v>
      </c>
      <c r="D46" s="54" t="s">
        <v>321</v>
      </c>
    </row>
    <row r="47" spans="2:4" x14ac:dyDescent="0.2">
      <c r="B47" s="230"/>
      <c r="C47" s="54" t="s">
        <v>34</v>
      </c>
      <c r="D47" s="55" t="s">
        <v>110</v>
      </c>
    </row>
    <row r="48" spans="2:4" ht="13.5" thickBot="1" x14ac:dyDescent="0.25">
      <c r="B48" s="231"/>
      <c r="C48" s="146" t="s">
        <v>35</v>
      </c>
      <c r="D48" s="146" t="s">
        <v>112</v>
      </c>
    </row>
    <row r="49" spans="2:4" x14ac:dyDescent="0.2">
      <c r="B49" s="221" t="s">
        <v>300</v>
      </c>
      <c r="C49" s="224" t="s">
        <v>326</v>
      </c>
      <c r="D49" s="224"/>
    </row>
    <row r="50" spans="2:4" x14ac:dyDescent="0.2">
      <c r="B50" s="222"/>
      <c r="C50" s="56" t="s">
        <v>29</v>
      </c>
      <c r="D50" s="57" t="s">
        <v>117</v>
      </c>
    </row>
    <row r="51" spans="2:4" x14ac:dyDescent="0.2">
      <c r="B51" s="222"/>
      <c r="C51" s="122" t="s">
        <v>13</v>
      </c>
      <c r="D51" s="123" t="s">
        <v>255</v>
      </c>
    </row>
    <row r="52" spans="2:4" x14ac:dyDescent="0.2">
      <c r="B52" s="222"/>
      <c r="C52" s="56" t="s">
        <v>31</v>
      </c>
      <c r="D52" s="57" t="s">
        <v>118</v>
      </c>
    </row>
    <row r="53" spans="2:4" x14ac:dyDescent="0.2">
      <c r="B53" s="222"/>
      <c r="C53" s="56" t="s">
        <v>32</v>
      </c>
      <c r="D53" s="57" t="s">
        <v>104</v>
      </c>
    </row>
    <row r="54" spans="2:4" x14ac:dyDescent="0.2">
      <c r="B54" s="222"/>
      <c r="C54" s="56" t="s">
        <v>33</v>
      </c>
      <c r="D54" s="57" t="s">
        <v>109</v>
      </c>
    </row>
    <row r="55" spans="2:4" x14ac:dyDescent="0.2">
      <c r="B55" s="222"/>
      <c r="C55" s="56" t="s">
        <v>34</v>
      </c>
      <c r="D55" s="57" t="s">
        <v>110</v>
      </c>
    </row>
    <row r="56" spans="2:4" x14ac:dyDescent="0.2">
      <c r="B56" s="222"/>
      <c r="C56" s="56" t="s">
        <v>35</v>
      </c>
      <c r="D56" s="57" t="s">
        <v>112</v>
      </c>
    </row>
    <row r="57" spans="2:4" x14ac:dyDescent="0.2">
      <c r="B57" s="222"/>
      <c r="C57" s="225" t="s">
        <v>327</v>
      </c>
      <c r="D57" s="226"/>
    </row>
    <row r="58" spans="2:4" x14ac:dyDescent="0.2">
      <c r="B58" s="222"/>
      <c r="C58" s="56" t="s">
        <v>15</v>
      </c>
      <c r="D58" s="57" t="s">
        <v>90</v>
      </c>
    </row>
    <row r="59" spans="2:4" x14ac:dyDescent="0.2">
      <c r="B59" s="222"/>
      <c r="C59" s="56" t="s">
        <v>6</v>
      </c>
      <c r="D59" s="57" t="s">
        <v>124</v>
      </c>
    </row>
    <row r="60" spans="2:4" x14ac:dyDescent="0.2">
      <c r="B60" s="222"/>
      <c r="C60" s="56" t="s">
        <v>7</v>
      </c>
      <c r="D60" s="57" t="s">
        <v>102</v>
      </c>
    </row>
    <row r="61" spans="2:4" x14ac:dyDescent="0.2">
      <c r="B61" s="222"/>
      <c r="C61" s="56" t="s">
        <v>8</v>
      </c>
      <c r="D61" s="57" t="s">
        <v>105</v>
      </c>
    </row>
    <row r="62" spans="2:4" x14ac:dyDescent="0.2">
      <c r="B62" s="222"/>
      <c r="C62" s="62" t="s">
        <v>16</v>
      </c>
      <c r="D62" s="63" t="s">
        <v>91</v>
      </c>
    </row>
    <row r="63" spans="2:4" x14ac:dyDescent="0.2">
      <c r="B63" s="222"/>
      <c r="C63" s="56" t="s">
        <v>9</v>
      </c>
      <c r="D63" s="57" t="s">
        <v>107</v>
      </c>
    </row>
    <row r="64" spans="2:4" ht="25.5" x14ac:dyDescent="0.2">
      <c r="B64" s="222"/>
      <c r="C64" s="122" t="s">
        <v>17</v>
      </c>
      <c r="D64" s="122" t="s">
        <v>320</v>
      </c>
    </row>
    <row r="65" spans="2:4" x14ac:dyDescent="0.2">
      <c r="B65" s="222"/>
      <c r="C65" s="114" t="s">
        <v>78</v>
      </c>
      <c r="D65" s="114" t="s">
        <v>129</v>
      </c>
    </row>
    <row r="66" spans="2:4" ht="13.5" thickBot="1" x14ac:dyDescent="0.25">
      <c r="B66" s="222"/>
      <c r="C66" s="80" t="s">
        <v>10</v>
      </c>
      <c r="D66" s="81" t="s">
        <v>113</v>
      </c>
    </row>
    <row r="67" spans="2:4" x14ac:dyDescent="0.2">
      <c r="B67" s="222"/>
      <c r="C67" s="225" t="s">
        <v>328</v>
      </c>
      <c r="D67" s="225"/>
    </row>
    <row r="68" spans="2:4" x14ac:dyDescent="0.2">
      <c r="B68" s="222"/>
      <c r="C68" s="56" t="s">
        <v>58</v>
      </c>
      <c r="D68" s="57" t="s">
        <v>85</v>
      </c>
    </row>
    <row r="69" spans="2:4" x14ac:dyDescent="0.2">
      <c r="B69" s="222"/>
      <c r="C69" s="56" t="s">
        <v>0</v>
      </c>
      <c r="D69" s="57" t="s">
        <v>256</v>
      </c>
    </row>
    <row r="70" spans="2:4" x14ac:dyDescent="0.2">
      <c r="B70" s="222"/>
      <c r="C70" s="56" t="s">
        <v>49</v>
      </c>
      <c r="D70" s="57" t="s">
        <v>130</v>
      </c>
    </row>
    <row r="71" spans="2:4" x14ac:dyDescent="0.2">
      <c r="B71" s="222"/>
      <c r="C71" s="56" t="s">
        <v>59</v>
      </c>
      <c r="D71" s="57" t="s">
        <v>86</v>
      </c>
    </row>
    <row r="72" spans="2:4" x14ac:dyDescent="0.2">
      <c r="B72" s="222"/>
      <c r="C72" s="62" t="s">
        <v>11</v>
      </c>
      <c r="D72" s="63" t="s">
        <v>106</v>
      </c>
    </row>
    <row r="73" spans="2:4" x14ac:dyDescent="0.2">
      <c r="B73" s="222"/>
      <c r="C73" s="225" t="s">
        <v>329</v>
      </c>
      <c r="D73" s="225"/>
    </row>
    <row r="74" spans="2:4" x14ac:dyDescent="0.2">
      <c r="B74" s="222"/>
      <c r="C74" s="56" t="s">
        <v>324</v>
      </c>
      <c r="D74" s="57" t="s">
        <v>266</v>
      </c>
    </row>
    <row r="75" spans="2:4" x14ac:dyDescent="0.2">
      <c r="B75" s="222"/>
      <c r="C75" s="56" t="s">
        <v>323</v>
      </c>
      <c r="D75" s="57" t="s">
        <v>127</v>
      </c>
    </row>
    <row r="76" spans="2:4" x14ac:dyDescent="0.2">
      <c r="B76" s="222"/>
      <c r="C76" s="56" t="s">
        <v>24</v>
      </c>
      <c r="D76" s="57" t="s">
        <v>317</v>
      </c>
    </row>
    <row r="77" spans="2:4" x14ac:dyDescent="0.2">
      <c r="B77" s="222"/>
      <c r="C77" s="56" t="s">
        <v>25</v>
      </c>
      <c r="D77" s="57" t="s">
        <v>100</v>
      </c>
    </row>
    <row r="78" spans="2:4" x14ac:dyDescent="0.2">
      <c r="B78" s="222"/>
      <c r="C78" s="56" t="s">
        <v>26</v>
      </c>
      <c r="D78" s="57" t="s">
        <v>99</v>
      </c>
    </row>
    <row r="79" spans="2:4" x14ac:dyDescent="0.2">
      <c r="B79" s="222"/>
      <c r="C79" s="56" t="s">
        <v>27</v>
      </c>
      <c r="D79" s="57" t="s">
        <v>103</v>
      </c>
    </row>
    <row r="80" spans="2:4" x14ac:dyDescent="0.2">
      <c r="B80" s="222"/>
      <c r="C80" s="122" t="s">
        <v>318</v>
      </c>
      <c r="D80" s="123" t="s">
        <v>319</v>
      </c>
    </row>
    <row r="81" spans="2:4" x14ac:dyDescent="0.2">
      <c r="B81" s="222"/>
      <c r="C81" s="56" t="s">
        <v>322</v>
      </c>
      <c r="D81" s="57" t="s">
        <v>126</v>
      </c>
    </row>
    <row r="82" spans="2:4" ht="13.5" thickBot="1" x14ac:dyDescent="0.25">
      <c r="B82" s="223"/>
      <c r="C82" s="80" t="s">
        <v>28</v>
      </c>
      <c r="D82" s="81" t="s">
        <v>136</v>
      </c>
    </row>
    <row r="83" spans="2:4" x14ac:dyDescent="0.2">
      <c r="B83" s="201" t="s">
        <v>293</v>
      </c>
      <c r="C83" s="213" t="s">
        <v>330</v>
      </c>
      <c r="D83" s="213"/>
    </row>
    <row r="84" spans="2:4" x14ac:dyDescent="0.2">
      <c r="B84" s="202"/>
      <c r="C84" s="58" t="s">
        <v>157</v>
      </c>
      <c r="D84" s="59" t="s">
        <v>114</v>
      </c>
    </row>
    <row r="85" spans="2:4" ht="63.75" x14ac:dyDescent="0.2">
      <c r="B85" s="202"/>
      <c r="C85" s="84" t="s">
        <v>158</v>
      </c>
      <c r="D85" s="85" t="s">
        <v>251</v>
      </c>
    </row>
    <row r="86" spans="2:4" x14ac:dyDescent="0.2">
      <c r="B86" s="202"/>
      <c r="C86" s="58" t="s">
        <v>159</v>
      </c>
      <c r="D86" s="59" t="s">
        <v>154</v>
      </c>
    </row>
    <row r="87" spans="2:4" ht="38.25" x14ac:dyDescent="0.2">
      <c r="B87" s="202"/>
      <c r="C87" s="58" t="s">
        <v>160</v>
      </c>
      <c r="D87" s="58" t="s">
        <v>387</v>
      </c>
    </row>
    <row r="88" spans="2:4" x14ac:dyDescent="0.2">
      <c r="B88" s="202"/>
      <c r="C88" s="58" t="s">
        <v>161</v>
      </c>
      <c r="D88" s="59" t="s">
        <v>115</v>
      </c>
    </row>
    <row r="89" spans="2:4" x14ac:dyDescent="0.2">
      <c r="B89" s="202"/>
      <c r="C89" s="58" t="s">
        <v>276</v>
      </c>
      <c r="D89" s="59" t="s">
        <v>278</v>
      </c>
    </row>
    <row r="90" spans="2:4" x14ac:dyDescent="0.2">
      <c r="B90" s="202"/>
      <c r="C90" s="58" t="s">
        <v>162</v>
      </c>
      <c r="D90" s="59" t="s">
        <v>116</v>
      </c>
    </row>
    <row r="91" spans="2:4" ht="25.5" x14ac:dyDescent="0.2">
      <c r="B91" s="202"/>
      <c r="C91" s="58" t="s">
        <v>163</v>
      </c>
      <c r="D91" s="58" t="s">
        <v>253</v>
      </c>
    </row>
    <row r="92" spans="2:4" x14ac:dyDescent="0.2">
      <c r="B92" s="202"/>
      <c r="C92" s="117" t="s">
        <v>331</v>
      </c>
      <c r="D92" s="118"/>
    </row>
    <row r="93" spans="2:4" x14ac:dyDescent="0.2">
      <c r="B93" s="202"/>
      <c r="C93" s="58" t="s">
        <v>144</v>
      </c>
      <c r="D93" s="59" t="s">
        <v>123</v>
      </c>
    </row>
    <row r="94" spans="2:4" x14ac:dyDescent="0.2">
      <c r="B94" s="202"/>
      <c r="C94" s="58" t="s">
        <v>164</v>
      </c>
      <c r="D94" s="59" t="s">
        <v>152</v>
      </c>
    </row>
    <row r="95" spans="2:4" x14ac:dyDescent="0.2">
      <c r="B95" s="202"/>
      <c r="C95" s="84" t="s">
        <v>165</v>
      </c>
      <c r="D95" s="84" t="s">
        <v>87</v>
      </c>
    </row>
    <row r="96" spans="2:4" x14ac:dyDescent="0.2">
      <c r="B96" s="202"/>
      <c r="C96" s="58" t="s">
        <v>166</v>
      </c>
      <c r="D96" s="59" t="s">
        <v>155</v>
      </c>
    </row>
    <row r="97" spans="2:4" x14ac:dyDescent="0.2">
      <c r="B97" s="202"/>
      <c r="C97" s="58" t="s">
        <v>167</v>
      </c>
      <c r="D97" s="59" t="s">
        <v>388</v>
      </c>
    </row>
    <row r="98" spans="2:4" ht="25.5" x14ac:dyDescent="0.2">
      <c r="B98" s="202"/>
      <c r="C98" s="87" t="s">
        <v>168</v>
      </c>
      <c r="D98" s="58" t="s">
        <v>252</v>
      </c>
    </row>
    <row r="99" spans="2:4" x14ac:dyDescent="0.2">
      <c r="B99" s="202"/>
      <c r="C99" s="87" t="s">
        <v>169</v>
      </c>
      <c r="D99" s="58" t="s">
        <v>153</v>
      </c>
    </row>
    <row r="100" spans="2:4" ht="13.5" thickBot="1" x14ac:dyDescent="0.25">
      <c r="B100" s="203"/>
      <c r="C100" s="86" t="s">
        <v>170</v>
      </c>
      <c r="D100" s="86" t="s">
        <v>88</v>
      </c>
    </row>
    <row r="101" spans="2:4" x14ac:dyDescent="0.2">
      <c r="B101" s="207" t="s">
        <v>294</v>
      </c>
      <c r="C101" s="200" t="s">
        <v>335</v>
      </c>
      <c r="D101" s="200"/>
    </row>
    <row r="102" spans="2:4" x14ac:dyDescent="0.2">
      <c r="B102" s="208"/>
      <c r="C102" s="52" t="s">
        <v>13</v>
      </c>
      <c r="D102" s="53" t="s">
        <v>255</v>
      </c>
    </row>
    <row r="103" spans="2:4" x14ac:dyDescent="0.2">
      <c r="B103" s="208"/>
      <c r="C103" s="52" t="s">
        <v>267</v>
      </c>
      <c r="D103" s="53" t="s">
        <v>268</v>
      </c>
    </row>
    <row r="104" spans="2:4" x14ac:dyDescent="0.2">
      <c r="B104" s="208"/>
      <c r="C104" s="52" t="s">
        <v>147</v>
      </c>
      <c r="D104" s="53" t="s">
        <v>269</v>
      </c>
    </row>
    <row r="105" spans="2:4" ht="25.5" x14ac:dyDescent="0.2">
      <c r="B105" s="208"/>
      <c r="C105" s="52" t="s">
        <v>17</v>
      </c>
      <c r="D105" s="52" t="s">
        <v>321</v>
      </c>
    </row>
    <row r="106" spans="2:4" x14ac:dyDescent="0.2">
      <c r="B106" s="208"/>
      <c r="C106" s="52" t="s">
        <v>274</v>
      </c>
      <c r="D106" s="52" t="s">
        <v>273</v>
      </c>
    </row>
    <row r="107" spans="2:4" x14ac:dyDescent="0.2">
      <c r="B107" s="208"/>
      <c r="C107" s="119" t="s">
        <v>336</v>
      </c>
      <c r="D107" s="120"/>
    </row>
    <row r="108" spans="2:4" x14ac:dyDescent="0.2">
      <c r="B108" s="208"/>
      <c r="C108" s="52" t="s">
        <v>145</v>
      </c>
      <c r="D108" s="53" t="s">
        <v>89</v>
      </c>
    </row>
    <row r="109" spans="2:4" ht="51" x14ac:dyDescent="0.2">
      <c r="B109" s="208"/>
      <c r="C109" s="52" t="s">
        <v>146</v>
      </c>
      <c r="D109" s="52" t="s">
        <v>122</v>
      </c>
    </row>
    <row r="110" spans="2:4" x14ac:dyDescent="0.2">
      <c r="B110" s="208"/>
      <c r="C110" s="52" t="s">
        <v>15</v>
      </c>
      <c r="D110" s="53" t="s">
        <v>90</v>
      </c>
    </row>
    <row r="111" spans="2:4" x14ac:dyDescent="0.2">
      <c r="B111" s="208"/>
      <c r="C111" s="52" t="s">
        <v>16</v>
      </c>
      <c r="D111" s="53" t="s">
        <v>91</v>
      </c>
    </row>
    <row r="112" spans="2:4" ht="13.5" thickBot="1" x14ac:dyDescent="0.25">
      <c r="B112" s="209"/>
      <c r="C112" s="79" t="s">
        <v>148</v>
      </c>
      <c r="D112" s="147" t="s">
        <v>92</v>
      </c>
    </row>
    <row r="113" spans="2:4" x14ac:dyDescent="0.2">
      <c r="B113" s="204" t="s">
        <v>295</v>
      </c>
      <c r="C113" s="210" t="s">
        <v>339</v>
      </c>
      <c r="D113" s="211"/>
    </row>
    <row r="114" spans="2:4" x14ac:dyDescent="0.2">
      <c r="B114" s="205"/>
      <c r="C114" s="46" t="s">
        <v>6</v>
      </c>
      <c r="D114" s="47" t="s">
        <v>98</v>
      </c>
    </row>
    <row r="115" spans="2:4" x14ac:dyDescent="0.2">
      <c r="B115" s="205"/>
      <c r="C115" s="46" t="s">
        <v>9</v>
      </c>
      <c r="D115" s="47" t="s">
        <v>107</v>
      </c>
    </row>
    <row r="116" spans="2:4" x14ac:dyDescent="0.2">
      <c r="B116" s="205"/>
      <c r="C116" s="212" t="s">
        <v>337</v>
      </c>
      <c r="D116" s="212"/>
    </row>
    <row r="117" spans="2:4" x14ac:dyDescent="0.2">
      <c r="B117" s="205"/>
      <c r="C117" s="46" t="s">
        <v>149</v>
      </c>
      <c r="D117" s="47" t="s">
        <v>137</v>
      </c>
    </row>
    <row r="118" spans="2:4" x14ac:dyDescent="0.2">
      <c r="B118" s="205"/>
      <c r="C118" s="46" t="s">
        <v>49</v>
      </c>
      <c r="D118" s="47" t="s">
        <v>130</v>
      </c>
    </row>
    <row r="119" spans="2:4" x14ac:dyDescent="0.2">
      <c r="B119" s="205"/>
      <c r="C119" s="46" t="s">
        <v>150</v>
      </c>
      <c r="D119" s="47" t="s">
        <v>128</v>
      </c>
    </row>
    <row r="120" spans="2:4" x14ac:dyDescent="0.2">
      <c r="B120" s="205"/>
      <c r="C120" s="46" t="s">
        <v>78</v>
      </c>
      <c r="D120" s="47" t="s">
        <v>129</v>
      </c>
    </row>
    <row r="121" spans="2:4" x14ac:dyDescent="0.2">
      <c r="B121" s="205"/>
      <c r="C121" s="212" t="s">
        <v>338</v>
      </c>
      <c r="D121" s="212"/>
    </row>
    <row r="122" spans="2:4" x14ac:dyDescent="0.2">
      <c r="B122" s="205"/>
      <c r="C122" s="44" t="s">
        <v>58</v>
      </c>
      <c r="D122" s="45" t="s">
        <v>85</v>
      </c>
    </row>
    <row r="123" spans="2:4" x14ac:dyDescent="0.2">
      <c r="B123" s="205"/>
      <c r="C123" s="46" t="s">
        <v>0</v>
      </c>
      <c r="D123" s="47" t="s">
        <v>256</v>
      </c>
    </row>
    <row r="124" spans="2:4" x14ac:dyDescent="0.2">
      <c r="B124" s="205"/>
      <c r="C124" s="44" t="s">
        <v>59</v>
      </c>
      <c r="D124" s="45" t="s">
        <v>86</v>
      </c>
    </row>
    <row r="125" spans="2:4" x14ac:dyDescent="0.2">
      <c r="B125" s="205"/>
      <c r="C125" s="46" t="s">
        <v>7</v>
      </c>
      <c r="D125" s="47" t="s">
        <v>102</v>
      </c>
    </row>
    <row r="126" spans="2:4" x14ac:dyDescent="0.2">
      <c r="B126" s="205"/>
      <c r="C126" s="44" t="s">
        <v>8</v>
      </c>
      <c r="D126" s="45" t="s">
        <v>105</v>
      </c>
    </row>
    <row r="127" spans="2:4" ht="13.5" thickBot="1" x14ac:dyDescent="0.25">
      <c r="B127" s="206"/>
      <c r="C127" s="148" t="s">
        <v>10</v>
      </c>
      <c r="D127" s="149" t="s">
        <v>113</v>
      </c>
    </row>
    <row r="128" spans="2:4" x14ac:dyDescent="0.2">
      <c r="B128" s="214" t="s">
        <v>301</v>
      </c>
      <c r="C128" s="217" t="s">
        <v>340</v>
      </c>
      <c r="D128" s="217"/>
    </row>
    <row r="129" spans="2:4" x14ac:dyDescent="0.2">
      <c r="B129" s="215"/>
      <c r="C129" s="48" t="s">
        <v>29</v>
      </c>
      <c r="D129" s="49" t="s">
        <v>117</v>
      </c>
    </row>
    <row r="130" spans="2:4" x14ac:dyDescent="0.2">
      <c r="B130" s="215"/>
      <c r="C130" s="50" t="s">
        <v>24</v>
      </c>
      <c r="D130" s="51" t="s">
        <v>134</v>
      </c>
    </row>
    <row r="131" spans="2:4" x14ac:dyDescent="0.2">
      <c r="B131" s="215"/>
      <c r="C131" s="50" t="s">
        <v>25</v>
      </c>
      <c r="D131" s="51" t="s">
        <v>100</v>
      </c>
    </row>
    <row r="132" spans="2:4" x14ac:dyDescent="0.2">
      <c r="B132" s="215"/>
      <c r="C132" s="50" t="s">
        <v>31</v>
      </c>
      <c r="D132" s="51" t="s">
        <v>118</v>
      </c>
    </row>
    <row r="133" spans="2:4" x14ac:dyDescent="0.2">
      <c r="B133" s="215"/>
      <c r="C133" s="50" t="s">
        <v>318</v>
      </c>
      <c r="D133" s="51" t="s">
        <v>319</v>
      </c>
    </row>
    <row r="134" spans="2:4" x14ac:dyDescent="0.2">
      <c r="B134" s="215"/>
      <c r="C134" s="50" t="s">
        <v>35</v>
      </c>
      <c r="D134" s="51" t="s">
        <v>111</v>
      </c>
    </row>
    <row r="135" spans="2:4" x14ac:dyDescent="0.2">
      <c r="B135" s="215"/>
      <c r="C135" s="198" t="s">
        <v>342</v>
      </c>
      <c r="D135" s="199"/>
    </row>
    <row r="136" spans="2:4" x14ac:dyDescent="0.2">
      <c r="B136" s="215"/>
      <c r="C136" s="50" t="s">
        <v>26</v>
      </c>
      <c r="D136" s="51" t="s">
        <v>99</v>
      </c>
    </row>
    <row r="137" spans="2:4" x14ac:dyDescent="0.2">
      <c r="B137" s="215"/>
      <c r="C137" s="50" t="s">
        <v>27</v>
      </c>
      <c r="D137" s="51" t="s">
        <v>103</v>
      </c>
    </row>
    <row r="138" spans="2:4" x14ac:dyDescent="0.2">
      <c r="B138" s="215"/>
      <c r="C138" s="50" t="s">
        <v>11</v>
      </c>
      <c r="D138" s="51" t="s">
        <v>106</v>
      </c>
    </row>
    <row r="139" spans="2:4" x14ac:dyDescent="0.2">
      <c r="B139" s="215"/>
      <c r="C139" s="50" t="s">
        <v>28</v>
      </c>
      <c r="D139" s="51" t="s">
        <v>108</v>
      </c>
    </row>
    <row r="140" spans="2:4" x14ac:dyDescent="0.2">
      <c r="B140" s="215"/>
      <c r="C140" s="198" t="s">
        <v>341</v>
      </c>
      <c r="D140" s="199"/>
    </row>
    <row r="141" spans="2:4" x14ac:dyDescent="0.2">
      <c r="B141" s="215"/>
      <c r="C141" s="50" t="s">
        <v>32</v>
      </c>
      <c r="D141" s="51" t="s">
        <v>104</v>
      </c>
    </row>
    <row r="142" spans="2:4" x14ac:dyDescent="0.2">
      <c r="B142" s="215"/>
      <c r="C142" s="115" t="s">
        <v>33</v>
      </c>
      <c r="D142" s="116" t="s">
        <v>109</v>
      </c>
    </row>
    <row r="143" spans="2:4" ht="13.5" thickBot="1" x14ac:dyDescent="0.25">
      <c r="B143" s="216"/>
      <c r="C143" s="82" t="s">
        <v>34</v>
      </c>
      <c r="D143" s="83" t="s">
        <v>110</v>
      </c>
    </row>
    <row r="145" spans="2:4" x14ac:dyDescent="0.2">
      <c r="B145" s="184" t="s">
        <v>151</v>
      </c>
      <c r="C145" s="184"/>
      <c r="D145" s="184"/>
    </row>
    <row r="146" spans="2:4" x14ac:dyDescent="0.2">
      <c r="B146" s="184"/>
      <c r="C146" s="184"/>
      <c r="D146" s="184"/>
    </row>
    <row r="147" spans="2:4" x14ac:dyDescent="0.2">
      <c r="B147" s="184"/>
      <c r="C147" s="184"/>
      <c r="D147" s="184"/>
    </row>
  </sheetData>
  <sortState ref="C141:D143">
    <sortCondition ref="C141:C143"/>
  </sortState>
  <mergeCells count="23">
    <mergeCell ref="B7:B16"/>
    <mergeCell ref="B49:B82"/>
    <mergeCell ref="C49:D49"/>
    <mergeCell ref="C57:D57"/>
    <mergeCell ref="C67:D67"/>
    <mergeCell ref="C37:D37"/>
    <mergeCell ref="C27:D27"/>
    <mergeCell ref="C18:D18"/>
    <mergeCell ref="C73:D73"/>
    <mergeCell ref="B18:B48"/>
    <mergeCell ref="C135:D135"/>
    <mergeCell ref="C101:D101"/>
    <mergeCell ref="B145:D147"/>
    <mergeCell ref="B83:B100"/>
    <mergeCell ref="B113:B127"/>
    <mergeCell ref="B101:B112"/>
    <mergeCell ref="C113:D113"/>
    <mergeCell ref="C116:D116"/>
    <mergeCell ref="C83:D83"/>
    <mergeCell ref="C121:D121"/>
    <mergeCell ref="B128:B143"/>
    <mergeCell ref="C128:D128"/>
    <mergeCell ref="C140:D140"/>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5" manualBreakCount="5">
    <brk id="6" min="1" max="3" man="1"/>
    <brk id="17" min="1" max="3" man="1"/>
    <brk id="48" min="1" max="3" man="1"/>
    <brk id="82" min="1" max="3" man="1"/>
    <brk id="112" min="1" max="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workbookViewId="0">
      <pane ySplit="6" topLeftCell="A7" activePane="bottomLeft" state="frozen"/>
      <selection activeCell="G20" sqref="G20"/>
      <selection pane="bottomLeft" activeCell="G20" sqref="G20"/>
    </sheetView>
  </sheetViews>
  <sheetFormatPr defaultRowHeight="12.75" x14ac:dyDescent="0.2"/>
  <cols>
    <col min="1" max="1" width="1.77734375" style="10" customWidth="1"/>
    <col min="2" max="2" width="15.77734375" style="10" customWidth="1"/>
    <col min="3" max="3" width="6.77734375" style="180" customWidth="1"/>
    <col min="4" max="4" width="8.77734375" style="10" customWidth="1"/>
    <col min="5" max="5" width="6.77734375" style="180" customWidth="1"/>
    <col min="6" max="7" width="11.77734375" style="10" customWidth="1"/>
    <col min="8" max="16384" width="8.88671875" style="10"/>
  </cols>
  <sheetData>
    <row r="1" spans="2:7" x14ac:dyDescent="0.2">
      <c r="B1" s="42" t="s">
        <v>473</v>
      </c>
      <c r="C1" s="177"/>
      <c r="D1" s="42"/>
      <c r="E1" s="177"/>
      <c r="F1" s="42"/>
      <c r="G1" s="42"/>
    </row>
    <row r="2" spans="2:7" x14ac:dyDescent="0.2">
      <c r="B2" s="42" t="s">
        <v>66</v>
      </c>
      <c r="C2" s="177"/>
      <c r="D2" s="42"/>
      <c r="E2" s="177"/>
      <c r="F2" s="42"/>
      <c r="G2" s="42"/>
    </row>
    <row r="3" spans="2:7" x14ac:dyDescent="0.2">
      <c r="B3" s="42" t="s">
        <v>279</v>
      </c>
      <c r="C3" s="177"/>
      <c r="D3" s="42"/>
      <c r="E3" s="177"/>
      <c r="F3" s="42"/>
      <c r="G3" s="42"/>
    </row>
    <row r="4" spans="2:7" x14ac:dyDescent="0.2">
      <c r="B4" s="183"/>
      <c r="C4" s="177"/>
      <c r="D4" s="42"/>
      <c r="E4" s="177"/>
      <c r="F4" s="42"/>
      <c r="G4" s="42"/>
    </row>
    <row r="6" spans="2:7" ht="25.5" x14ac:dyDescent="0.2">
      <c r="B6" s="95" t="s">
        <v>184</v>
      </c>
      <c r="C6" s="178" t="s">
        <v>483</v>
      </c>
      <c r="D6" s="95" t="s">
        <v>482</v>
      </c>
      <c r="E6" s="178" t="s">
        <v>484</v>
      </c>
      <c r="F6" s="132" t="s">
        <v>354</v>
      </c>
      <c r="G6" s="132" t="s">
        <v>371</v>
      </c>
    </row>
    <row r="7" spans="2:7" x14ac:dyDescent="0.2">
      <c r="B7" s="232" t="s">
        <v>290</v>
      </c>
      <c r="C7" s="240">
        <v>21</v>
      </c>
      <c r="D7" s="232" t="s">
        <v>476</v>
      </c>
      <c r="E7" s="240">
        <v>211</v>
      </c>
      <c r="F7" s="133" t="s">
        <v>141</v>
      </c>
      <c r="G7" s="130">
        <v>21110</v>
      </c>
    </row>
    <row r="8" spans="2:7" x14ac:dyDescent="0.2">
      <c r="B8" s="233"/>
      <c r="C8" s="241"/>
      <c r="D8" s="195"/>
      <c r="E8" s="241"/>
      <c r="F8" s="137" t="s">
        <v>140</v>
      </c>
      <c r="G8" s="136">
        <v>21120</v>
      </c>
    </row>
    <row r="9" spans="2:7" x14ac:dyDescent="0.2">
      <c r="B9" s="233"/>
      <c r="C9" s="241"/>
      <c r="D9" s="196"/>
      <c r="E9" s="242"/>
      <c r="F9" s="139" t="s">
        <v>355</v>
      </c>
      <c r="G9" s="138">
        <v>21130</v>
      </c>
    </row>
    <row r="10" spans="2:7" x14ac:dyDescent="0.2">
      <c r="B10" s="233"/>
      <c r="C10" s="241"/>
      <c r="D10" s="232" t="s">
        <v>477</v>
      </c>
      <c r="E10" s="240">
        <v>212</v>
      </c>
      <c r="F10" s="137" t="s">
        <v>299</v>
      </c>
      <c r="G10" s="136">
        <v>21220</v>
      </c>
    </row>
    <row r="11" spans="2:7" x14ac:dyDescent="0.2">
      <c r="B11" s="233"/>
      <c r="C11" s="241"/>
      <c r="D11" s="195"/>
      <c r="E11" s="241"/>
      <c r="F11" s="137" t="s">
        <v>299</v>
      </c>
      <c r="G11" s="136">
        <v>21225</v>
      </c>
    </row>
    <row r="12" spans="2:7" x14ac:dyDescent="0.2">
      <c r="B12" s="233"/>
      <c r="C12" s="241"/>
      <c r="D12" s="195"/>
      <c r="E12" s="241"/>
      <c r="F12" s="137" t="s">
        <v>356</v>
      </c>
      <c r="G12" s="136">
        <v>21230</v>
      </c>
    </row>
    <row r="13" spans="2:7" x14ac:dyDescent="0.2">
      <c r="B13" s="233"/>
      <c r="C13" s="241"/>
      <c r="D13" s="195"/>
      <c r="E13" s="241"/>
      <c r="F13" s="133" t="s">
        <v>357</v>
      </c>
      <c r="G13" s="130">
        <v>21240</v>
      </c>
    </row>
    <row r="14" spans="2:7" x14ac:dyDescent="0.2">
      <c r="B14" s="233"/>
      <c r="C14" s="241"/>
      <c r="D14" s="195"/>
      <c r="E14" s="241"/>
      <c r="F14" s="137" t="s">
        <v>357</v>
      </c>
      <c r="G14" s="136">
        <v>21245</v>
      </c>
    </row>
    <row r="15" spans="2:7" x14ac:dyDescent="0.2">
      <c r="B15" s="233"/>
      <c r="C15" s="241"/>
      <c r="D15" s="195"/>
      <c r="E15" s="241"/>
      <c r="F15" s="137" t="s">
        <v>358</v>
      </c>
      <c r="G15" s="136">
        <v>21250</v>
      </c>
    </row>
    <row r="16" spans="2:7" x14ac:dyDescent="0.2">
      <c r="B16" s="233"/>
      <c r="C16" s="241"/>
      <c r="D16" s="195"/>
      <c r="E16" s="241"/>
      <c r="F16" s="137" t="s">
        <v>359</v>
      </c>
      <c r="G16" s="136">
        <v>21260</v>
      </c>
    </row>
    <row r="17" spans="2:7" x14ac:dyDescent="0.2">
      <c r="B17" s="233"/>
      <c r="C17" s="241"/>
      <c r="D17" s="195"/>
      <c r="E17" s="241"/>
      <c r="F17" s="137" t="s">
        <v>360</v>
      </c>
      <c r="G17" s="136">
        <v>21270</v>
      </c>
    </row>
    <row r="18" spans="2:7" x14ac:dyDescent="0.2">
      <c r="B18" s="233"/>
      <c r="C18" s="241"/>
      <c r="D18" s="195"/>
      <c r="E18" s="241"/>
      <c r="F18" s="137" t="s">
        <v>361</v>
      </c>
      <c r="G18" s="136">
        <v>21280</v>
      </c>
    </row>
    <row r="19" spans="2:7" x14ac:dyDescent="0.2">
      <c r="B19" s="233"/>
      <c r="C19" s="241"/>
      <c r="D19" s="196"/>
      <c r="E19" s="242"/>
      <c r="F19" s="139" t="s">
        <v>362</v>
      </c>
      <c r="G19" s="138">
        <v>21290</v>
      </c>
    </row>
    <row r="20" spans="2:7" x14ac:dyDescent="0.2">
      <c r="B20" s="233"/>
      <c r="C20" s="242"/>
      <c r="D20" s="136" t="s">
        <v>369</v>
      </c>
      <c r="E20" s="179">
        <v>213</v>
      </c>
      <c r="F20" s="139" t="s">
        <v>369</v>
      </c>
      <c r="G20" s="138">
        <v>21300</v>
      </c>
    </row>
    <row r="21" spans="2:7" x14ac:dyDescent="0.2">
      <c r="B21" s="234" t="s">
        <v>289</v>
      </c>
      <c r="C21" s="243">
        <v>22</v>
      </c>
      <c r="D21" s="234" t="s">
        <v>478</v>
      </c>
      <c r="E21" s="243">
        <v>221</v>
      </c>
      <c r="F21" s="144" t="s">
        <v>131</v>
      </c>
      <c r="G21" s="127">
        <v>22110</v>
      </c>
    </row>
    <row r="22" spans="2:7" x14ac:dyDescent="0.2">
      <c r="B22" s="235"/>
      <c r="C22" s="241"/>
      <c r="D22" s="195"/>
      <c r="E22" s="241"/>
      <c r="F22" s="134" t="s">
        <v>272</v>
      </c>
      <c r="G22" s="128">
        <v>22120</v>
      </c>
    </row>
    <row r="23" spans="2:7" x14ac:dyDescent="0.2">
      <c r="B23" s="235"/>
      <c r="C23" s="241"/>
      <c r="D23" s="195"/>
      <c r="E23" s="241"/>
      <c r="F23" s="134" t="s">
        <v>132</v>
      </c>
      <c r="G23" s="128">
        <v>22130</v>
      </c>
    </row>
    <row r="24" spans="2:7" x14ac:dyDescent="0.2">
      <c r="B24" s="235"/>
      <c r="C24" s="241"/>
      <c r="D24" s="196"/>
      <c r="E24" s="242"/>
      <c r="F24" s="141" t="s">
        <v>363</v>
      </c>
      <c r="G24" s="140">
        <v>22140</v>
      </c>
    </row>
    <row r="25" spans="2:7" x14ac:dyDescent="0.2">
      <c r="B25" s="235"/>
      <c r="C25" s="241"/>
      <c r="D25" s="234" t="s">
        <v>479</v>
      </c>
      <c r="E25" s="243">
        <v>222</v>
      </c>
      <c r="F25" s="134" t="s">
        <v>156</v>
      </c>
      <c r="G25" s="128">
        <v>22210</v>
      </c>
    </row>
    <row r="26" spans="2:7" x14ac:dyDescent="0.2">
      <c r="B26" s="236"/>
      <c r="C26" s="242"/>
      <c r="D26" s="196"/>
      <c r="E26" s="242"/>
      <c r="F26" s="141" t="s">
        <v>364</v>
      </c>
      <c r="G26" s="140">
        <v>22220</v>
      </c>
    </row>
    <row r="27" spans="2:7" x14ac:dyDescent="0.2">
      <c r="B27" s="237" t="s">
        <v>288</v>
      </c>
      <c r="C27" s="244">
        <v>23</v>
      </c>
      <c r="D27" s="237" t="s">
        <v>480</v>
      </c>
      <c r="E27" s="244">
        <v>231</v>
      </c>
      <c r="F27" s="145" t="s">
        <v>368</v>
      </c>
      <c r="G27" s="129">
        <v>23110</v>
      </c>
    </row>
    <row r="28" spans="2:7" x14ac:dyDescent="0.2">
      <c r="B28" s="238"/>
      <c r="C28" s="241"/>
      <c r="D28" s="196"/>
      <c r="E28" s="242"/>
      <c r="F28" s="143" t="s">
        <v>138</v>
      </c>
      <c r="G28" s="142">
        <v>23120</v>
      </c>
    </row>
    <row r="29" spans="2:7" x14ac:dyDescent="0.2">
      <c r="B29" s="238"/>
      <c r="C29" s="241"/>
      <c r="D29" s="237" t="s">
        <v>481</v>
      </c>
      <c r="E29" s="244">
        <v>232</v>
      </c>
      <c r="F29" s="135" t="s">
        <v>365</v>
      </c>
      <c r="G29" s="131">
        <v>23210</v>
      </c>
    </row>
    <row r="30" spans="2:7" x14ac:dyDescent="0.2">
      <c r="B30" s="238"/>
      <c r="C30" s="241"/>
      <c r="D30" s="195"/>
      <c r="E30" s="241"/>
      <c r="F30" s="135" t="s">
        <v>133</v>
      </c>
      <c r="G30" s="131">
        <v>23220</v>
      </c>
    </row>
    <row r="31" spans="2:7" x14ac:dyDescent="0.2">
      <c r="B31" s="238"/>
      <c r="C31" s="241"/>
      <c r="D31" s="196"/>
      <c r="E31" s="242"/>
      <c r="F31" s="143" t="s">
        <v>271</v>
      </c>
      <c r="G31" s="142">
        <v>23230</v>
      </c>
    </row>
    <row r="32" spans="2:7" x14ac:dyDescent="0.2">
      <c r="B32" s="238"/>
      <c r="C32" s="241"/>
      <c r="D32" s="237" t="s">
        <v>475</v>
      </c>
      <c r="E32" s="244">
        <v>233</v>
      </c>
      <c r="F32" s="135" t="s">
        <v>135</v>
      </c>
      <c r="G32" s="131">
        <v>23310</v>
      </c>
    </row>
    <row r="33" spans="2:7" x14ac:dyDescent="0.2">
      <c r="B33" s="238"/>
      <c r="C33" s="241"/>
      <c r="D33" s="195"/>
      <c r="E33" s="241"/>
      <c r="F33" s="135" t="s">
        <v>366</v>
      </c>
      <c r="G33" s="131">
        <v>23320</v>
      </c>
    </row>
    <row r="34" spans="2:7" x14ac:dyDescent="0.2">
      <c r="B34" s="239"/>
      <c r="C34" s="242"/>
      <c r="D34" s="196"/>
      <c r="E34" s="242"/>
      <c r="F34" s="143" t="s">
        <v>367</v>
      </c>
      <c r="G34" s="142">
        <v>23330</v>
      </c>
    </row>
  </sheetData>
  <sortState ref="G9:H19">
    <sortCondition ref="G9:G19"/>
  </sortState>
  <mergeCells count="20">
    <mergeCell ref="E10:E19"/>
    <mergeCell ref="E7:E9"/>
    <mergeCell ref="E32:E34"/>
    <mergeCell ref="E29:E31"/>
    <mergeCell ref="E27:E28"/>
    <mergeCell ref="E25:E26"/>
    <mergeCell ref="E21:E24"/>
    <mergeCell ref="B7:B20"/>
    <mergeCell ref="B21:B26"/>
    <mergeCell ref="B27:B34"/>
    <mergeCell ref="D32:D34"/>
    <mergeCell ref="D27:D28"/>
    <mergeCell ref="D29:D31"/>
    <mergeCell ref="D25:D26"/>
    <mergeCell ref="D21:D24"/>
    <mergeCell ref="D10:D19"/>
    <mergeCell ref="D7:D9"/>
    <mergeCell ref="C7:C20"/>
    <mergeCell ref="C21:C26"/>
    <mergeCell ref="C27:C34"/>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6"/>
  <sheetViews>
    <sheetView workbookViewId="0">
      <pane ySplit="6" topLeftCell="A7" activePane="bottomLeft" state="frozen"/>
      <selection activeCell="G20" sqref="G20"/>
      <selection pane="bottomLeft" activeCell="G20" sqref="G20"/>
    </sheetView>
  </sheetViews>
  <sheetFormatPr defaultRowHeight="12.75" x14ac:dyDescent="0.2"/>
  <cols>
    <col min="1" max="1" width="1.77734375" style="10" customWidth="1"/>
    <col min="2" max="2" width="12.77734375" style="10" customWidth="1"/>
    <col min="3" max="3" width="60.77734375" style="10" customWidth="1"/>
    <col min="4" max="16384" width="8.88671875" style="10"/>
  </cols>
  <sheetData>
    <row r="1" spans="2:3" x14ac:dyDescent="0.2">
      <c r="B1" s="42" t="s">
        <v>370</v>
      </c>
    </row>
    <row r="2" spans="2:3" x14ac:dyDescent="0.2">
      <c r="B2" s="42" t="s">
        <v>66</v>
      </c>
    </row>
    <row r="3" spans="2:3" x14ac:dyDescent="0.2">
      <c r="B3" s="42" t="s">
        <v>279</v>
      </c>
    </row>
    <row r="4" spans="2:3" x14ac:dyDescent="0.2">
      <c r="B4" s="182"/>
    </row>
    <row r="6" spans="2:3" ht="25.5" x14ac:dyDescent="0.2">
      <c r="B6" s="95" t="s">
        <v>184</v>
      </c>
      <c r="C6" s="96" t="s">
        <v>249</v>
      </c>
    </row>
    <row r="7" spans="2:3" x14ac:dyDescent="0.2">
      <c r="B7" s="232" t="s">
        <v>290</v>
      </c>
      <c r="C7" s="89" t="s">
        <v>185</v>
      </c>
    </row>
    <row r="8" spans="2:3" x14ac:dyDescent="0.2">
      <c r="B8" s="233"/>
      <c r="C8" s="89" t="s">
        <v>186</v>
      </c>
    </row>
    <row r="9" spans="2:3" x14ac:dyDescent="0.2">
      <c r="B9" s="233"/>
      <c r="C9" s="89" t="s">
        <v>187</v>
      </c>
    </row>
    <row r="10" spans="2:3" x14ac:dyDescent="0.2">
      <c r="B10" s="233"/>
      <c r="C10" s="89" t="s">
        <v>189</v>
      </c>
    </row>
    <row r="11" spans="2:3" x14ac:dyDescent="0.2">
      <c r="B11" s="233"/>
      <c r="C11" s="89" t="s">
        <v>190</v>
      </c>
    </row>
    <row r="12" spans="2:3" x14ac:dyDescent="0.2">
      <c r="B12" s="233"/>
      <c r="C12" s="89" t="s">
        <v>193</v>
      </c>
    </row>
    <row r="13" spans="2:3" x14ac:dyDescent="0.2">
      <c r="B13" s="233"/>
      <c r="C13" s="89" t="s">
        <v>194</v>
      </c>
    </row>
    <row r="14" spans="2:3" x14ac:dyDescent="0.2">
      <c r="B14" s="233"/>
      <c r="C14" s="89" t="s">
        <v>192</v>
      </c>
    </row>
    <row r="15" spans="2:3" x14ac:dyDescent="0.2">
      <c r="B15" s="233"/>
      <c r="C15" s="89" t="s">
        <v>195</v>
      </c>
    </row>
    <row r="16" spans="2:3" x14ac:dyDescent="0.2">
      <c r="B16" s="233"/>
      <c r="C16" s="89" t="s">
        <v>191</v>
      </c>
    </row>
    <row r="17" spans="2:3" x14ac:dyDescent="0.2">
      <c r="B17" s="233"/>
      <c r="C17" s="89" t="s">
        <v>196</v>
      </c>
    </row>
    <row r="18" spans="2:3" x14ac:dyDescent="0.2">
      <c r="B18" s="233"/>
      <c r="C18" s="89" t="s">
        <v>197</v>
      </c>
    </row>
    <row r="19" spans="2:3" x14ac:dyDescent="0.2">
      <c r="B19" s="233"/>
      <c r="C19" s="89" t="s">
        <v>309</v>
      </c>
    </row>
    <row r="20" spans="2:3" x14ac:dyDescent="0.2">
      <c r="B20" s="233"/>
      <c r="C20" s="89" t="s">
        <v>198</v>
      </c>
    </row>
    <row r="21" spans="2:3" x14ac:dyDescent="0.2">
      <c r="B21" s="233"/>
      <c r="C21" s="89" t="s">
        <v>201</v>
      </c>
    </row>
    <row r="22" spans="2:3" x14ac:dyDescent="0.2">
      <c r="B22" s="233"/>
      <c r="C22" s="89" t="s">
        <v>203</v>
      </c>
    </row>
    <row r="23" spans="2:3" x14ac:dyDescent="0.2">
      <c r="B23" s="233"/>
      <c r="C23" s="89" t="s">
        <v>199</v>
      </c>
    </row>
    <row r="24" spans="2:3" x14ac:dyDescent="0.2">
      <c r="B24" s="233"/>
      <c r="C24" s="89" t="s">
        <v>200</v>
      </c>
    </row>
    <row r="25" spans="2:3" x14ac:dyDescent="0.2">
      <c r="B25" s="233"/>
      <c r="C25" s="89" t="s">
        <v>202</v>
      </c>
    </row>
    <row r="26" spans="2:3" x14ac:dyDescent="0.2">
      <c r="B26" s="233"/>
      <c r="C26" s="89" t="s">
        <v>204</v>
      </c>
    </row>
    <row r="27" spans="2:3" x14ac:dyDescent="0.2">
      <c r="B27" s="233"/>
      <c r="C27" s="89" t="s">
        <v>474</v>
      </c>
    </row>
    <row r="28" spans="2:3" x14ac:dyDescent="0.2">
      <c r="B28" s="233"/>
      <c r="C28" s="90" t="s">
        <v>217</v>
      </c>
    </row>
    <row r="29" spans="2:3" x14ac:dyDescent="0.2">
      <c r="B29" s="245"/>
      <c r="C29" s="91" t="s">
        <v>205</v>
      </c>
    </row>
    <row r="30" spans="2:3" x14ac:dyDescent="0.2">
      <c r="B30" s="234" t="s">
        <v>289</v>
      </c>
      <c r="C30" s="88" t="s">
        <v>206</v>
      </c>
    </row>
    <row r="31" spans="2:3" x14ac:dyDescent="0.2">
      <c r="B31" s="235"/>
      <c r="C31" s="88" t="s">
        <v>308</v>
      </c>
    </row>
    <row r="32" spans="2:3" x14ac:dyDescent="0.2">
      <c r="B32" s="246"/>
      <c r="C32" s="88" t="s">
        <v>208</v>
      </c>
    </row>
    <row r="33" spans="2:3" x14ac:dyDescent="0.2">
      <c r="B33" s="246"/>
      <c r="C33" s="88" t="s">
        <v>207</v>
      </c>
    </row>
    <row r="34" spans="2:3" x14ac:dyDescent="0.2">
      <c r="B34" s="246"/>
      <c r="C34" s="88" t="s">
        <v>210</v>
      </c>
    </row>
    <row r="35" spans="2:3" x14ac:dyDescent="0.2">
      <c r="B35" s="246"/>
      <c r="C35" s="88" t="s">
        <v>209</v>
      </c>
    </row>
    <row r="36" spans="2:3" x14ac:dyDescent="0.2">
      <c r="B36" s="246"/>
      <c r="C36" s="88" t="s">
        <v>250</v>
      </c>
    </row>
    <row r="37" spans="2:3" x14ac:dyDescent="0.2">
      <c r="B37" s="246"/>
      <c r="C37" s="88" t="s">
        <v>211</v>
      </c>
    </row>
    <row r="38" spans="2:3" x14ac:dyDescent="0.2">
      <c r="B38" s="246"/>
      <c r="C38" s="88" t="s">
        <v>212</v>
      </c>
    </row>
    <row r="39" spans="2:3" x14ac:dyDescent="0.2">
      <c r="B39" s="246"/>
      <c r="C39" s="88" t="s">
        <v>314</v>
      </c>
    </row>
    <row r="40" spans="2:3" x14ac:dyDescent="0.2">
      <c r="B40" s="246"/>
      <c r="C40" s="88" t="s">
        <v>313</v>
      </c>
    </row>
    <row r="41" spans="2:3" x14ac:dyDescent="0.2">
      <c r="B41" s="246"/>
      <c r="C41" s="88" t="s">
        <v>216</v>
      </c>
    </row>
    <row r="42" spans="2:3" x14ac:dyDescent="0.2">
      <c r="B42" s="246"/>
      <c r="C42" s="88" t="s">
        <v>311</v>
      </c>
    </row>
    <row r="43" spans="2:3" x14ac:dyDescent="0.2">
      <c r="B43" s="246"/>
      <c r="C43" s="88" t="s">
        <v>312</v>
      </c>
    </row>
    <row r="44" spans="2:3" x14ac:dyDescent="0.2">
      <c r="B44" s="246"/>
      <c r="C44" s="88" t="s">
        <v>213</v>
      </c>
    </row>
    <row r="45" spans="2:3" x14ac:dyDescent="0.2">
      <c r="B45" s="246"/>
      <c r="C45" s="88" t="s">
        <v>214</v>
      </c>
    </row>
    <row r="46" spans="2:3" x14ac:dyDescent="0.2">
      <c r="B46" s="246"/>
      <c r="C46" s="88" t="s">
        <v>215</v>
      </c>
    </row>
    <row r="47" spans="2:3" x14ac:dyDescent="0.2">
      <c r="B47" s="246"/>
      <c r="C47" s="88" t="s">
        <v>316</v>
      </c>
    </row>
    <row r="48" spans="2:3" ht="25.5" x14ac:dyDescent="0.2">
      <c r="B48" s="236"/>
      <c r="C48" s="121" t="s">
        <v>315</v>
      </c>
    </row>
    <row r="49" spans="2:3" x14ac:dyDescent="0.2">
      <c r="B49" s="237" t="s">
        <v>288</v>
      </c>
      <c r="C49" s="92" t="s">
        <v>220</v>
      </c>
    </row>
    <row r="50" spans="2:3" x14ac:dyDescent="0.2">
      <c r="B50" s="247"/>
      <c r="C50" s="92" t="s">
        <v>218</v>
      </c>
    </row>
    <row r="51" spans="2:3" x14ac:dyDescent="0.2">
      <c r="B51" s="247"/>
      <c r="C51" s="92" t="s">
        <v>219</v>
      </c>
    </row>
    <row r="52" spans="2:3" x14ac:dyDescent="0.2">
      <c r="B52" s="247"/>
      <c r="C52" s="92" t="s">
        <v>221</v>
      </c>
    </row>
    <row r="53" spans="2:3" x14ac:dyDescent="0.2">
      <c r="B53" s="247"/>
      <c r="C53" s="92" t="s">
        <v>222</v>
      </c>
    </row>
    <row r="54" spans="2:3" x14ac:dyDescent="0.2">
      <c r="B54" s="247"/>
      <c r="C54" s="92" t="s">
        <v>223</v>
      </c>
    </row>
    <row r="55" spans="2:3" x14ac:dyDescent="0.2">
      <c r="B55" s="247"/>
      <c r="C55" s="92" t="s">
        <v>188</v>
      </c>
    </row>
    <row r="56" spans="2:3" x14ac:dyDescent="0.2">
      <c r="B56" s="247"/>
      <c r="C56" s="92" t="s">
        <v>224</v>
      </c>
    </row>
    <row r="57" spans="2:3" x14ac:dyDescent="0.2">
      <c r="B57" s="247"/>
      <c r="C57" s="92" t="s">
        <v>227</v>
      </c>
    </row>
    <row r="58" spans="2:3" x14ac:dyDescent="0.2">
      <c r="B58" s="247"/>
      <c r="C58" s="92" t="s">
        <v>226</v>
      </c>
    </row>
    <row r="59" spans="2:3" x14ac:dyDescent="0.2">
      <c r="B59" s="247"/>
      <c r="C59" s="92" t="s">
        <v>225</v>
      </c>
    </row>
    <row r="60" spans="2:3" x14ac:dyDescent="0.2">
      <c r="B60" s="247"/>
      <c r="C60" s="92" t="s">
        <v>228</v>
      </c>
    </row>
    <row r="61" spans="2:3" x14ac:dyDescent="0.2">
      <c r="B61" s="247"/>
      <c r="C61" s="92" t="s">
        <v>260</v>
      </c>
    </row>
    <row r="62" spans="2:3" x14ac:dyDescent="0.2">
      <c r="B62" s="247"/>
      <c r="C62" s="92" t="s">
        <v>229</v>
      </c>
    </row>
    <row r="63" spans="2:3" x14ac:dyDescent="0.2">
      <c r="B63" s="247"/>
      <c r="C63" s="92" t="s">
        <v>264</v>
      </c>
    </row>
    <row r="64" spans="2:3" x14ac:dyDescent="0.2">
      <c r="B64" s="247"/>
      <c r="C64" s="92" t="s">
        <v>230</v>
      </c>
    </row>
    <row r="65" spans="2:3" x14ac:dyDescent="0.2">
      <c r="B65" s="247"/>
      <c r="C65" s="92" t="s">
        <v>231</v>
      </c>
    </row>
    <row r="66" spans="2:3" x14ac:dyDescent="0.2">
      <c r="B66" s="247"/>
      <c r="C66" s="92" t="s">
        <v>241</v>
      </c>
    </row>
    <row r="67" spans="2:3" x14ac:dyDescent="0.2">
      <c r="B67" s="247"/>
      <c r="C67" s="92" t="s">
        <v>310</v>
      </c>
    </row>
    <row r="68" spans="2:3" x14ac:dyDescent="0.2">
      <c r="B68" s="247"/>
      <c r="C68" s="92" t="s">
        <v>232</v>
      </c>
    </row>
    <row r="69" spans="2:3" x14ac:dyDescent="0.2">
      <c r="B69" s="247"/>
      <c r="C69" s="92" t="s">
        <v>234</v>
      </c>
    </row>
    <row r="70" spans="2:3" x14ac:dyDescent="0.2">
      <c r="B70" s="247"/>
      <c r="C70" s="92" t="s">
        <v>233</v>
      </c>
    </row>
    <row r="71" spans="2:3" x14ac:dyDescent="0.2">
      <c r="B71" s="247"/>
      <c r="C71" s="92" t="s">
        <v>235</v>
      </c>
    </row>
    <row r="72" spans="2:3" x14ac:dyDescent="0.2">
      <c r="B72" s="247"/>
      <c r="C72" s="92" t="s">
        <v>245</v>
      </c>
    </row>
    <row r="73" spans="2:3" x14ac:dyDescent="0.2">
      <c r="B73" s="247"/>
      <c r="C73" s="92" t="s">
        <v>353</v>
      </c>
    </row>
    <row r="74" spans="2:3" x14ac:dyDescent="0.2">
      <c r="B74" s="247"/>
      <c r="C74" s="92" t="s">
        <v>239</v>
      </c>
    </row>
    <row r="75" spans="2:3" x14ac:dyDescent="0.2">
      <c r="B75" s="247"/>
      <c r="C75" s="92" t="s">
        <v>238</v>
      </c>
    </row>
    <row r="76" spans="2:3" x14ac:dyDescent="0.2">
      <c r="B76" s="247"/>
      <c r="C76" s="92" t="s">
        <v>237</v>
      </c>
    </row>
    <row r="77" spans="2:3" x14ac:dyDescent="0.2">
      <c r="B77" s="247"/>
      <c r="C77" s="92" t="s">
        <v>236</v>
      </c>
    </row>
    <row r="78" spans="2:3" x14ac:dyDescent="0.2">
      <c r="B78" s="247"/>
      <c r="C78" s="92" t="s">
        <v>242</v>
      </c>
    </row>
    <row r="79" spans="2:3" x14ac:dyDescent="0.2">
      <c r="B79" s="247"/>
      <c r="C79" s="92" t="s">
        <v>240</v>
      </c>
    </row>
    <row r="80" spans="2:3" x14ac:dyDescent="0.2">
      <c r="B80" s="247"/>
      <c r="C80" s="92" t="s">
        <v>259</v>
      </c>
    </row>
    <row r="81" spans="2:3" x14ac:dyDescent="0.2">
      <c r="B81" s="247"/>
      <c r="C81" s="92" t="s">
        <v>352</v>
      </c>
    </row>
    <row r="82" spans="2:3" x14ac:dyDescent="0.2">
      <c r="B82" s="247"/>
      <c r="C82" s="92" t="s">
        <v>243</v>
      </c>
    </row>
    <row r="83" spans="2:3" x14ac:dyDescent="0.2">
      <c r="B83" s="247"/>
      <c r="C83" s="92" t="s">
        <v>247</v>
      </c>
    </row>
    <row r="84" spans="2:3" x14ac:dyDescent="0.2">
      <c r="B84" s="247"/>
      <c r="C84" s="93" t="s">
        <v>248</v>
      </c>
    </row>
    <row r="85" spans="2:3" x14ac:dyDescent="0.2">
      <c r="B85" s="247"/>
      <c r="C85" s="92" t="s">
        <v>244</v>
      </c>
    </row>
    <row r="86" spans="2:3" x14ac:dyDescent="0.2">
      <c r="B86" s="239"/>
      <c r="C86" s="94" t="s">
        <v>246</v>
      </c>
    </row>
  </sheetData>
  <mergeCells count="3">
    <mergeCell ref="B7:B29"/>
    <mergeCell ref="B30:B48"/>
    <mergeCell ref="B49:B86"/>
  </mergeCells>
  <printOptions horizontalCentered="1"/>
  <pageMargins left="0.25" right="0.25" top="1" bottom="1" header="0.5" footer="0.5"/>
  <pageSetup fitToHeight="0" orientation="portrait" r:id="rId1"/>
  <headerFooter alignWithMargins="0">
    <oddFooter>&amp;C&amp;10Collin IRO tkm; 11/14/2018; Page &amp;P of &amp;N
...\Faculty Workload\F-T vs P-T Faculty Load Reports\201910 Contact Hours.xlsx</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B273"/>
  <sheetViews>
    <sheetView zoomScaleNormal="100" workbookViewId="0">
      <pane ySplit="7" topLeftCell="A8" activePane="bottomLeft" state="frozen"/>
      <selection activeCell="G20" sqref="G20"/>
      <selection pane="bottomLeft" activeCell="G20" sqref="G20"/>
    </sheetView>
  </sheetViews>
  <sheetFormatPr defaultColWidth="8.88671875" defaultRowHeight="1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19.6640625" style="10" bestFit="1" customWidth="1"/>
    <col min="14" max="16" width="8.88671875" style="10"/>
    <col min="22" max="22" width="1.77734375" customWidth="1"/>
    <col min="29" max="16384" width="8.88671875" style="10"/>
  </cols>
  <sheetData>
    <row r="1" spans="2:16" ht="12.75" customHeight="1" x14ac:dyDescent="0.2">
      <c r="B1" s="27" t="s">
        <v>79</v>
      </c>
      <c r="C1" s="27"/>
      <c r="D1" s="27"/>
      <c r="E1" s="27"/>
      <c r="F1" s="27"/>
      <c r="G1" s="27"/>
      <c r="H1" s="27"/>
      <c r="I1" s="27"/>
      <c r="J1" s="25"/>
      <c r="K1" s="25"/>
    </row>
    <row r="2" spans="2:16" ht="12.75" customHeight="1" x14ac:dyDescent="0.2">
      <c r="B2" s="27" t="s">
        <v>48</v>
      </c>
      <c r="C2" s="27"/>
      <c r="D2" s="27"/>
      <c r="E2" s="27"/>
      <c r="F2" s="27"/>
      <c r="G2" s="27"/>
      <c r="H2" s="27"/>
      <c r="I2" s="27"/>
      <c r="J2" s="25"/>
      <c r="K2" s="25"/>
    </row>
    <row r="3" spans="2:16" ht="12.75" customHeight="1" x14ac:dyDescent="0.2">
      <c r="B3" s="27" t="s">
        <v>66</v>
      </c>
      <c r="C3" s="27"/>
      <c r="D3" s="27"/>
      <c r="E3" s="27"/>
      <c r="F3" s="27"/>
      <c r="G3" s="27"/>
      <c r="H3" s="27"/>
      <c r="I3" s="27"/>
      <c r="J3" s="25"/>
      <c r="K3" s="25"/>
    </row>
    <row r="4" spans="2:16" ht="12.75" customHeight="1" x14ac:dyDescent="0.2">
      <c r="B4" s="27" t="s">
        <v>279</v>
      </c>
      <c r="C4" s="27"/>
      <c r="D4" s="27"/>
      <c r="E4" s="27"/>
      <c r="F4" s="27"/>
      <c r="G4" s="27"/>
      <c r="H4" s="27"/>
      <c r="I4" s="27"/>
    </row>
    <row r="5" spans="2:16" ht="12.75" customHeight="1" x14ac:dyDescent="0.2">
      <c r="B5" s="182"/>
    </row>
    <row r="6" spans="2:16" ht="12.75" customHeight="1" x14ac:dyDescent="0.2">
      <c r="D6" s="185" t="s">
        <v>65</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71</v>
      </c>
      <c r="C8" s="191"/>
      <c r="D8" s="14">
        <f>SUM(D19,D21,D56,D95,D116,D131,D150,D170)</f>
        <v>2910744</v>
      </c>
      <c r="E8" s="16">
        <f>D8/$I8</f>
        <v>0.54309626803514333</v>
      </c>
      <c r="F8" s="6"/>
      <c r="G8" s="14">
        <f>SUM(G19,G21,G56,G95,G116,G131,G150,G170)</f>
        <v>2448792</v>
      </c>
      <c r="H8" s="16">
        <f>G8/$I8</f>
        <v>0.45690373196485667</v>
      </c>
      <c r="I8" s="14">
        <f t="shared" ref="I8" si="0">+D8+G8</f>
        <v>5359536</v>
      </c>
      <c r="N8" s="17"/>
      <c r="O8" s="17"/>
      <c r="P8" s="17"/>
    </row>
    <row r="9" spans="2:16" ht="12.75" customHeight="1" x14ac:dyDescent="0.2">
      <c r="B9" s="188" t="s">
        <v>177</v>
      </c>
      <c r="C9" s="11" t="s">
        <v>376</v>
      </c>
      <c r="D9" s="12">
        <v>6160</v>
      </c>
      <c r="E9" s="13">
        <f t="shared" ref="E9:E18" si="1">+D9/$I9</f>
        <v>0.50392670157068065</v>
      </c>
      <c r="F9" s="15"/>
      <c r="G9" s="12">
        <v>6064</v>
      </c>
      <c r="H9" s="13">
        <f t="shared" ref="H9:H18" si="2">+G9/$I9</f>
        <v>0.49607329842931935</v>
      </c>
      <c r="I9" s="12">
        <f t="shared" ref="I9:I10" si="3">+D9+G9</f>
        <v>12224</v>
      </c>
      <c r="N9" s="17"/>
      <c r="O9" s="17"/>
      <c r="P9" s="17"/>
    </row>
    <row r="10" spans="2:16" ht="12.75" customHeight="1" x14ac:dyDescent="0.2">
      <c r="B10" s="188"/>
      <c r="C10" s="11" t="s">
        <v>386</v>
      </c>
      <c r="D10" s="12"/>
      <c r="E10" s="13" t="s">
        <v>389</v>
      </c>
      <c r="F10" s="15"/>
      <c r="G10" s="12"/>
      <c r="H10" s="13" t="s">
        <v>389</v>
      </c>
      <c r="I10" s="12">
        <f t="shared" si="3"/>
        <v>0</v>
      </c>
    </row>
    <row r="11" spans="2:16" ht="12.75" customHeight="1" x14ac:dyDescent="0.2">
      <c r="B11" s="188"/>
      <c r="C11" s="11" t="s">
        <v>377</v>
      </c>
      <c r="D11" s="12">
        <v>4944</v>
      </c>
      <c r="E11" s="13">
        <f t="shared" si="1"/>
        <v>0.29740134744947067</v>
      </c>
      <c r="F11" s="12"/>
      <c r="G11" s="12">
        <v>11680</v>
      </c>
      <c r="H11" s="13">
        <f t="shared" si="2"/>
        <v>0.70259865255052933</v>
      </c>
      <c r="I11" s="12">
        <f>+D11+G11</f>
        <v>16624</v>
      </c>
      <c r="N11" s="17"/>
      <c r="O11" s="17"/>
      <c r="P11" s="17"/>
    </row>
    <row r="12" spans="2:16" ht="12.75" customHeight="1" x14ac:dyDescent="0.2">
      <c r="B12" s="188"/>
      <c r="C12" s="11" t="s">
        <v>378</v>
      </c>
      <c r="D12" s="12"/>
      <c r="E12" s="13">
        <f t="shared" si="1"/>
        <v>0</v>
      </c>
      <c r="F12" s="15"/>
      <c r="G12" s="12">
        <v>23008</v>
      </c>
      <c r="H12" s="13">
        <f t="shared" si="2"/>
        <v>1</v>
      </c>
      <c r="I12" s="12">
        <f>+D12+G12</f>
        <v>23008</v>
      </c>
      <c r="O12" s="17"/>
      <c r="P12" s="17"/>
    </row>
    <row r="13" spans="2:16" ht="12.75" customHeight="1" x14ac:dyDescent="0.2">
      <c r="B13" s="188"/>
      <c r="C13" s="11" t="s">
        <v>379</v>
      </c>
      <c r="D13" s="12">
        <v>16752</v>
      </c>
      <c r="E13" s="13">
        <f t="shared" si="1"/>
        <v>0.41564112743152043</v>
      </c>
      <c r="F13" s="15"/>
      <c r="G13" s="12">
        <v>23552</v>
      </c>
      <c r="H13" s="13">
        <f t="shared" si="2"/>
        <v>0.58435887256847951</v>
      </c>
      <c r="I13" s="12">
        <f>+D13+G13</f>
        <v>40304</v>
      </c>
      <c r="N13" s="17"/>
      <c r="O13" s="17"/>
      <c r="P13" s="17"/>
    </row>
    <row r="14" spans="2:16" ht="12.75" customHeight="1" x14ac:dyDescent="0.2">
      <c r="B14" s="188"/>
      <c r="C14" s="11" t="s">
        <v>380</v>
      </c>
      <c r="D14" s="12">
        <v>7008</v>
      </c>
      <c r="E14" s="13">
        <f t="shared" ref="E14" si="4">+D14/$I14</f>
        <v>0.58950201884253028</v>
      </c>
      <c r="F14" s="15"/>
      <c r="G14" s="12">
        <v>4880</v>
      </c>
      <c r="H14" s="13">
        <f t="shared" ref="H14" si="5">+G14/$I14</f>
        <v>0.41049798115746972</v>
      </c>
      <c r="I14" s="12">
        <f>+D14+G14</f>
        <v>11888</v>
      </c>
      <c r="N14" s="17"/>
      <c r="P14" s="17"/>
    </row>
    <row r="15" spans="2:16" ht="12.75" customHeight="1" x14ac:dyDescent="0.2">
      <c r="B15" s="188"/>
      <c r="C15" s="11" t="s">
        <v>381</v>
      </c>
      <c r="D15" s="12">
        <v>7824</v>
      </c>
      <c r="E15" s="13">
        <f t="shared" si="1"/>
        <v>0.26721311475409837</v>
      </c>
      <c r="F15" s="15"/>
      <c r="G15" s="12">
        <v>21456</v>
      </c>
      <c r="H15" s="13">
        <f t="shared" si="2"/>
        <v>0.73278688524590163</v>
      </c>
      <c r="I15" s="12">
        <f t="shared" ref="I15" si="6">+D15+G15</f>
        <v>29280</v>
      </c>
      <c r="M15" s="9"/>
      <c r="N15" s="160"/>
      <c r="O15" s="160"/>
      <c r="P15" s="160"/>
    </row>
    <row r="16" spans="2:16" ht="12.75" customHeight="1" x14ac:dyDescent="0.2">
      <c r="B16" s="188"/>
      <c r="C16" s="11" t="s">
        <v>382</v>
      </c>
      <c r="D16" s="17">
        <v>2144</v>
      </c>
      <c r="E16" s="21">
        <f t="shared" si="1"/>
        <v>0.89333333333333331</v>
      </c>
      <c r="F16" s="20"/>
      <c r="G16" s="17">
        <v>256</v>
      </c>
      <c r="H16" s="21">
        <f t="shared" si="2"/>
        <v>0.10666666666666667</v>
      </c>
      <c r="I16" s="20">
        <f>+D16+G16</f>
        <v>2400</v>
      </c>
      <c r="N16" s="17"/>
      <c r="P16" s="17"/>
    </row>
    <row r="17" spans="2:16" ht="12.75" customHeight="1" x14ac:dyDescent="0.2">
      <c r="B17" s="188"/>
      <c r="C17" s="11" t="s">
        <v>383</v>
      </c>
      <c r="D17" s="12">
        <v>7632</v>
      </c>
      <c r="E17" s="13">
        <f t="shared" si="1"/>
        <v>0.47274529236868185</v>
      </c>
      <c r="F17" s="12"/>
      <c r="G17" s="12">
        <v>8512</v>
      </c>
      <c r="H17" s="13">
        <f t="shared" si="2"/>
        <v>0.5272547076313181</v>
      </c>
      <c r="I17" s="12">
        <f>+D17+G17</f>
        <v>16144</v>
      </c>
      <c r="M17" s="9"/>
      <c r="N17" s="160"/>
      <c r="O17" s="160"/>
      <c r="P17" s="160"/>
    </row>
    <row r="18" spans="2:16" ht="12.75" customHeight="1" x14ac:dyDescent="0.2">
      <c r="B18" s="188"/>
      <c r="C18" s="11" t="s">
        <v>384</v>
      </c>
      <c r="D18" s="12">
        <v>6384</v>
      </c>
      <c r="E18" s="13">
        <f t="shared" si="1"/>
        <v>0.37535277516462839</v>
      </c>
      <c r="F18" s="12"/>
      <c r="G18" s="12">
        <v>10624</v>
      </c>
      <c r="H18" s="13">
        <f t="shared" si="2"/>
        <v>0.62464722483537161</v>
      </c>
      <c r="I18" s="12">
        <f>+D18+G18</f>
        <v>17008</v>
      </c>
      <c r="N18" s="17"/>
      <c r="O18" s="17"/>
      <c r="P18" s="17"/>
    </row>
    <row r="19" spans="2:16" ht="12.75" customHeight="1" x14ac:dyDescent="0.2">
      <c r="B19" s="189"/>
      <c r="C19" s="126" t="s">
        <v>36</v>
      </c>
      <c r="D19" s="14">
        <f>SUM(D9:D18)</f>
        <v>58848</v>
      </c>
      <c r="E19" s="16">
        <f>D19/$I19</f>
        <v>0.34846044528659403</v>
      </c>
      <c r="F19" s="14"/>
      <c r="G19" s="14">
        <f>SUM(G9:G18)</f>
        <v>110032</v>
      </c>
      <c r="H19" s="16">
        <f>G19/$I19</f>
        <v>0.65153955471340597</v>
      </c>
      <c r="I19" s="14">
        <f>+D19+G19</f>
        <v>168880</v>
      </c>
      <c r="N19" s="17"/>
      <c r="O19" s="17"/>
      <c r="P19" s="17"/>
    </row>
    <row r="20" spans="2:16" ht="12.75" customHeight="1" x14ac:dyDescent="0.2">
      <c r="B20" s="190" t="s">
        <v>22</v>
      </c>
      <c r="C20" s="11" t="s">
        <v>385</v>
      </c>
      <c r="D20" s="12">
        <v>59920</v>
      </c>
      <c r="E20" s="13">
        <f>+D20/$I20</f>
        <v>0.65437707496068498</v>
      </c>
      <c r="F20" s="12"/>
      <c r="G20" s="12">
        <v>31648</v>
      </c>
      <c r="H20" s="13">
        <f>+G20/$I20</f>
        <v>0.34562292503931502</v>
      </c>
      <c r="I20" s="12">
        <f t="shared" ref="I20" si="7">+D20+G20</f>
        <v>91568</v>
      </c>
      <c r="N20" s="17"/>
      <c r="O20" s="17"/>
      <c r="P20" s="17"/>
    </row>
    <row r="21" spans="2:16" ht="12.75" customHeight="1" x14ac:dyDescent="0.2">
      <c r="B21" s="189"/>
      <c r="C21" s="126" t="s">
        <v>36</v>
      </c>
      <c r="D21" s="14">
        <f>+D20</f>
        <v>59920</v>
      </c>
      <c r="E21" s="16">
        <f>D21/$I21</f>
        <v>0.65437707496068498</v>
      </c>
      <c r="F21" s="14"/>
      <c r="G21" s="14">
        <f>+G20</f>
        <v>31648</v>
      </c>
      <c r="H21" s="16">
        <f>G21/$I21</f>
        <v>0.34562292503931502</v>
      </c>
      <c r="I21" s="14">
        <f>+D21+G21</f>
        <v>91568</v>
      </c>
      <c r="N21" s="17"/>
      <c r="O21" s="17"/>
      <c r="P21" s="17"/>
    </row>
    <row r="22" spans="2:16" ht="12.75" customHeight="1" x14ac:dyDescent="0.2">
      <c r="B22" s="190" t="s">
        <v>291</v>
      </c>
      <c r="C22" s="150" t="s">
        <v>332</v>
      </c>
      <c r="D22" s="100"/>
      <c r="E22" s="101"/>
      <c r="F22" s="100"/>
      <c r="G22" s="100"/>
      <c r="H22" s="101"/>
      <c r="I22" s="100"/>
    </row>
    <row r="23" spans="2:16" ht="12.75" customHeight="1" x14ac:dyDescent="0.2">
      <c r="B23" s="184"/>
      <c r="C23" s="102" t="s">
        <v>24</v>
      </c>
      <c r="D23" s="20">
        <v>64432</v>
      </c>
      <c r="E23" s="21">
        <f t="shared" ref="E23" si="8">+D23/$I23</f>
        <v>0.42282654346913062</v>
      </c>
      <c r="F23" s="20"/>
      <c r="G23" s="20">
        <v>87952</v>
      </c>
      <c r="H23" s="21">
        <f t="shared" ref="H23" si="9">+G23/$I23</f>
        <v>0.57717345653086938</v>
      </c>
      <c r="I23" s="20">
        <f>+D23+G23</f>
        <v>152384</v>
      </c>
      <c r="N23" s="17"/>
      <c r="O23" s="17"/>
      <c r="P23" s="17"/>
    </row>
    <row r="24" spans="2:16" ht="12.75" customHeight="1" x14ac:dyDescent="0.2">
      <c r="B24" s="184"/>
      <c r="C24" s="11" t="s">
        <v>25</v>
      </c>
      <c r="D24" s="12">
        <v>10304</v>
      </c>
      <c r="E24" s="13">
        <f t="shared" ref="E24:E28" si="10">+D24/$I24</f>
        <v>0.359375</v>
      </c>
      <c r="F24" s="12"/>
      <c r="G24" s="12">
        <v>18368</v>
      </c>
      <c r="H24" s="13">
        <f t="shared" ref="H24:H28" si="11">+G24/$I24</f>
        <v>0.640625</v>
      </c>
      <c r="I24" s="12">
        <f>+D24+G24</f>
        <v>28672</v>
      </c>
      <c r="N24" s="17"/>
      <c r="O24" s="17"/>
      <c r="P24" s="17"/>
    </row>
    <row r="25" spans="2:16" ht="12.75" customHeight="1" x14ac:dyDescent="0.2">
      <c r="B25" s="184"/>
      <c r="C25" s="11" t="s">
        <v>26</v>
      </c>
      <c r="D25" s="12">
        <v>9408</v>
      </c>
      <c r="E25" s="13">
        <f t="shared" si="10"/>
        <v>0.56321839080459768</v>
      </c>
      <c r="F25" s="12"/>
      <c r="G25" s="12">
        <v>7296</v>
      </c>
      <c r="H25" s="13">
        <f t="shared" si="11"/>
        <v>0.43678160919540232</v>
      </c>
      <c r="I25" s="12">
        <f t="shared" ref="I25" si="12">+D25+G25</f>
        <v>16704</v>
      </c>
      <c r="N25" s="17"/>
      <c r="O25" s="17"/>
      <c r="P25" s="17"/>
    </row>
    <row r="26" spans="2:16" ht="12.75" customHeight="1" x14ac:dyDescent="0.2">
      <c r="B26" s="184"/>
      <c r="C26" s="11" t="s">
        <v>31</v>
      </c>
      <c r="D26" s="12"/>
      <c r="E26" s="13" t="s">
        <v>389</v>
      </c>
      <c r="F26" s="12"/>
      <c r="G26" s="12"/>
      <c r="H26" s="13" t="s">
        <v>389</v>
      </c>
      <c r="I26" s="12">
        <f>+D26+G26</f>
        <v>0</v>
      </c>
    </row>
    <row r="27" spans="2:16" ht="12.75" customHeight="1" x14ac:dyDescent="0.2">
      <c r="B27" s="184"/>
      <c r="C27" s="11" t="s">
        <v>27</v>
      </c>
      <c r="D27" s="12">
        <v>6624</v>
      </c>
      <c r="E27" s="13">
        <f t="shared" si="10"/>
        <v>0.47422680412371132</v>
      </c>
      <c r="F27" s="15"/>
      <c r="G27" s="12">
        <v>7344</v>
      </c>
      <c r="H27" s="13">
        <f t="shared" si="11"/>
        <v>0.52577319587628868</v>
      </c>
      <c r="I27" s="12">
        <f t="shared" ref="I27:I29" si="13">+D27+G27</f>
        <v>13968</v>
      </c>
      <c r="N27" s="17"/>
      <c r="O27" s="17"/>
      <c r="P27" s="17"/>
    </row>
    <row r="28" spans="2:16" ht="12.75" customHeight="1" x14ac:dyDescent="0.2">
      <c r="B28" s="184"/>
      <c r="C28" s="11" t="s">
        <v>318</v>
      </c>
      <c r="D28" s="18">
        <v>9936</v>
      </c>
      <c r="E28" s="13">
        <f t="shared" si="10"/>
        <v>0.85892116182572609</v>
      </c>
      <c r="F28" s="12"/>
      <c r="G28" s="18">
        <v>1632</v>
      </c>
      <c r="H28" s="13">
        <f t="shared" si="11"/>
        <v>0.14107883817427386</v>
      </c>
      <c r="I28" s="12">
        <f t="shared" si="13"/>
        <v>11568</v>
      </c>
      <c r="N28" s="17"/>
      <c r="O28" s="17"/>
      <c r="P28" s="17"/>
    </row>
    <row r="29" spans="2:16" ht="12.75" customHeight="1" x14ac:dyDescent="0.2">
      <c r="B29" s="184"/>
      <c r="C29" s="11" t="s">
        <v>28</v>
      </c>
      <c r="D29" s="18">
        <v>4608</v>
      </c>
      <c r="E29" s="13">
        <f>+D29/$I29</f>
        <v>0.31372549019607843</v>
      </c>
      <c r="F29" s="12"/>
      <c r="G29" s="18">
        <v>10080</v>
      </c>
      <c r="H29" s="13">
        <f>+G29/$I29</f>
        <v>0.68627450980392157</v>
      </c>
      <c r="I29" s="12">
        <f t="shared" si="13"/>
        <v>14688</v>
      </c>
      <c r="N29" s="17"/>
      <c r="O29" s="17"/>
      <c r="P29" s="17"/>
    </row>
    <row r="30" spans="2:16" ht="12.75" customHeight="1" x14ac:dyDescent="0.2">
      <c r="B30" s="184"/>
      <c r="C30" s="11" t="s">
        <v>33</v>
      </c>
      <c r="D30" s="12">
        <v>41328</v>
      </c>
      <c r="E30" s="13">
        <f t="shared" ref="E30" si="14">+D30/$I30</f>
        <v>0.58691206543967278</v>
      </c>
      <c r="F30" s="12"/>
      <c r="G30" s="12">
        <v>29088</v>
      </c>
      <c r="H30" s="13">
        <f t="shared" ref="H30" si="15">+G30/$I30</f>
        <v>0.41308793456032722</v>
      </c>
      <c r="I30" s="12">
        <f t="shared" ref="I30" si="16">+D30+G30</f>
        <v>70416</v>
      </c>
      <c r="N30" s="17"/>
      <c r="O30" s="17"/>
      <c r="P30" s="17"/>
    </row>
    <row r="31" spans="2:16" ht="12.75" customHeight="1" x14ac:dyDescent="0.2">
      <c r="B31" s="184"/>
      <c r="C31" s="70" t="s">
        <v>139</v>
      </c>
      <c r="D31" s="69">
        <f>SUM(D23:D30)</f>
        <v>146640</v>
      </c>
      <c r="E31" s="65">
        <f t="shared" ref="E31" si="17">+D31/$I31</f>
        <v>0.47548638132295717</v>
      </c>
      <c r="F31" s="71"/>
      <c r="G31" s="69">
        <f>SUM(G23:G30)</f>
        <v>161760</v>
      </c>
      <c r="H31" s="65">
        <f t="shared" ref="H31" si="18">+G31/$I31</f>
        <v>0.52451361867704283</v>
      </c>
      <c r="I31" s="64">
        <f t="shared" ref="I31" si="19">+D31+G31</f>
        <v>308400</v>
      </c>
      <c r="N31" s="17"/>
      <c r="O31" s="17"/>
      <c r="P31" s="17"/>
    </row>
    <row r="32" spans="2:16" ht="12.75" customHeight="1" x14ac:dyDescent="0.2">
      <c r="B32" s="184"/>
      <c r="C32" s="151" t="s">
        <v>333</v>
      </c>
      <c r="D32" s="99"/>
      <c r="E32" s="99"/>
      <c r="F32" s="99"/>
      <c r="G32" s="99"/>
      <c r="H32" s="99"/>
      <c r="I32" s="99"/>
    </row>
    <row r="33" spans="2:16" ht="12.75" customHeight="1" x14ac:dyDescent="0.2">
      <c r="B33" s="184"/>
      <c r="C33" s="102" t="s">
        <v>29</v>
      </c>
      <c r="D33" s="20"/>
      <c r="E33" s="21" t="s">
        <v>389</v>
      </c>
      <c r="F33" s="105"/>
      <c r="G33" s="20"/>
      <c r="H33" s="21" t="s">
        <v>389</v>
      </c>
      <c r="I33" s="20">
        <f t="shared" ref="I33:I55" si="20">+D33+G33</f>
        <v>0</v>
      </c>
    </row>
    <row r="34" spans="2:16" ht="12.75" customHeight="1" x14ac:dyDescent="0.2">
      <c r="B34" s="184"/>
      <c r="C34" s="11" t="s">
        <v>325</v>
      </c>
      <c r="D34" s="12"/>
      <c r="E34" s="13">
        <f t="shared" ref="E34:E53" si="21">+D34/$I34</f>
        <v>0</v>
      </c>
      <c r="F34" s="12"/>
      <c r="G34" s="12">
        <v>2256</v>
      </c>
      <c r="H34" s="13">
        <f t="shared" ref="H34:H53" si="22">+G34/$I34</f>
        <v>1</v>
      </c>
      <c r="I34" s="12">
        <f t="shared" si="20"/>
        <v>2256</v>
      </c>
      <c r="N34" s="17"/>
      <c r="O34" s="17"/>
      <c r="P34" s="17"/>
    </row>
    <row r="35" spans="2:16" ht="12.75" customHeight="1" x14ac:dyDescent="0.2">
      <c r="B35" s="184"/>
      <c r="C35" s="11" t="s">
        <v>6</v>
      </c>
      <c r="D35" s="12">
        <v>57664</v>
      </c>
      <c r="E35" s="13">
        <f t="shared" si="21"/>
        <v>0.43474065138721352</v>
      </c>
      <c r="F35" s="15"/>
      <c r="G35" s="12">
        <v>74976</v>
      </c>
      <c r="H35" s="13">
        <f t="shared" si="22"/>
        <v>0.56525934861278648</v>
      </c>
      <c r="I35" s="12">
        <f t="shared" si="20"/>
        <v>132640</v>
      </c>
      <c r="N35" s="17"/>
      <c r="O35" s="17"/>
      <c r="P35" s="17"/>
    </row>
    <row r="36" spans="2:16" ht="12.75" customHeight="1" x14ac:dyDescent="0.2">
      <c r="B36" s="184"/>
      <c r="C36" s="11" t="s">
        <v>7</v>
      </c>
      <c r="D36" s="15"/>
      <c r="E36" s="13">
        <f t="shared" si="21"/>
        <v>0</v>
      </c>
      <c r="F36" s="15"/>
      <c r="G36" s="12">
        <v>6160</v>
      </c>
      <c r="H36" s="13">
        <f t="shared" si="22"/>
        <v>1</v>
      </c>
      <c r="I36" s="12">
        <f t="shared" si="20"/>
        <v>6160</v>
      </c>
      <c r="O36" s="17"/>
      <c r="P36" s="17"/>
    </row>
    <row r="37" spans="2:16" ht="12.75" customHeight="1" x14ac:dyDescent="0.2">
      <c r="B37" s="184"/>
      <c r="C37" s="11" t="s">
        <v>32</v>
      </c>
      <c r="D37" s="12">
        <v>32592</v>
      </c>
      <c r="E37" s="13">
        <f t="shared" si="21"/>
        <v>0.43806451612903224</v>
      </c>
      <c r="F37" s="12"/>
      <c r="G37" s="12">
        <v>41808</v>
      </c>
      <c r="H37" s="13">
        <f t="shared" si="22"/>
        <v>0.5619354838709677</v>
      </c>
      <c r="I37" s="12">
        <f t="shared" si="20"/>
        <v>74400</v>
      </c>
      <c r="N37" s="17"/>
      <c r="O37" s="17"/>
      <c r="P37" s="17"/>
    </row>
    <row r="38" spans="2:16" ht="12.75" customHeight="1" x14ac:dyDescent="0.2">
      <c r="B38" s="184"/>
      <c r="C38" s="11" t="s">
        <v>8</v>
      </c>
      <c r="D38" s="12">
        <v>9888</v>
      </c>
      <c r="E38" s="13">
        <f t="shared" si="21"/>
        <v>0.70547945205479456</v>
      </c>
      <c r="F38" s="12"/>
      <c r="G38" s="12">
        <v>4128</v>
      </c>
      <c r="H38" s="13">
        <f t="shared" si="22"/>
        <v>0.29452054794520549</v>
      </c>
      <c r="I38" s="12">
        <f t="shared" si="20"/>
        <v>14016</v>
      </c>
      <c r="N38" s="17"/>
      <c r="O38" s="17"/>
      <c r="P38" s="17"/>
    </row>
    <row r="39" spans="2:16" ht="12.75" customHeight="1" x14ac:dyDescent="0.2">
      <c r="B39" s="184"/>
      <c r="C39" s="11" t="s">
        <v>9</v>
      </c>
      <c r="D39" s="12">
        <v>6192</v>
      </c>
      <c r="E39" s="13">
        <f t="shared" si="21"/>
        <v>0.46402877697841727</v>
      </c>
      <c r="F39" s="12"/>
      <c r="G39" s="12">
        <v>7152</v>
      </c>
      <c r="H39" s="13">
        <f t="shared" si="22"/>
        <v>0.53597122302158273</v>
      </c>
      <c r="I39" s="12">
        <f t="shared" si="20"/>
        <v>13344</v>
      </c>
      <c r="N39" s="17"/>
      <c r="O39" s="17"/>
      <c r="P39" s="17"/>
    </row>
    <row r="40" spans="2:16" ht="12.75" customHeight="1" x14ac:dyDescent="0.2">
      <c r="B40" s="184"/>
      <c r="C40" s="19" t="s">
        <v>78</v>
      </c>
      <c r="D40" s="12">
        <v>3936</v>
      </c>
      <c r="E40" s="13">
        <f>+D40/$I40</f>
        <v>0.21635883905013192</v>
      </c>
      <c r="F40" s="12"/>
      <c r="G40" s="12">
        <v>14256</v>
      </c>
      <c r="H40" s="13">
        <f>+G40/$I40</f>
        <v>0.78364116094986802</v>
      </c>
      <c r="I40" s="12">
        <f t="shared" si="20"/>
        <v>18192</v>
      </c>
      <c r="N40" s="17"/>
      <c r="O40" s="17"/>
      <c r="P40" s="17"/>
    </row>
    <row r="41" spans="2:16" ht="12.75" customHeight="1" x14ac:dyDescent="0.2">
      <c r="B41" s="184"/>
      <c r="C41" s="11" t="s">
        <v>10</v>
      </c>
      <c r="D41" s="12">
        <v>15744</v>
      </c>
      <c r="E41" s="13">
        <f t="shared" ref="E41" si="23">+D41/$I41</f>
        <v>0.45366528354080221</v>
      </c>
      <c r="F41" s="12"/>
      <c r="G41" s="12">
        <v>18960</v>
      </c>
      <c r="H41" s="13">
        <f t="shared" ref="H41" si="24">+G41/$I41</f>
        <v>0.54633471645919773</v>
      </c>
      <c r="I41" s="12">
        <f t="shared" ref="I41" si="25">+D41+G41</f>
        <v>34704</v>
      </c>
      <c r="N41" s="17"/>
      <c r="O41" s="17"/>
      <c r="P41" s="17"/>
    </row>
    <row r="42" spans="2:16" ht="12.75" customHeight="1" x14ac:dyDescent="0.2">
      <c r="B42" s="184"/>
      <c r="C42" s="70" t="s">
        <v>139</v>
      </c>
      <c r="D42" s="69">
        <f>SUM(D33:D41)</f>
        <v>126016</v>
      </c>
      <c r="E42" s="65">
        <f t="shared" si="21"/>
        <v>0.42614435667135592</v>
      </c>
      <c r="F42" s="71"/>
      <c r="G42" s="69">
        <f>SUM(G33:G41)</f>
        <v>169696</v>
      </c>
      <c r="H42" s="65">
        <f t="shared" si="22"/>
        <v>0.57385564332864414</v>
      </c>
      <c r="I42" s="64">
        <f t="shared" si="20"/>
        <v>295712</v>
      </c>
      <c r="N42" s="17"/>
      <c r="O42" s="17"/>
      <c r="P42" s="17"/>
    </row>
    <row r="43" spans="2:16" ht="12.75" customHeight="1" x14ac:dyDescent="0.2">
      <c r="B43" s="184"/>
      <c r="C43" s="151" t="s">
        <v>334</v>
      </c>
      <c r="D43" s="99"/>
      <c r="E43" s="99"/>
      <c r="F43" s="99"/>
      <c r="G43" s="99"/>
      <c r="H43" s="99"/>
      <c r="I43" s="99"/>
    </row>
    <row r="44" spans="2:16" ht="12.75" customHeight="1" x14ac:dyDescent="0.2">
      <c r="B44" s="184"/>
      <c r="C44" s="102" t="s">
        <v>58</v>
      </c>
      <c r="D44" s="103">
        <v>6464</v>
      </c>
      <c r="E44" s="21">
        <f t="shared" ref="E44:E49" si="26">+D44/$I44</f>
        <v>0.71126760563380287</v>
      </c>
      <c r="F44" s="20"/>
      <c r="G44" s="103">
        <v>2624</v>
      </c>
      <c r="H44" s="21">
        <f t="shared" ref="H44:H49" si="27">+G44/$I44</f>
        <v>0.28873239436619719</v>
      </c>
      <c r="I44" s="20">
        <f t="shared" ref="I44:I47" si="28">+D44+G44</f>
        <v>9088</v>
      </c>
      <c r="N44" s="17"/>
      <c r="O44" s="17"/>
      <c r="P44" s="17"/>
    </row>
    <row r="45" spans="2:16" ht="12.75" customHeight="1" x14ac:dyDescent="0.2">
      <c r="B45" s="184"/>
      <c r="C45" s="11" t="s">
        <v>13</v>
      </c>
      <c r="D45" s="12">
        <v>5952</v>
      </c>
      <c r="E45" s="13">
        <f t="shared" si="26"/>
        <v>0.26160337552742619</v>
      </c>
      <c r="F45" s="15"/>
      <c r="G45" s="12">
        <v>16800</v>
      </c>
      <c r="H45" s="13">
        <f t="shared" si="27"/>
        <v>0.73839662447257381</v>
      </c>
      <c r="I45" s="12">
        <f t="shared" si="28"/>
        <v>22752</v>
      </c>
      <c r="N45" s="17"/>
      <c r="O45" s="17"/>
      <c r="P45" s="17"/>
    </row>
    <row r="46" spans="2:16" ht="12.75" customHeight="1" x14ac:dyDescent="0.2">
      <c r="B46" s="184"/>
      <c r="C46" s="11" t="s">
        <v>0</v>
      </c>
      <c r="D46" s="12"/>
      <c r="E46" s="13">
        <f t="shared" si="26"/>
        <v>0</v>
      </c>
      <c r="F46" s="12"/>
      <c r="G46" s="12">
        <v>2688</v>
      </c>
      <c r="H46" s="13">
        <f t="shared" si="27"/>
        <v>1</v>
      </c>
      <c r="I46" s="12">
        <f t="shared" si="28"/>
        <v>2688</v>
      </c>
      <c r="O46" s="17"/>
      <c r="P46" s="17"/>
    </row>
    <row r="47" spans="2:16" ht="12.75" customHeight="1" x14ac:dyDescent="0.2">
      <c r="B47" s="184"/>
      <c r="C47" s="11" t="s">
        <v>15</v>
      </c>
      <c r="D47" s="12"/>
      <c r="E47" s="13">
        <f t="shared" si="26"/>
        <v>0</v>
      </c>
      <c r="F47" s="15"/>
      <c r="G47" s="12">
        <v>1920</v>
      </c>
      <c r="H47" s="13">
        <f t="shared" si="27"/>
        <v>1</v>
      </c>
      <c r="I47" s="12">
        <f t="shared" si="28"/>
        <v>1920</v>
      </c>
      <c r="O47" s="17"/>
      <c r="P47" s="17"/>
    </row>
    <row r="48" spans="2:16" ht="12.75" customHeight="1" x14ac:dyDescent="0.2">
      <c r="B48" s="184"/>
      <c r="C48" s="11" t="s">
        <v>49</v>
      </c>
      <c r="D48" s="12">
        <v>14592</v>
      </c>
      <c r="E48" s="13">
        <f t="shared" si="26"/>
        <v>0.4022937803264226</v>
      </c>
      <c r="F48" s="12"/>
      <c r="G48" s="12">
        <v>21680</v>
      </c>
      <c r="H48" s="13">
        <f t="shared" si="27"/>
        <v>0.5977062196735774</v>
      </c>
      <c r="I48" s="12">
        <f>+D48+G48</f>
        <v>36272</v>
      </c>
      <c r="N48" s="17"/>
      <c r="O48" s="17"/>
      <c r="P48" s="17"/>
    </row>
    <row r="49" spans="2:16" ht="12.75" customHeight="1" x14ac:dyDescent="0.2">
      <c r="B49" s="184"/>
      <c r="C49" s="11" t="s">
        <v>59</v>
      </c>
      <c r="D49" s="18">
        <v>6384</v>
      </c>
      <c r="E49" s="13">
        <f t="shared" si="26"/>
        <v>0.32439024390243903</v>
      </c>
      <c r="F49" s="12"/>
      <c r="G49" s="17">
        <v>13296</v>
      </c>
      <c r="H49" s="13">
        <f t="shared" si="27"/>
        <v>0.67560975609756102</v>
      </c>
      <c r="I49" s="12">
        <f t="shared" ref="I49" si="29">+D49+G49</f>
        <v>19680</v>
      </c>
      <c r="N49" s="17"/>
      <c r="O49" s="17"/>
      <c r="P49" s="17"/>
    </row>
    <row r="50" spans="2:16" ht="12.75" customHeight="1" x14ac:dyDescent="0.2">
      <c r="B50" s="184"/>
      <c r="C50" s="11" t="s">
        <v>11</v>
      </c>
      <c r="D50" s="12">
        <v>71232</v>
      </c>
      <c r="E50" s="13">
        <f t="shared" ref="E50:E52" si="30">+D50/$I50</f>
        <v>0.58749010292953285</v>
      </c>
      <c r="F50" s="12"/>
      <c r="G50" s="12">
        <v>50016</v>
      </c>
      <c r="H50" s="13">
        <f t="shared" ref="H50:H52" si="31">+G50/$I50</f>
        <v>0.41250989707046715</v>
      </c>
      <c r="I50" s="12">
        <f t="shared" ref="I50:I52" si="32">+D50+G50</f>
        <v>121248</v>
      </c>
      <c r="N50" s="17"/>
      <c r="O50" s="17"/>
      <c r="P50" s="17"/>
    </row>
    <row r="51" spans="2:16" ht="12.75" customHeight="1" x14ac:dyDescent="0.2">
      <c r="B51" s="184"/>
      <c r="C51" s="11" t="s">
        <v>16</v>
      </c>
      <c r="D51" s="12">
        <v>5280</v>
      </c>
      <c r="E51" s="13">
        <f t="shared" si="30"/>
        <v>0.38686987104337633</v>
      </c>
      <c r="F51" s="15"/>
      <c r="G51" s="12">
        <v>8368</v>
      </c>
      <c r="H51" s="13">
        <f t="shared" si="31"/>
        <v>0.61313012895662367</v>
      </c>
      <c r="I51" s="12">
        <f t="shared" si="32"/>
        <v>13648</v>
      </c>
      <c r="N51" s="17"/>
      <c r="O51" s="17"/>
      <c r="P51" s="17"/>
    </row>
    <row r="52" spans="2:16" ht="12.75" customHeight="1" x14ac:dyDescent="0.2">
      <c r="B52" s="184"/>
      <c r="C52" s="11" t="s">
        <v>17</v>
      </c>
      <c r="D52" s="12">
        <v>1632</v>
      </c>
      <c r="E52" s="13">
        <f t="shared" si="30"/>
        <v>0.2857142857142857</v>
      </c>
      <c r="F52" s="12"/>
      <c r="G52" s="12">
        <v>4080</v>
      </c>
      <c r="H52" s="13">
        <f t="shared" si="31"/>
        <v>0.7142857142857143</v>
      </c>
      <c r="I52" s="12">
        <f t="shared" si="32"/>
        <v>5712</v>
      </c>
      <c r="N52" s="17"/>
      <c r="O52" s="17"/>
      <c r="P52" s="17"/>
    </row>
    <row r="53" spans="2:16" ht="12.75" customHeight="1" x14ac:dyDescent="0.2">
      <c r="B53" s="184"/>
      <c r="C53" s="11" t="s">
        <v>34</v>
      </c>
      <c r="D53" s="12">
        <v>33648</v>
      </c>
      <c r="E53" s="13">
        <f t="shared" si="21"/>
        <v>0.64351285189718477</v>
      </c>
      <c r="F53" s="12"/>
      <c r="G53" s="12">
        <v>18640</v>
      </c>
      <c r="H53" s="13">
        <f t="shared" si="22"/>
        <v>0.35648714810281518</v>
      </c>
      <c r="I53" s="12">
        <f t="shared" si="20"/>
        <v>52288</v>
      </c>
      <c r="N53" s="17"/>
      <c r="O53" s="17"/>
      <c r="P53" s="17"/>
    </row>
    <row r="54" spans="2:16" ht="12.75" customHeight="1" x14ac:dyDescent="0.2">
      <c r="B54" s="184"/>
      <c r="C54" s="11" t="s">
        <v>35</v>
      </c>
      <c r="D54" s="12">
        <v>7344</v>
      </c>
      <c r="E54" s="13">
        <f t="shared" ref="E54" si="33">+D54/$I54</f>
        <v>0.48726114649681529</v>
      </c>
      <c r="F54" s="12"/>
      <c r="G54" s="12">
        <v>7728</v>
      </c>
      <c r="H54" s="13">
        <f t="shared" ref="H54" si="34">+G54/$I54</f>
        <v>0.51273885350318471</v>
      </c>
      <c r="I54" s="12">
        <f t="shared" ref="I54" si="35">+D54+G54</f>
        <v>15072</v>
      </c>
      <c r="N54" s="17"/>
      <c r="O54" s="17"/>
      <c r="P54" s="17"/>
    </row>
    <row r="55" spans="2:16" ht="12.75" customHeight="1" x14ac:dyDescent="0.2">
      <c r="B55" s="184"/>
      <c r="C55" s="72" t="s">
        <v>139</v>
      </c>
      <c r="D55" s="68">
        <f>SUM(D44:D54)</f>
        <v>152528</v>
      </c>
      <c r="E55" s="98">
        <f>D55/$I55</f>
        <v>0.50780376072018329</v>
      </c>
      <c r="F55" s="67"/>
      <c r="G55" s="68">
        <f>SUM(G44:G54)</f>
        <v>147840</v>
      </c>
      <c r="H55" s="98">
        <f>G55/$I55</f>
        <v>0.49219623927981676</v>
      </c>
      <c r="I55" s="68">
        <f t="shared" si="20"/>
        <v>300368</v>
      </c>
      <c r="N55" s="17"/>
      <c r="O55" s="17"/>
      <c r="P55" s="17"/>
    </row>
    <row r="56" spans="2:16" ht="12.75" customHeight="1" x14ac:dyDescent="0.2">
      <c r="B56" s="193"/>
      <c r="C56" s="126" t="s">
        <v>36</v>
      </c>
      <c r="D56" s="14">
        <f>SUM(D31,D42,D55)</f>
        <v>425184</v>
      </c>
      <c r="E56" s="16">
        <f>D56/$I56</f>
        <v>0.47008667963912965</v>
      </c>
      <c r="F56" s="14"/>
      <c r="G56" s="14">
        <f>SUM(G31,G42,G55)</f>
        <v>479296</v>
      </c>
      <c r="H56" s="16">
        <f>G56/$I56</f>
        <v>0.52991332036087035</v>
      </c>
      <c r="I56" s="14">
        <f t="shared" ref="I56:I170" si="36">+D56+G56</f>
        <v>904480</v>
      </c>
      <c r="N56" s="17"/>
      <c r="O56" s="17"/>
      <c r="P56" s="17"/>
    </row>
    <row r="57" spans="2:16" ht="12.75" customHeight="1" x14ac:dyDescent="0.2">
      <c r="B57" s="190" t="s">
        <v>292</v>
      </c>
      <c r="C57" s="152" t="s">
        <v>326</v>
      </c>
      <c r="D57" s="100"/>
      <c r="E57" s="101"/>
      <c r="F57" s="100"/>
      <c r="G57" s="100"/>
      <c r="H57" s="101"/>
      <c r="I57" s="100"/>
    </row>
    <row r="58" spans="2:16" ht="12.75" customHeight="1" x14ac:dyDescent="0.2">
      <c r="B58" s="188"/>
      <c r="C58" s="102" t="s">
        <v>29</v>
      </c>
      <c r="D58" s="20"/>
      <c r="E58" s="21">
        <f t="shared" ref="E58:E59" si="37">+D58/$I58</f>
        <v>0</v>
      </c>
      <c r="F58" s="20"/>
      <c r="G58" s="20">
        <v>2640</v>
      </c>
      <c r="H58" s="21">
        <f t="shared" ref="H58:H59" si="38">+G58/$I58</f>
        <v>1</v>
      </c>
      <c r="I58" s="20">
        <f t="shared" ref="I58:I59" si="39">+D58+G58</f>
        <v>2640</v>
      </c>
      <c r="N58" s="17"/>
      <c r="O58" s="17"/>
      <c r="P58" s="17"/>
    </row>
    <row r="59" spans="2:16" ht="12.75" customHeight="1" x14ac:dyDescent="0.2">
      <c r="B59" s="188"/>
      <c r="C59" s="102" t="s">
        <v>13</v>
      </c>
      <c r="D59" s="20">
        <v>18672</v>
      </c>
      <c r="E59" s="21">
        <f t="shared" si="37"/>
        <v>0.61067503924646782</v>
      </c>
      <c r="F59" s="20"/>
      <c r="G59" s="20">
        <v>11904</v>
      </c>
      <c r="H59" s="21">
        <f t="shared" si="38"/>
        <v>0.38932496075353218</v>
      </c>
      <c r="I59" s="20">
        <f t="shared" si="39"/>
        <v>30576</v>
      </c>
      <c r="N59" s="17"/>
      <c r="O59" s="17"/>
      <c r="P59" s="17"/>
    </row>
    <row r="60" spans="2:16" ht="12.75" customHeight="1" x14ac:dyDescent="0.2">
      <c r="B60" s="188"/>
      <c r="C60" s="11" t="s">
        <v>31</v>
      </c>
      <c r="D60" s="12"/>
      <c r="E60" s="13">
        <f t="shared" ref="E60:E64" si="40">+D60/$I60</f>
        <v>0</v>
      </c>
      <c r="F60" s="12"/>
      <c r="G60" s="12">
        <v>2688</v>
      </c>
      <c r="H60" s="13">
        <f t="shared" ref="H60:H64" si="41">+G60/$I60</f>
        <v>1</v>
      </c>
      <c r="I60" s="12">
        <f t="shared" ref="I60:I64" si="42">+D60+G60</f>
        <v>2688</v>
      </c>
      <c r="N60" s="17"/>
      <c r="O60" s="17"/>
      <c r="P60" s="17"/>
    </row>
    <row r="61" spans="2:16" ht="12.75" customHeight="1" x14ac:dyDescent="0.2">
      <c r="B61" s="188"/>
      <c r="C61" s="11" t="s">
        <v>32</v>
      </c>
      <c r="D61" s="12">
        <v>71664</v>
      </c>
      <c r="E61" s="13">
        <f t="shared" si="40"/>
        <v>0.59458383114297098</v>
      </c>
      <c r="F61" s="12"/>
      <c r="G61" s="12">
        <v>48864</v>
      </c>
      <c r="H61" s="13">
        <f t="shared" si="41"/>
        <v>0.40541616885702908</v>
      </c>
      <c r="I61" s="12">
        <f t="shared" si="42"/>
        <v>120528</v>
      </c>
      <c r="N61" s="17"/>
      <c r="O61" s="17"/>
      <c r="P61" s="17"/>
    </row>
    <row r="62" spans="2:16" ht="12.75" customHeight="1" x14ac:dyDescent="0.2">
      <c r="B62" s="188"/>
      <c r="C62" s="11" t="s">
        <v>33</v>
      </c>
      <c r="D62" s="17">
        <v>64448</v>
      </c>
      <c r="E62" s="13">
        <f t="shared" si="40"/>
        <v>0.56069042316258355</v>
      </c>
      <c r="F62" s="12"/>
      <c r="G62" s="12">
        <v>50496</v>
      </c>
      <c r="H62" s="13">
        <f t="shared" si="41"/>
        <v>0.4393095768374165</v>
      </c>
      <c r="I62" s="12">
        <f t="shared" si="42"/>
        <v>114944</v>
      </c>
      <c r="N62" s="17"/>
      <c r="O62" s="17"/>
      <c r="P62" s="17"/>
    </row>
    <row r="63" spans="2:16" ht="12.75" customHeight="1" x14ac:dyDescent="0.2">
      <c r="B63" s="188"/>
      <c r="C63" s="11" t="s">
        <v>34</v>
      </c>
      <c r="D63" s="12">
        <v>24864</v>
      </c>
      <c r="E63" s="13">
        <f t="shared" si="40"/>
        <v>0.38918106686701726</v>
      </c>
      <c r="F63" s="12"/>
      <c r="G63" s="12">
        <v>39024</v>
      </c>
      <c r="H63" s="13">
        <f t="shared" si="41"/>
        <v>0.61081893313298274</v>
      </c>
      <c r="I63" s="12">
        <f t="shared" si="42"/>
        <v>63888</v>
      </c>
      <c r="N63" s="17"/>
      <c r="O63" s="17"/>
      <c r="P63" s="17"/>
    </row>
    <row r="64" spans="2:16" ht="12.75" customHeight="1" x14ac:dyDescent="0.2">
      <c r="B64" s="188"/>
      <c r="C64" s="11" t="s">
        <v>35</v>
      </c>
      <c r="D64" s="12">
        <v>15936</v>
      </c>
      <c r="E64" s="13">
        <f t="shared" si="40"/>
        <v>0.69022869022869027</v>
      </c>
      <c r="F64" s="12"/>
      <c r="G64" s="12">
        <v>7152</v>
      </c>
      <c r="H64" s="13">
        <f t="shared" si="41"/>
        <v>0.30977130977130979</v>
      </c>
      <c r="I64" s="12">
        <f t="shared" si="42"/>
        <v>23088</v>
      </c>
      <c r="N64" s="17"/>
      <c r="O64" s="17"/>
      <c r="P64" s="17"/>
    </row>
    <row r="65" spans="2:16" ht="12.75" customHeight="1" x14ac:dyDescent="0.2">
      <c r="B65" s="188"/>
      <c r="C65" s="66" t="s">
        <v>139</v>
      </c>
      <c r="D65" s="64">
        <f>SUM(D58:D64)</f>
        <v>195584</v>
      </c>
      <c r="E65" s="65">
        <f t="shared" ref="E65" si="43">+D65/$I65</f>
        <v>0.54578738223869272</v>
      </c>
      <c r="F65" s="64"/>
      <c r="G65" s="64">
        <f>SUM(G58:G64)</f>
        <v>162768</v>
      </c>
      <c r="H65" s="65">
        <f t="shared" ref="H65" si="44">+G65/$I65</f>
        <v>0.45421261776130734</v>
      </c>
      <c r="I65" s="64">
        <f t="shared" si="36"/>
        <v>358352</v>
      </c>
      <c r="N65" s="17"/>
      <c r="O65" s="17"/>
      <c r="P65" s="17"/>
    </row>
    <row r="66" spans="2:16" ht="12.75" customHeight="1" x14ac:dyDescent="0.2">
      <c r="B66" s="188"/>
      <c r="C66" s="152" t="s">
        <v>327</v>
      </c>
      <c r="D66" s="100"/>
      <c r="E66" s="101"/>
      <c r="F66" s="100"/>
      <c r="G66" s="100"/>
      <c r="H66" s="101"/>
      <c r="I66" s="100"/>
    </row>
    <row r="67" spans="2:16" ht="12.75" customHeight="1" x14ac:dyDescent="0.2">
      <c r="B67" s="188"/>
      <c r="C67" s="102" t="s">
        <v>15</v>
      </c>
      <c r="D67" s="20">
        <v>5712</v>
      </c>
      <c r="E67" s="21">
        <f t="shared" ref="E67:E75" si="45">+D67/$I67</f>
        <v>0.81506849315068497</v>
      </c>
      <c r="F67" s="20"/>
      <c r="G67" s="20">
        <v>1296</v>
      </c>
      <c r="H67" s="21">
        <f t="shared" ref="H67:H75" si="46">+G67/$I67</f>
        <v>0.18493150684931506</v>
      </c>
      <c r="I67" s="20">
        <f t="shared" ref="I67:I74" si="47">+D67+G67</f>
        <v>7008</v>
      </c>
      <c r="N67" s="17"/>
      <c r="O67" s="17"/>
      <c r="P67" s="17"/>
    </row>
    <row r="68" spans="2:16" ht="12.75" customHeight="1" x14ac:dyDescent="0.2">
      <c r="B68" s="188"/>
      <c r="C68" s="11" t="s">
        <v>6</v>
      </c>
      <c r="D68" s="12">
        <v>135152</v>
      </c>
      <c r="E68" s="13">
        <f t="shared" si="45"/>
        <v>0.68915721628457205</v>
      </c>
      <c r="F68" s="12"/>
      <c r="G68" s="12">
        <v>60960</v>
      </c>
      <c r="H68" s="13">
        <f t="shared" si="46"/>
        <v>0.31084278371542789</v>
      </c>
      <c r="I68" s="12">
        <f t="shared" si="47"/>
        <v>196112</v>
      </c>
      <c r="N68" s="17"/>
      <c r="O68" s="17"/>
      <c r="P68" s="17"/>
    </row>
    <row r="69" spans="2:16" ht="12.75" customHeight="1" x14ac:dyDescent="0.2">
      <c r="B69" s="188"/>
      <c r="C69" s="11" t="s">
        <v>7</v>
      </c>
      <c r="D69" s="12">
        <v>8256</v>
      </c>
      <c r="E69" s="13">
        <f t="shared" si="45"/>
        <v>0.55128205128205132</v>
      </c>
      <c r="F69" s="12"/>
      <c r="G69" s="12">
        <v>6720</v>
      </c>
      <c r="H69" s="13">
        <f t="shared" si="46"/>
        <v>0.44871794871794873</v>
      </c>
      <c r="I69" s="12">
        <f t="shared" si="47"/>
        <v>14976</v>
      </c>
      <c r="N69" s="17"/>
      <c r="O69" s="17"/>
      <c r="P69" s="17"/>
    </row>
    <row r="70" spans="2:16" ht="12.75" customHeight="1" x14ac:dyDescent="0.2">
      <c r="B70" s="188"/>
      <c r="C70" s="11" t="s">
        <v>8</v>
      </c>
      <c r="D70" s="12">
        <v>15168</v>
      </c>
      <c r="E70" s="13">
        <f t="shared" si="45"/>
        <v>0.65833333333333333</v>
      </c>
      <c r="F70" s="12"/>
      <c r="G70" s="12">
        <v>7872</v>
      </c>
      <c r="H70" s="13">
        <f t="shared" si="46"/>
        <v>0.34166666666666667</v>
      </c>
      <c r="I70" s="12">
        <f t="shared" si="47"/>
        <v>23040</v>
      </c>
      <c r="N70" s="17"/>
      <c r="O70" s="17"/>
      <c r="P70" s="17"/>
    </row>
    <row r="71" spans="2:16" ht="12.75" customHeight="1" x14ac:dyDescent="0.2">
      <c r="B71" s="188"/>
      <c r="C71" s="11" t="s">
        <v>16</v>
      </c>
      <c r="D71" s="12">
        <v>13728</v>
      </c>
      <c r="E71" s="13">
        <f t="shared" si="45"/>
        <v>0.86144578313253017</v>
      </c>
      <c r="F71" s="12"/>
      <c r="G71" s="12">
        <v>2208</v>
      </c>
      <c r="H71" s="13">
        <f t="shared" si="46"/>
        <v>0.13855421686746988</v>
      </c>
      <c r="I71" s="12">
        <f t="shared" si="47"/>
        <v>15936</v>
      </c>
      <c r="N71" s="17"/>
      <c r="O71" s="17"/>
      <c r="P71" s="17"/>
    </row>
    <row r="72" spans="2:16" ht="12.75" customHeight="1" x14ac:dyDescent="0.2">
      <c r="B72" s="188"/>
      <c r="C72" s="11" t="s">
        <v>9</v>
      </c>
      <c r="D72" s="12">
        <v>8544</v>
      </c>
      <c r="E72" s="13">
        <f t="shared" si="45"/>
        <v>0.57792207792207795</v>
      </c>
      <c r="F72" s="12"/>
      <c r="G72" s="12">
        <v>6240</v>
      </c>
      <c r="H72" s="13">
        <f t="shared" si="46"/>
        <v>0.42207792207792205</v>
      </c>
      <c r="I72" s="12">
        <f t="shared" si="47"/>
        <v>14784</v>
      </c>
      <c r="N72" s="17"/>
      <c r="O72" s="17"/>
      <c r="P72" s="17"/>
    </row>
    <row r="73" spans="2:16" ht="12.75" customHeight="1" x14ac:dyDescent="0.2">
      <c r="B73" s="188"/>
      <c r="C73" s="11" t="s">
        <v>17</v>
      </c>
      <c r="D73" s="12"/>
      <c r="E73" s="13">
        <f t="shared" si="45"/>
        <v>0</v>
      </c>
      <c r="F73" s="12"/>
      <c r="G73" s="12">
        <v>5568</v>
      </c>
      <c r="H73" s="13">
        <f t="shared" si="46"/>
        <v>1</v>
      </c>
      <c r="I73" s="12">
        <f t="shared" si="47"/>
        <v>5568</v>
      </c>
      <c r="N73" s="17"/>
      <c r="O73" s="17"/>
      <c r="P73" s="17"/>
    </row>
    <row r="74" spans="2:16" ht="12.75" customHeight="1" x14ac:dyDescent="0.2">
      <c r="B74" s="188"/>
      <c r="C74" s="19" t="s">
        <v>78</v>
      </c>
      <c r="D74" s="12">
        <v>17296</v>
      </c>
      <c r="E74" s="13">
        <f>+D74/$I74</f>
        <v>0.70469361147327247</v>
      </c>
      <c r="F74" s="12"/>
      <c r="G74" s="12">
        <v>7248</v>
      </c>
      <c r="H74" s="13">
        <f>+G74/$I74</f>
        <v>0.29530638852672753</v>
      </c>
      <c r="I74" s="12">
        <f t="shared" si="47"/>
        <v>24544</v>
      </c>
      <c r="N74" s="17"/>
      <c r="O74" s="17"/>
      <c r="P74" s="17"/>
    </row>
    <row r="75" spans="2:16" ht="12.75" customHeight="1" x14ac:dyDescent="0.2">
      <c r="B75" s="188"/>
      <c r="C75" s="11" t="s">
        <v>10</v>
      </c>
      <c r="D75" s="12">
        <v>23088</v>
      </c>
      <c r="E75" s="13">
        <f t="shared" si="45"/>
        <v>0.70218978102189777</v>
      </c>
      <c r="F75" s="12"/>
      <c r="G75" s="12">
        <v>9792</v>
      </c>
      <c r="H75" s="13">
        <f t="shared" si="46"/>
        <v>0.29781021897810217</v>
      </c>
      <c r="I75" s="12">
        <f t="shared" ref="I75" si="48">+D75+G75</f>
        <v>32880</v>
      </c>
      <c r="N75" s="17"/>
      <c r="O75" s="17"/>
      <c r="P75" s="17"/>
    </row>
    <row r="76" spans="2:16" ht="12.75" customHeight="1" x14ac:dyDescent="0.2">
      <c r="B76" s="188"/>
      <c r="C76" s="66" t="s">
        <v>139</v>
      </c>
      <c r="D76" s="68">
        <f>SUM(D67:D75)</f>
        <v>226944</v>
      </c>
      <c r="E76" s="65">
        <f t="shared" ref="E76" si="49">+D76/$I76</f>
        <v>0.67775229357798161</v>
      </c>
      <c r="F76" s="64"/>
      <c r="G76" s="68">
        <f>SUM(G67:G75)</f>
        <v>107904</v>
      </c>
      <c r="H76" s="65">
        <f t="shared" ref="H76" si="50">+G76/$I76</f>
        <v>0.32224770642201833</v>
      </c>
      <c r="I76" s="64">
        <f t="shared" si="36"/>
        <v>334848</v>
      </c>
      <c r="N76" s="17"/>
      <c r="O76" s="17"/>
      <c r="P76" s="17"/>
    </row>
    <row r="77" spans="2:16" ht="12.75" customHeight="1" x14ac:dyDescent="0.2">
      <c r="B77" s="188"/>
      <c r="C77" s="153" t="s">
        <v>328</v>
      </c>
      <c r="D77" s="100"/>
      <c r="E77" s="101"/>
      <c r="F77" s="100"/>
      <c r="G77" s="100"/>
      <c r="H77" s="101"/>
      <c r="I77" s="100"/>
    </row>
    <row r="78" spans="2:16" ht="12.75" customHeight="1" x14ac:dyDescent="0.2">
      <c r="B78" s="188"/>
      <c r="C78" s="102" t="s">
        <v>58</v>
      </c>
      <c r="D78" s="20">
        <v>10816</v>
      </c>
      <c r="E78" s="21">
        <f t="shared" ref="E78:E81" si="51">+D78/$I78</f>
        <v>0.45923913043478259</v>
      </c>
      <c r="F78" s="20"/>
      <c r="G78" s="20">
        <v>12736</v>
      </c>
      <c r="H78" s="21">
        <f t="shared" ref="H78:H81" si="52">+G78/$I78</f>
        <v>0.54076086956521741</v>
      </c>
      <c r="I78" s="20">
        <f t="shared" ref="I78:I79" si="53">+D78+G78</f>
        <v>23552</v>
      </c>
      <c r="N78" s="17"/>
      <c r="O78" s="17"/>
      <c r="P78" s="17"/>
    </row>
    <row r="79" spans="2:16" ht="12.75" customHeight="1" x14ac:dyDescent="0.2">
      <c r="B79" s="188"/>
      <c r="C79" s="11" t="s">
        <v>0</v>
      </c>
      <c r="D79" s="12">
        <v>9264</v>
      </c>
      <c r="E79" s="13">
        <f t="shared" si="51"/>
        <v>0.57957957957957962</v>
      </c>
      <c r="F79" s="12"/>
      <c r="G79" s="12">
        <v>6720</v>
      </c>
      <c r="H79" s="13">
        <f t="shared" si="52"/>
        <v>0.42042042042042044</v>
      </c>
      <c r="I79" s="12">
        <f t="shared" si="53"/>
        <v>15984</v>
      </c>
      <c r="N79" s="17"/>
      <c r="O79" s="17"/>
      <c r="P79" s="17"/>
    </row>
    <row r="80" spans="2:16" ht="12.75" customHeight="1" x14ac:dyDescent="0.2">
      <c r="B80" s="188"/>
      <c r="C80" s="11" t="s">
        <v>49</v>
      </c>
      <c r="D80" s="12">
        <v>23904</v>
      </c>
      <c r="E80" s="13">
        <f t="shared" si="51"/>
        <v>0.52550123109391489</v>
      </c>
      <c r="F80" s="12"/>
      <c r="G80" s="12">
        <v>21584</v>
      </c>
      <c r="H80" s="13">
        <f t="shared" si="52"/>
        <v>0.47449876890608511</v>
      </c>
      <c r="I80" s="12">
        <f>+D80+G80</f>
        <v>45488</v>
      </c>
      <c r="N80" s="17"/>
      <c r="O80" s="17"/>
      <c r="P80" s="17"/>
    </row>
    <row r="81" spans="2:16" ht="12.75" customHeight="1" x14ac:dyDescent="0.2">
      <c r="B81" s="188"/>
      <c r="C81" s="11" t="s">
        <v>59</v>
      </c>
      <c r="D81" s="12">
        <v>45120</v>
      </c>
      <c r="E81" s="13">
        <f t="shared" si="51"/>
        <v>0.8522212148685403</v>
      </c>
      <c r="F81" s="12"/>
      <c r="G81" s="12">
        <v>7824</v>
      </c>
      <c r="H81" s="13">
        <f t="shared" si="52"/>
        <v>0.14777878513145964</v>
      </c>
      <c r="I81" s="12">
        <f t="shared" ref="I81" si="54">+D81+G81</f>
        <v>52944</v>
      </c>
      <c r="N81" s="17"/>
      <c r="O81" s="17"/>
      <c r="P81" s="17"/>
    </row>
    <row r="82" spans="2:16" ht="12.75" customHeight="1" x14ac:dyDescent="0.2">
      <c r="B82" s="188"/>
      <c r="C82" s="11" t="s">
        <v>11</v>
      </c>
      <c r="D82" s="12">
        <v>99472</v>
      </c>
      <c r="E82" s="13">
        <f t="shared" ref="E82" si="55">+D82/$I82</f>
        <v>0.58320825515947472</v>
      </c>
      <c r="F82" s="12"/>
      <c r="G82" s="12">
        <v>71088</v>
      </c>
      <c r="H82" s="13">
        <f t="shared" ref="H82" si="56">+G82/$I82</f>
        <v>0.41679174484052534</v>
      </c>
      <c r="I82" s="12">
        <f t="shared" ref="I82" si="57">+D82+G82</f>
        <v>170560</v>
      </c>
      <c r="N82" s="17"/>
      <c r="O82" s="17"/>
      <c r="P82" s="17"/>
    </row>
    <row r="83" spans="2:16" ht="12.75" customHeight="1" x14ac:dyDescent="0.2">
      <c r="B83" s="188"/>
      <c r="C83" s="66" t="s">
        <v>139</v>
      </c>
      <c r="D83" s="68">
        <f>SUM(D78:D82)</f>
        <v>188576</v>
      </c>
      <c r="E83" s="65">
        <f t="shared" ref="E83" si="58">+D83/$I83</f>
        <v>0.61121194834828607</v>
      </c>
      <c r="F83" s="64"/>
      <c r="G83" s="68">
        <f>SUM(G78:G82)</f>
        <v>119952</v>
      </c>
      <c r="H83" s="65">
        <f t="shared" ref="H83" si="59">+G83/$I83</f>
        <v>0.38878805165171393</v>
      </c>
      <c r="I83" s="64">
        <f t="shared" ref="I83" si="60">+D83+G83</f>
        <v>308528</v>
      </c>
      <c r="N83" s="17"/>
      <c r="O83" s="17"/>
      <c r="P83" s="17"/>
    </row>
    <row r="84" spans="2:16" ht="12.75" customHeight="1" x14ac:dyDescent="0.2">
      <c r="B84" s="188"/>
      <c r="C84" s="153" t="s">
        <v>329</v>
      </c>
      <c r="D84" s="100"/>
      <c r="E84" s="101"/>
      <c r="F84" s="100"/>
      <c r="G84" s="100"/>
      <c r="H84" s="101"/>
      <c r="I84" s="100"/>
    </row>
    <row r="85" spans="2:16" ht="12.75" customHeight="1" x14ac:dyDescent="0.2">
      <c r="B85" s="188"/>
      <c r="C85" s="102" t="s">
        <v>324</v>
      </c>
      <c r="D85" s="20">
        <v>38928</v>
      </c>
      <c r="E85" s="21">
        <f t="shared" ref="E85:E90" si="61">+D85/$I85</f>
        <v>0.72260172260172262</v>
      </c>
      <c r="F85" s="20"/>
      <c r="G85" s="20">
        <v>14944</v>
      </c>
      <c r="H85" s="21">
        <f t="shared" ref="H85:H90" si="62">+G85/$I85</f>
        <v>0.27739827739827738</v>
      </c>
      <c r="I85" s="20">
        <f t="shared" ref="I85:I90" si="63">+D85+G85</f>
        <v>53872</v>
      </c>
      <c r="N85" s="17"/>
      <c r="O85" s="17"/>
      <c r="P85" s="17"/>
    </row>
    <row r="86" spans="2:16" ht="12.75" customHeight="1" x14ac:dyDescent="0.2">
      <c r="B86" s="188"/>
      <c r="C86" s="11" t="s">
        <v>323</v>
      </c>
      <c r="D86" s="20">
        <v>3456</v>
      </c>
      <c r="E86" s="21">
        <f t="shared" si="61"/>
        <v>1</v>
      </c>
      <c r="F86" s="20"/>
      <c r="G86" s="20"/>
      <c r="H86" s="21">
        <f t="shared" si="62"/>
        <v>0</v>
      </c>
      <c r="I86" s="20">
        <f t="shared" si="63"/>
        <v>3456</v>
      </c>
      <c r="N86" s="17"/>
      <c r="O86" s="17"/>
      <c r="P86" s="17"/>
    </row>
    <row r="87" spans="2:16" ht="12.75" customHeight="1" x14ac:dyDescent="0.2">
      <c r="B87" s="188"/>
      <c r="C87" s="11" t="s">
        <v>24</v>
      </c>
      <c r="D87" s="12">
        <v>53760</v>
      </c>
      <c r="E87" s="13">
        <f t="shared" si="61"/>
        <v>0.52173913043478259</v>
      </c>
      <c r="F87" s="12"/>
      <c r="G87" s="12">
        <v>49280</v>
      </c>
      <c r="H87" s="13">
        <f t="shared" si="62"/>
        <v>0.47826086956521741</v>
      </c>
      <c r="I87" s="12">
        <f t="shared" si="63"/>
        <v>103040</v>
      </c>
      <c r="N87" s="17"/>
      <c r="O87" s="17"/>
      <c r="P87" s="17"/>
    </row>
    <row r="88" spans="2:16" ht="12.75" customHeight="1" x14ac:dyDescent="0.2">
      <c r="B88" s="188"/>
      <c r="C88" s="11" t="s">
        <v>25</v>
      </c>
      <c r="D88" s="12">
        <v>26496</v>
      </c>
      <c r="E88" s="13">
        <f t="shared" si="61"/>
        <v>0.49183249183249184</v>
      </c>
      <c r="F88" s="12"/>
      <c r="G88" s="12">
        <v>27376</v>
      </c>
      <c r="H88" s="13">
        <f t="shared" si="62"/>
        <v>0.50816750816750822</v>
      </c>
      <c r="I88" s="12">
        <f t="shared" si="63"/>
        <v>53872</v>
      </c>
      <c r="N88" s="17"/>
      <c r="O88" s="17"/>
      <c r="P88" s="17"/>
    </row>
    <row r="89" spans="2:16" ht="12.75" customHeight="1" x14ac:dyDescent="0.2">
      <c r="B89" s="188"/>
      <c r="C89" s="11" t="s">
        <v>26</v>
      </c>
      <c r="D89" s="12">
        <v>15312</v>
      </c>
      <c r="E89" s="13">
        <f t="shared" si="61"/>
        <v>0.65102040816326534</v>
      </c>
      <c r="F89" s="12"/>
      <c r="G89" s="12">
        <v>8208</v>
      </c>
      <c r="H89" s="13">
        <f t="shared" si="62"/>
        <v>0.34897959183673471</v>
      </c>
      <c r="I89" s="12">
        <f t="shared" si="63"/>
        <v>23520</v>
      </c>
      <c r="N89" s="17"/>
      <c r="O89" s="17"/>
      <c r="P89" s="17"/>
    </row>
    <row r="90" spans="2:16" ht="12.75" customHeight="1" x14ac:dyDescent="0.2">
      <c r="B90" s="188"/>
      <c r="C90" s="11" t="s">
        <v>27</v>
      </c>
      <c r="D90" s="12">
        <v>12672</v>
      </c>
      <c r="E90" s="13">
        <f t="shared" si="61"/>
        <v>0.49070631970260226</v>
      </c>
      <c r="F90" s="12"/>
      <c r="G90" s="12">
        <v>13152</v>
      </c>
      <c r="H90" s="13">
        <f t="shared" si="62"/>
        <v>0.50929368029739774</v>
      </c>
      <c r="I90" s="12">
        <f t="shared" si="63"/>
        <v>25824</v>
      </c>
      <c r="N90" s="17"/>
      <c r="O90" s="17"/>
      <c r="P90" s="17"/>
    </row>
    <row r="91" spans="2:16" ht="12.75" customHeight="1" x14ac:dyDescent="0.2">
      <c r="B91" s="188"/>
      <c r="C91" s="102" t="s">
        <v>318</v>
      </c>
      <c r="D91" s="12">
        <v>7008</v>
      </c>
      <c r="E91" s="13">
        <f t="shared" ref="E91:E94" si="64">+D91/$I91</f>
        <v>0.50694444444444442</v>
      </c>
      <c r="F91" s="12"/>
      <c r="G91" s="12">
        <v>6816</v>
      </c>
      <c r="H91" s="13">
        <f t="shared" ref="H91:H94" si="65">+G91/$I91</f>
        <v>0.49305555555555558</v>
      </c>
      <c r="I91" s="12">
        <f t="shared" si="36"/>
        <v>13824</v>
      </c>
      <c r="N91" s="17"/>
      <c r="O91" s="17"/>
      <c r="P91" s="17"/>
    </row>
    <row r="92" spans="2:16" ht="12.75" customHeight="1" x14ac:dyDescent="0.2">
      <c r="B92" s="188"/>
      <c r="C92" s="11" t="s">
        <v>322</v>
      </c>
      <c r="D92" s="12">
        <v>9264</v>
      </c>
      <c r="E92" s="13">
        <f t="shared" si="64"/>
        <v>1</v>
      </c>
      <c r="F92" s="12"/>
      <c r="G92" s="12"/>
      <c r="H92" s="13">
        <f t="shared" si="65"/>
        <v>0</v>
      </c>
      <c r="I92" s="12">
        <f t="shared" si="36"/>
        <v>9264</v>
      </c>
      <c r="N92" s="17"/>
      <c r="O92" s="17"/>
      <c r="P92" s="17"/>
    </row>
    <row r="93" spans="2:16" ht="12.75" customHeight="1" x14ac:dyDescent="0.2">
      <c r="B93" s="192"/>
      <c r="C93" s="11" t="s">
        <v>28</v>
      </c>
      <c r="D93" s="12">
        <v>10560</v>
      </c>
      <c r="E93" s="13">
        <f t="shared" si="64"/>
        <v>0.35830618892508143</v>
      </c>
      <c r="F93" s="15"/>
      <c r="G93" s="12">
        <v>18912</v>
      </c>
      <c r="H93" s="13">
        <f t="shared" si="65"/>
        <v>0.64169381107491852</v>
      </c>
      <c r="I93" s="12">
        <f t="shared" si="36"/>
        <v>29472</v>
      </c>
      <c r="N93" s="17"/>
      <c r="O93" s="17"/>
      <c r="P93" s="17"/>
    </row>
    <row r="94" spans="2:16" ht="12.75" customHeight="1" x14ac:dyDescent="0.2">
      <c r="B94" s="192"/>
      <c r="C94" s="66" t="s">
        <v>139</v>
      </c>
      <c r="D94" s="68">
        <f>SUM(D85:D93)</f>
        <v>177456</v>
      </c>
      <c r="E94" s="65">
        <f t="shared" si="64"/>
        <v>0.56131383167164328</v>
      </c>
      <c r="F94" s="64"/>
      <c r="G94" s="68">
        <f>SUM(G85:G93)</f>
        <v>138688</v>
      </c>
      <c r="H94" s="65">
        <f t="shared" si="65"/>
        <v>0.43868616832835672</v>
      </c>
      <c r="I94" s="64">
        <f t="shared" si="36"/>
        <v>316144</v>
      </c>
      <c r="N94" s="17"/>
      <c r="O94" s="17"/>
      <c r="P94" s="17"/>
    </row>
    <row r="95" spans="2:16" ht="12.75" customHeight="1" x14ac:dyDescent="0.2">
      <c r="B95" s="189"/>
      <c r="C95" s="126" t="s">
        <v>36</v>
      </c>
      <c r="D95" s="14">
        <f>SUM(D65,D76,D83,D94)</f>
        <v>788560</v>
      </c>
      <c r="E95" s="16">
        <f>D95/$I95</f>
        <v>0.59835856593053038</v>
      </c>
      <c r="F95" s="14"/>
      <c r="G95" s="14">
        <f>SUM(G65,G76,G83,G94)</f>
        <v>529312</v>
      </c>
      <c r="H95" s="16">
        <f>G95/$I95</f>
        <v>0.40164143406946956</v>
      </c>
      <c r="I95" s="14">
        <f t="shared" si="36"/>
        <v>1317872</v>
      </c>
      <c r="N95" s="17"/>
      <c r="O95" s="17"/>
      <c r="P95" s="17"/>
    </row>
    <row r="96" spans="2:16" ht="12.75" customHeight="1" x14ac:dyDescent="0.2">
      <c r="B96" s="190" t="s">
        <v>293</v>
      </c>
      <c r="C96" s="152" t="s">
        <v>330</v>
      </c>
      <c r="D96" s="100"/>
      <c r="E96" s="101"/>
      <c r="F96" s="100"/>
      <c r="G96" s="100"/>
      <c r="H96" s="101"/>
      <c r="I96" s="100"/>
    </row>
    <row r="97" spans="2:16" ht="12.75" customHeight="1" x14ac:dyDescent="0.2">
      <c r="B97" s="188"/>
      <c r="C97" s="102" t="s">
        <v>157</v>
      </c>
      <c r="D97" s="20">
        <v>6320</v>
      </c>
      <c r="E97" s="21">
        <f t="shared" ref="E97:E105" si="66">+D97/$I97</f>
        <v>0.69664902998236333</v>
      </c>
      <c r="F97" s="20"/>
      <c r="G97" s="20">
        <v>2752</v>
      </c>
      <c r="H97" s="21">
        <f t="shared" ref="H97:H105" si="67">+G97/$I97</f>
        <v>0.30335097001763667</v>
      </c>
      <c r="I97" s="20">
        <f t="shared" ref="I97" si="68">+D97+G97</f>
        <v>9072</v>
      </c>
      <c r="N97" s="17"/>
      <c r="O97" s="17"/>
      <c r="P97" s="17"/>
    </row>
    <row r="98" spans="2:16" ht="12.75" customHeight="1" x14ac:dyDescent="0.2">
      <c r="B98" s="188"/>
      <c r="C98" s="11" t="s">
        <v>158</v>
      </c>
      <c r="D98" s="12">
        <v>73968</v>
      </c>
      <c r="E98" s="13">
        <f t="shared" si="66"/>
        <v>0.66903039073806081</v>
      </c>
      <c r="F98" s="12"/>
      <c r="G98" s="12">
        <v>36592</v>
      </c>
      <c r="H98" s="13">
        <f t="shared" si="67"/>
        <v>0.33096960926193925</v>
      </c>
      <c r="I98" s="12">
        <f>+D98+G98</f>
        <v>110560</v>
      </c>
      <c r="N98" s="17"/>
      <c r="O98" s="17"/>
      <c r="P98" s="17"/>
    </row>
    <row r="99" spans="2:16" ht="12.75" customHeight="1" x14ac:dyDescent="0.2">
      <c r="B99" s="188"/>
      <c r="C99" s="11" t="s">
        <v>159</v>
      </c>
      <c r="D99" s="18"/>
      <c r="E99" s="13" t="s">
        <v>389</v>
      </c>
      <c r="F99" s="12"/>
      <c r="G99" s="18"/>
      <c r="H99" s="13" t="s">
        <v>389</v>
      </c>
      <c r="I99" s="12">
        <f>+D99+G99</f>
        <v>0</v>
      </c>
    </row>
    <row r="100" spans="2:16" ht="12.75" customHeight="1" x14ac:dyDescent="0.2">
      <c r="B100" s="188"/>
      <c r="C100" s="102" t="s">
        <v>160</v>
      </c>
      <c r="D100" s="17">
        <v>5168</v>
      </c>
      <c r="E100" s="21">
        <f t="shared" si="66"/>
        <v>0.87771739130434778</v>
      </c>
      <c r="F100" s="20"/>
      <c r="G100" s="12">
        <v>720</v>
      </c>
      <c r="H100" s="21">
        <f t="shared" si="67"/>
        <v>0.12228260869565218</v>
      </c>
      <c r="I100" s="20">
        <f t="shared" ref="I100:I105" si="69">+D100+G100</f>
        <v>5888</v>
      </c>
      <c r="N100" s="17"/>
      <c r="P100" s="17"/>
    </row>
    <row r="101" spans="2:16" ht="12.75" customHeight="1" x14ac:dyDescent="0.2">
      <c r="B101" s="188"/>
      <c r="C101" s="11" t="s">
        <v>161</v>
      </c>
      <c r="D101" s="12">
        <v>9904</v>
      </c>
      <c r="E101" s="13">
        <f t="shared" si="66"/>
        <v>0.76137761377613777</v>
      </c>
      <c r="F101" s="12"/>
      <c r="G101" s="12">
        <v>3104</v>
      </c>
      <c r="H101" s="13">
        <f t="shared" si="67"/>
        <v>0.23862238622386223</v>
      </c>
      <c r="I101" s="12">
        <f t="shared" si="69"/>
        <v>13008</v>
      </c>
      <c r="N101" s="17"/>
      <c r="O101" s="17"/>
      <c r="P101" s="17"/>
    </row>
    <row r="102" spans="2:16" ht="12.75" customHeight="1" x14ac:dyDescent="0.2">
      <c r="B102" s="188"/>
      <c r="C102" s="11" t="s">
        <v>276</v>
      </c>
      <c r="D102" s="12">
        <v>3168</v>
      </c>
      <c r="E102" s="13">
        <f t="shared" ref="E102" si="70">+D102/$I102</f>
        <v>0.23459715639810427</v>
      </c>
      <c r="F102" s="12"/>
      <c r="G102" s="12">
        <v>10336</v>
      </c>
      <c r="H102" s="13">
        <f t="shared" ref="H102" si="71">+G102/$I102</f>
        <v>0.7654028436018957</v>
      </c>
      <c r="I102" s="12">
        <f t="shared" ref="I102" si="72">+D102+G102</f>
        <v>13504</v>
      </c>
      <c r="N102" s="17"/>
      <c r="O102" s="17"/>
      <c r="P102" s="17"/>
    </row>
    <row r="103" spans="2:16" ht="12.75" customHeight="1" x14ac:dyDescent="0.2">
      <c r="B103" s="188"/>
      <c r="C103" s="11" t="s">
        <v>162</v>
      </c>
      <c r="D103" s="12">
        <v>7664</v>
      </c>
      <c r="E103" s="13">
        <f t="shared" si="66"/>
        <v>0.74610591900311529</v>
      </c>
      <c r="F103" s="12"/>
      <c r="G103" s="12">
        <v>2608</v>
      </c>
      <c r="H103" s="13">
        <f t="shared" si="67"/>
        <v>0.25389408099688471</v>
      </c>
      <c r="I103" s="12">
        <f t="shared" si="69"/>
        <v>10272</v>
      </c>
      <c r="N103" s="17"/>
      <c r="O103" s="17"/>
      <c r="P103" s="17"/>
    </row>
    <row r="104" spans="2:16" ht="12.75" customHeight="1" x14ac:dyDescent="0.2">
      <c r="B104" s="188"/>
      <c r="C104" s="11" t="s">
        <v>163</v>
      </c>
      <c r="D104" s="12">
        <v>25968</v>
      </c>
      <c r="E104" s="13">
        <f t="shared" si="66"/>
        <v>0.65895249695493296</v>
      </c>
      <c r="F104" s="12"/>
      <c r="G104" s="18">
        <v>13440</v>
      </c>
      <c r="H104" s="13">
        <f t="shared" si="67"/>
        <v>0.34104750304506698</v>
      </c>
      <c r="I104" s="12">
        <f t="shared" si="69"/>
        <v>39408</v>
      </c>
      <c r="N104" s="17"/>
      <c r="O104" s="17"/>
      <c r="P104" s="17"/>
    </row>
    <row r="105" spans="2:16" ht="12.75" customHeight="1" x14ac:dyDescent="0.2">
      <c r="B105" s="188"/>
      <c r="C105" s="66" t="s">
        <v>139</v>
      </c>
      <c r="D105" s="64">
        <f>SUM(D97:D104)</f>
        <v>132160</v>
      </c>
      <c r="E105" s="65">
        <f t="shared" si="66"/>
        <v>0.65519156024430869</v>
      </c>
      <c r="F105" s="64"/>
      <c r="G105" s="64">
        <f>SUM(G97:G104)</f>
        <v>69552</v>
      </c>
      <c r="H105" s="65">
        <f t="shared" si="67"/>
        <v>0.34480843975569131</v>
      </c>
      <c r="I105" s="64">
        <f t="shared" si="69"/>
        <v>201712</v>
      </c>
      <c r="N105" s="17"/>
      <c r="O105" s="17"/>
      <c r="P105" s="17"/>
    </row>
    <row r="106" spans="2:16" ht="12.75" customHeight="1" x14ac:dyDescent="0.2">
      <c r="B106" s="188"/>
      <c r="C106" s="152" t="s">
        <v>331</v>
      </c>
      <c r="D106" s="100"/>
      <c r="E106" s="101"/>
      <c r="F106" s="100"/>
      <c r="G106" s="104"/>
      <c r="H106" s="101"/>
      <c r="I106" s="100"/>
    </row>
    <row r="107" spans="2:16" ht="12.75" customHeight="1" x14ac:dyDescent="0.2">
      <c r="B107" s="188"/>
      <c r="C107" s="102" t="s">
        <v>144</v>
      </c>
      <c r="D107" s="20">
        <v>22176</v>
      </c>
      <c r="E107" s="21">
        <f t="shared" ref="E107" si="73">+D107/$I107</f>
        <v>0.72413793103448276</v>
      </c>
      <c r="F107" s="20"/>
      <c r="G107" s="20">
        <v>8448</v>
      </c>
      <c r="H107" s="21">
        <f t="shared" ref="H107" si="74">+G107/$I107</f>
        <v>0.27586206896551724</v>
      </c>
      <c r="I107" s="20">
        <f t="shared" ref="I107" si="75">+D107+G107</f>
        <v>30624</v>
      </c>
      <c r="N107" s="17"/>
      <c r="O107" s="17"/>
      <c r="P107" s="17"/>
    </row>
    <row r="108" spans="2:16" ht="12.75" customHeight="1" x14ac:dyDescent="0.2">
      <c r="B108" s="188"/>
      <c r="C108" s="102" t="s">
        <v>164</v>
      </c>
      <c r="D108" s="20">
        <v>5456</v>
      </c>
      <c r="E108" s="21">
        <f t="shared" ref="E108" si="76">+D108/$I108</f>
        <v>0.50073421439060206</v>
      </c>
      <c r="F108" s="20"/>
      <c r="G108" s="20">
        <v>5440</v>
      </c>
      <c r="H108" s="21">
        <f t="shared" ref="H108" si="77">+G108/$I108</f>
        <v>0.49926578560939794</v>
      </c>
      <c r="I108" s="20">
        <f t="shared" ref="I108" si="78">+D108+G108</f>
        <v>10896</v>
      </c>
      <c r="N108" s="17"/>
      <c r="O108" s="17"/>
      <c r="P108" s="17"/>
    </row>
    <row r="109" spans="2:16" ht="12.75" customHeight="1" x14ac:dyDescent="0.2">
      <c r="B109" s="188"/>
      <c r="C109" s="11" t="s">
        <v>165</v>
      </c>
      <c r="D109" s="12">
        <v>5808</v>
      </c>
      <c r="E109" s="13">
        <f t="shared" ref="E109:E115" si="79">+D109/$I109</f>
        <v>0.63350785340314131</v>
      </c>
      <c r="F109" s="12"/>
      <c r="G109" s="12">
        <v>3360</v>
      </c>
      <c r="H109" s="13">
        <f t="shared" ref="H109:H115" si="80">+G109/$I109</f>
        <v>0.36649214659685864</v>
      </c>
      <c r="I109" s="12">
        <f t="shared" ref="I109:I115" si="81">+D109+G109</f>
        <v>9168</v>
      </c>
      <c r="N109" s="17"/>
      <c r="O109" s="17"/>
      <c r="P109" s="17"/>
    </row>
    <row r="110" spans="2:16" ht="12.75" customHeight="1" x14ac:dyDescent="0.2">
      <c r="B110" s="188"/>
      <c r="C110" s="11" t="s">
        <v>166</v>
      </c>
      <c r="D110" s="12">
        <v>12048</v>
      </c>
      <c r="E110" s="13">
        <f t="shared" si="79"/>
        <v>0.63224181360201515</v>
      </c>
      <c r="F110" s="12"/>
      <c r="G110" s="12">
        <v>7008</v>
      </c>
      <c r="H110" s="13">
        <f t="shared" si="80"/>
        <v>0.36775818639798491</v>
      </c>
      <c r="I110" s="12">
        <f t="shared" si="81"/>
        <v>19056</v>
      </c>
      <c r="M110" s="9"/>
      <c r="N110" s="160"/>
      <c r="O110" s="160"/>
      <c r="P110" s="160"/>
    </row>
    <row r="111" spans="2:16" ht="12.75" customHeight="1" x14ac:dyDescent="0.2">
      <c r="B111" s="188"/>
      <c r="C111" s="11" t="s">
        <v>167</v>
      </c>
      <c r="D111" s="12">
        <v>25344</v>
      </c>
      <c r="E111" s="13">
        <f t="shared" si="79"/>
        <v>0.40898528272656853</v>
      </c>
      <c r="F111" s="12"/>
      <c r="G111" s="12">
        <v>36624</v>
      </c>
      <c r="H111" s="13">
        <f t="shared" si="80"/>
        <v>0.59101471727343147</v>
      </c>
      <c r="I111" s="12">
        <f t="shared" si="81"/>
        <v>61968</v>
      </c>
      <c r="M111" s="9"/>
      <c r="N111" s="160"/>
      <c r="O111" s="160"/>
      <c r="P111" s="160"/>
    </row>
    <row r="112" spans="2:16" ht="12.75" customHeight="1" x14ac:dyDescent="0.2">
      <c r="B112" s="188"/>
      <c r="C112" s="11" t="s">
        <v>168</v>
      </c>
      <c r="D112" s="12">
        <v>14976</v>
      </c>
      <c r="E112" s="13">
        <f t="shared" si="79"/>
        <v>1</v>
      </c>
      <c r="F112" s="12"/>
      <c r="G112" s="12"/>
      <c r="H112" s="13">
        <f t="shared" si="80"/>
        <v>0</v>
      </c>
      <c r="I112" s="12">
        <f t="shared" si="81"/>
        <v>14976</v>
      </c>
      <c r="M112" s="9"/>
      <c r="N112" s="160"/>
      <c r="O112" s="160"/>
      <c r="P112" s="160"/>
    </row>
    <row r="113" spans="2:16" ht="12.75" customHeight="1" x14ac:dyDescent="0.2">
      <c r="B113" s="188"/>
      <c r="C113" s="11" t="s">
        <v>169</v>
      </c>
      <c r="D113" s="12">
        <v>3584</v>
      </c>
      <c r="E113" s="13">
        <f t="shared" si="79"/>
        <v>0.5476772616136919</v>
      </c>
      <c r="F113" s="12"/>
      <c r="G113" s="12">
        <v>2960</v>
      </c>
      <c r="H113" s="13">
        <f t="shared" si="80"/>
        <v>0.45232273838630804</v>
      </c>
      <c r="I113" s="12">
        <f t="shared" si="81"/>
        <v>6544</v>
      </c>
      <c r="N113" s="17"/>
      <c r="O113" s="17"/>
      <c r="P113" s="17"/>
    </row>
    <row r="114" spans="2:16" ht="12.75" customHeight="1" x14ac:dyDescent="0.2">
      <c r="B114" s="188"/>
      <c r="C114" s="11" t="s">
        <v>170</v>
      </c>
      <c r="D114" s="12">
        <v>2784</v>
      </c>
      <c r="E114" s="13">
        <f t="shared" si="79"/>
        <v>0.61052631578947369</v>
      </c>
      <c r="F114" s="12"/>
      <c r="G114" s="12">
        <v>1776</v>
      </c>
      <c r="H114" s="13">
        <f t="shared" si="80"/>
        <v>0.38947368421052631</v>
      </c>
      <c r="I114" s="12">
        <f t="shared" si="81"/>
        <v>4560</v>
      </c>
      <c r="N114" s="17"/>
      <c r="O114" s="17"/>
      <c r="P114" s="17"/>
    </row>
    <row r="115" spans="2:16" ht="12.75" customHeight="1" x14ac:dyDescent="0.2">
      <c r="B115" s="188"/>
      <c r="C115" s="66" t="s">
        <v>139</v>
      </c>
      <c r="D115" s="64">
        <f>SUM(D107:D114)</f>
        <v>92176</v>
      </c>
      <c r="E115" s="65">
        <f t="shared" si="79"/>
        <v>0.58416142770229162</v>
      </c>
      <c r="F115" s="64"/>
      <c r="G115" s="64">
        <f>SUM(G107:G114)</f>
        <v>65616</v>
      </c>
      <c r="H115" s="65">
        <f t="shared" si="80"/>
        <v>0.41583857229770838</v>
      </c>
      <c r="I115" s="64">
        <f t="shared" si="81"/>
        <v>157792</v>
      </c>
      <c r="N115" s="17"/>
      <c r="O115" s="17"/>
      <c r="P115" s="17"/>
    </row>
    <row r="116" spans="2:16" ht="12.75" customHeight="1" x14ac:dyDescent="0.2">
      <c r="B116" s="189"/>
      <c r="C116" s="126" t="s">
        <v>36</v>
      </c>
      <c r="D116" s="14">
        <f>SUM(D105,D115)</f>
        <v>224336</v>
      </c>
      <c r="E116" s="16">
        <f>D116/$I116</f>
        <v>0.62401530998264276</v>
      </c>
      <c r="F116" s="14"/>
      <c r="G116" s="14">
        <f>SUM(G105,G115)</f>
        <v>135168</v>
      </c>
      <c r="H116" s="16">
        <f>G116/$I116</f>
        <v>0.37598469001735724</v>
      </c>
      <c r="I116" s="14">
        <f t="shared" ref="I116" si="82">+D116+G116</f>
        <v>359504</v>
      </c>
      <c r="N116" s="17"/>
      <c r="O116" s="17"/>
      <c r="P116" s="17"/>
    </row>
    <row r="117" spans="2:16" ht="12.75" customHeight="1" x14ac:dyDescent="0.2">
      <c r="B117" s="188" t="s">
        <v>294</v>
      </c>
      <c r="C117" s="152" t="s">
        <v>335</v>
      </c>
      <c r="D117" s="100"/>
      <c r="E117" s="101"/>
      <c r="F117" s="106"/>
      <c r="G117" s="100"/>
      <c r="H117" s="101"/>
      <c r="I117" s="100"/>
    </row>
    <row r="118" spans="2:16" ht="12.75" customHeight="1" x14ac:dyDescent="0.2">
      <c r="B118" s="188"/>
      <c r="C118" s="102" t="s">
        <v>13</v>
      </c>
      <c r="D118" s="20">
        <v>42624</v>
      </c>
      <c r="E118" s="21">
        <f>+D118/$I118</f>
        <v>0.58191349934469205</v>
      </c>
      <c r="F118" s="105"/>
      <c r="G118" s="20">
        <v>30624</v>
      </c>
      <c r="H118" s="21">
        <f>+G118/$I118</f>
        <v>0.418086500655308</v>
      </c>
      <c r="I118" s="20">
        <f>+D118+G118</f>
        <v>73248</v>
      </c>
      <c r="N118" s="17"/>
      <c r="O118" s="17"/>
      <c r="P118" s="17"/>
    </row>
    <row r="119" spans="2:16" ht="12.75" customHeight="1" x14ac:dyDescent="0.2">
      <c r="B119" s="188"/>
      <c r="C119" s="11" t="s">
        <v>270</v>
      </c>
      <c r="D119" s="12">
        <v>19680</v>
      </c>
      <c r="E119" s="13">
        <f t="shared" ref="E119" si="83">+D119/$I119</f>
        <v>0.42531120331950206</v>
      </c>
      <c r="F119" s="15"/>
      <c r="G119" s="12">
        <v>26592</v>
      </c>
      <c r="H119" s="13">
        <f t="shared" ref="H119" si="84">+G119/$I119</f>
        <v>0.57468879668049788</v>
      </c>
      <c r="I119" s="12">
        <f>+D119+G119</f>
        <v>46272</v>
      </c>
      <c r="N119" s="17"/>
      <c r="O119" s="17"/>
      <c r="P119" s="17"/>
    </row>
    <row r="120" spans="2:16" ht="12.75" customHeight="1" x14ac:dyDescent="0.2">
      <c r="B120" s="188"/>
      <c r="C120" s="11" t="s">
        <v>147</v>
      </c>
      <c r="D120" s="12">
        <v>29328</v>
      </c>
      <c r="E120" s="13">
        <f t="shared" ref="E120" si="85">+D120/$I120</f>
        <v>0.68141263940520447</v>
      </c>
      <c r="F120" s="15"/>
      <c r="G120" s="12">
        <v>13712</v>
      </c>
      <c r="H120" s="13">
        <f t="shared" ref="H120" si="86">+G120/$I120</f>
        <v>0.31858736059479553</v>
      </c>
      <c r="I120" s="12">
        <f>+D120+G120</f>
        <v>43040</v>
      </c>
      <c r="N120" s="17"/>
      <c r="O120" s="17"/>
      <c r="P120" s="17"/>
    </row>
    <row r="121" spans="2:16" ht="12.75" customHeight="1" x14ac:dyDescent="0.2">
      <c r="B121" s="188"/>
      <c r="C121" s="11" t="s">
        <v>17</v>
      </c>
      <c r="D121" s="12">
        <v>8448</v>
      </c>
      <c r="E121" s="13">
        <f>+D121/$I121</f>
        <v>0.28025477707006369</v>
      </c>
      <c r="F121" s="12"/>
      <c r="G121" s="12">
        <v>21696</v>
      </c>
      <c r="H121" s="13">
        <f>+G121/$I121</f>
        <v>0.71974522292993626</v>
      </c>
      <c r="I121" s="12">
        <f>+D121+G121</f>
        <v>30144</v>
      </c>
      <c r="N121" s="17"/>
      <c r="O121" s="17"/>
      <c r="P121" s="17"/>
    </row>
    <row r="122" spans="2:16" ht="12.75" customHeight="1" x14ac:dyDescent="0.2">
      <c r="B122" s="188"/>
      <c r="C122" s="11" t="s">
        <v>275</v>
      </c>
      <c r="D122" s="12">
        <v>2128</v>
      </c>
      <c r="E122" s="13">
        <f>+D122/$I122</f>
        <v>0.44481605351170567</v>
      </c>
      <c r="F122" s="12"/>
      <c r="G122" s="12">
        <v>2656</v>
      </c>
      <c r="H122" s="13">
        <f>+G122/$I122</f>
        <v>0.55518394648829428</v>
      </c>
      <c r="I122" s="12">
        <f>+D122+G122</f>
        <v>4784</v>
      </c>
      <c r="N122" s="17"/>
      <c r="O122" s="17"/>
      <c r="P122" s="17"/>
    </row>
    <row r="123" spans="2:16" ht="12.75" customHeight="1" x14ac:dyDescent="0.2">
      <c r="B123" s="188"/>
      <c r="C123" s="66" t="s">
        <v>139</v>
      </c>
      <c r="D123" s="69">
        <f>SUM(D118:D122)</f>
        <v>102208</v>
      </c>
      <c r="E123" s="65">
        <f t="shared" ref="E123" si="87">+D123/$I123</f>
        <v>0.51754030624645553</v>
      </c>
      <c r="F123" s="64"/>
      <c r="G123" s="69">
        <f>SUM(G118:G122)</f>
        <v>95280</v>
      </c>
      <c r="H123" s="65">
        <f t="shared" ref="H123" si="88">+G123/$I123</f>
        <v>0.48245969375354453</v>
      </c>
      <c r="I123" s="64">
        <f t="shared" ref="I123" si="89">+D123+G123</f>
        <v>197488</v>
      </c>
      <c r="N123" s="17"/>
      <c r="O123" s="17"/>
      <c r="P123" s="17"/>
    </row>
    <row r="124" spans="2:16" ht="12.75" customHeight="1" x14ac:dyDescent="0.2">
      <c r="B124" s="188"/>
      <c r="C124" s="153" t="s">
        <v>336</v>
      </c>
      <c r="D124" s="104"/>
      <c r="E124" s="101"/>
      <c r="F124" s="100"/>
      <c r="G124" s="104"/>
      <c r="H124" s="101"/>
      <c r="I124" s="100"/>
    </row>
    <row r="125" spans="2:16" ht="12.75" customHeight="1" x14ac:dyDescent="0.2">
      <c r="B125" s="188"/>
      <c r="C125" s="102" t="s">
        <v>145</v>
      </c>
      <c r="D125" s="20">
        <v>14112</v>
      </c>
      <c r="E125" s="21">
        <f t="shared" ref="E125" si="90">+D125/$I125</f>
        <v>0.69613259668508287</v>
      </c>
      <c r="F125" s="20"/>
      <c r="G125" s="20">
        <v>6160</v>
      </c>
      <c r="H125" s="21">
        <f t="shared" ref="H125" si="91">+G125/$I125</f>
        <v>0.30386740331491713</v>
      </c>
      <c r="I125" s="20">
        <f>+D125+G125</f>
        <v>20272</v>
      </c>
      <c r="N125" s="17"/>
      <c r="O125" s="17"/>
      <c r="P125" s="17"/>
    </row>
    <row r="126" spans="2:16" ht="12.75" customHeight="1" x14ac:dyDescent="0.2">
      <c r="B126" s="188"/>
      <c r="C126" s="11" t="s">
        <v>146</v>
      </c>
      <c r="D126" s="12">
        <v>38208</v>
      </c>
      <c r="E126" s="13">
        <f t="shared" ref="E126:E128" si="92">+D126/$I126</f>
        <v>0.48655256723716384</v>
      </c>
      <c r="F126" s="12"/>
      <c r="G126" s="12">
        <v>40320</v>
      </c>
      <c r="H126" s="13">
        <f t="shared" ref="H126:H128" si="93">+G126/$I126</f>
        <v>0.51344743276283622</v>
      </c>
      <c r="I126" s="12">
        <f t="shared" ref="I126" si="94">+D126+G126</f>
        <v>78528</v>
      </c>
      <c r="N126" s="17"/>
      <c r="O126" s="17"/>
      <c r="P126" s="17"/>
    </row>
    <row r="127" spans="2:16" ht="12.75" customHeight="1" x14ac:dyDescent="0.2">
      <c r="B127" s="188"/>
      <c r="C127" s="11" t="s">
        <v>15</v>
      </c>
      <c r="D127" s="12">
        <v>10272</v>
      </c>
      <c r="E127" s="13">
        <f t="shared" si="92"/>
        <v>0.55729166666666663</v>
      </c>
      <c r="F127" s="15"/>
      <c r="G127" s="12">
        <v>8160</v>
      </c>
      <c r="H127" s="13">
        <f t="shared" si="93"/>
        <v>0.44270833333333331</v>
      </c>
      <c r="I127" s="12">
        <f>+D127+G127</f>
        <v>18432</v>
      </c>
      <c r="N127" s="17"/>
      <c r="O127" s="17"/>
      <c r="P127" s="17"/>
    </row>
    <row r="128" spans="2:16" ht="12.75" customHeight="1" x14ac:dyDescent="0.2">
      <c r="B128" s="188"/>
      <c r="C128" s="11" t="s">
        <v>16</v>
      </c>
      <c r="D128" s="12">
        <v>19896</v>
      </c>
      <c r="E128" s="13">
        <f t="shared" si="92"/>
        <v>0.41087064265653395</v>
      </c>
      <c r="F128" s="15"/>
      <c r="G128" s="12">
        <v>28528</v>
      </c>
      <c r="H128" s="13">
        <f t="shared" si="93"/>
        <v>0.58912935734346605</v>
      </c>
      <c r="I128" s="12">
        <f>+D128+G128</f>
        <v>48424</v>
      </c>
      <c r="N128" s="17"/>
      <c r="O128" s="17"/>
      <c r="P128" s="17"/>
    </row>
    <row r="129" spans="2:16" ht="12.75" customHeight="1" x14ac:dyDescent="0.2">
      <c r="B129" s="188"/>
      <c r="C129" s="11" t="s">
        <v>148</v>
      </c>
      <c r="D129" s="18">
        <v>20752</v>
      </c>
      <c r="E129" s="13">
        <f t="shared" ref="E129" si="95">+D129/$I129</f>
        <v>0.45365512416928994</v>
      </c>
      <c r="F129" s="12"/>
      <c r="G129" s="18">
        <v>24992</v>
      </c>
      <c r="H129" s="13">
        <f t="shared" ref="H129" si="96">+G129/$I129</f>
        <v>0.54634487583071001</v>
      </c>
      <c r="I129" s="12">
        <f>+D129+G129</f>
        <v>45744</v>
      </c>
      <c r="N129" s="17"/>
      <c r="O129" s="17"/>
      <c r="P129" s="17"/>
    </row>
    <row r="130" spans="2:16" ht="12.75" customHeight="1" x14ac:dyDescent="0.2">
      <c r="B130" s="188"/>
      <c r="C130" s="66" t="s">
        <v>139</v>
      </c>
      <c r="D130" s="68">
        <f>SUM(D125:D129)</f>
        <v>103240</v>
      </c>
      <c r="E130" s="65">
        <f>+D130/$I130</f>
        <v>0.48836329233680226</v>
      </c>
      <c r="F130" s="64"/>
      <c r="G130" s="68">
        <f>SUM(G125:G129)</f>
        <v>108160</v>
      </c>
      <c r="H130" s="65">
        <f>+G130/$I130</f>
        <v>0.51163670766319769</v>
      </c>
      <c r="I130" s="64">
        <f t="shared" ref="I130" si="97">+D130+G130</f>
        <v>211400</v>
      </c>
      <c r="N130" s="17"/>
      <c r="O130" s="17"/>
      <c r="P130" s="17"/>
    </row>
    <row r="131" spans="2:16" ht="12.75" customHeight="1" x14ac:dyDescent="0.2">
      <c r="B131" s="189"/>
      <c r="C131" s="126" t="s">
        <v>36</v>
      </c>
      <c r="D131" s="14">
        <f>SUM(D123,D130)</f>
        <v>205448</v>
      </c>
      <c r="E131" s="16">
        <f>D131/$I131</f>
        <v>0.50245544012052201</v>
      </c>
      <c r="F131" s="14"/>
      <c r="G131" s="14">
        <f>SUM(G123,G130)</f>
        <v>203440</v>
      </c>
      <c r="H131" s="16">
        <f>G131/$I131</f>
        <v>0.49754455987947799</v>
      </c>
      <c r="I131" s="14">
        <f>+D131+G131</f>
        <v>408888</v>
      </c>
      <c r="N131" s="17"/>
      <c r="O131" s="17"/>
      <c r="P131" s="17"/>
    </row>
    <row r="132" spans="2:16" ht="12.75" customHeight="1" x14ac:dyDescent="0.2">
      <c r="B132" s="188" t="s">
        <v>295</v>
      </c>
      <c r="C132" s="152" t="s">
        <v>339</v>
      </c>
      <c r="D132" s="100"/>
      <c r="E132" s="101"/>
      <c r="F132" s="100"/>
      <c r="G132" s="100"/>
      <c r="H132" s="101"/>
      <c r="I132" s="100"/>
    </row>
    <row r="133" spans="2:16" ht="12.75" customHeight="1" x14ac:dyDescent="0.2">
      <c r="B133" s="188"/>
      <c r="C133" s="102" t="s">
        <v>6</v>
      </c>
      <c r="D133" s="20">
        <v>233536</v>
      </c>
      <c r="E133" s="21">
        <f>+D133/$I133</f>
        <v>0.55895530961590012</v>
      </c>
      <c r="F133" s="20"/>
      <c r="G133" s="20">
        <v>184272</v>
      </c>
      <c r="H133" s="21">
        <f>+G133/$I133</f>
        <v>0.44104469038409988</v>
      </c>
      <c r="I133" s="20">
        <f>+D133+G133</f>
        <v>417808</v>
      </c>
      <c r="N133" s="17"/>
      <c r="O133" s="17"/>
      <c r="P133" s="17"/>
    </row>
    <row r="134" spans="2:16" ht="12.75" customHeight="1" x14ac:dyDescent="0.2">
      <c r="B134" s="188"/>
      <c r="C134" s="11" t="s">
        <v>9</v>
      </c>
      <c r="D134" s="12">
        <v>16128</v>
      </c>
      <c r="E134" s="13">
        <f>+D134/$I134</f>
        <v>0.47931526390870183</v>
      </c>
      <c r="F134" s="15"/>
      <c r="G134" s="12">
        <v>17520</v>
      </c>
      <c r="H134" s="13">
        <f>+G134/$I134</f>
        <v>0.52068473609129817</v>
      </c>
      <c r="I134" s="12">
        <f t="shared" ref="I134" si="98">+D134+G134</f>
        <v>33648</v>
      </c>
      <c r="N134" s="17"/>
      <c r="O134" s="17"/>
      <c r="P134" s="17"/>
    </row>
    <row r="135" spans="2:16" ht="12.75" customHeight="1" x14ac:dyDescent="0.2">
      <c r="B135" s="188"/>
      <c r="C135" s="66" t="s">
        <v>139</v>
      </c>
      <c r="D135" s="68">
        <f>SUM(D133:D134)</f>
        <v>249664</v>
      </c>
      <c r="E135" s="65">
        <f>+D135/$I135</f>
        <v>0.55301956336830171</v>
      </c>
      <c r="F135" s="64"/>
      <c r="G135" s="68">
        <f>SUM(G133:G134)</f>
        <v>201792</v>
      </c>
      <c r="H135" s="65">
        <f>+G135/$I135</f>
        <v>0.44698043663169834</v>
      </c>
      <c r="I135" s="64">
        <f t="shared" ref="I135" si="99">+D135+G135</f>
        <v>451456</v>
      </c>
      <c r="N135" s="17"/>
      <c r="O135" s="17"/>
      <c r="P135" s="17"/>
    </row>
    <row r="136" spans="2:16" ht="12.75" customHeight="1" x14ac:dyDescent="0.2">
      <c r="B136" s="188"/>
      <c r="C136" s="152" t="s">
        <v>337</v>
      </c>
      <c r="D136" s="100"/>
      <c r="E136" s="101"/>
      <c r="F136" s="100"/>
      <c r="G136" s="100"/>
      <c r="H136" s="101"/>
      <c r="I136" s="100"/>
    </row>
    <row r="137" spans="2:16" ht="12.75" customHeight="1" x14ac:dyDescent="0.2">
      <c r="B137" s="188"/>
      <c r="C137" s="102" t="s">
        <v>485</v>
      </c>
      <c r="D137" s="20">
        <v>8480</v>
      </c>
      <c r="E137" s="21">
        <f t="shared" ref="E137" si="100">+D137/$I137</f>
        <v>0.56563500533617928</v>
      </c>
      <c r="F137" s="20"/>
      <c r="G137" s="20">
        <v>6512</v>
      </c>
      <c r="H137" s="21">
        <f t="shared" ref="H137" si="101">+G137/$I137</f>
        <v>0.43436499466382072</v>
      </c>
      <c r="I137" s="20">
        <f t="shared" ref="I137" si="102">+D137+G137</f>
        <v>14992</v>
      </c>
      <c r="N137" s="17"/>
      <c r="O137" s="17"/>
      <c r="P137" s="17"/>
    </row>
    <row r="138" spans="2:16" ht="12.75" customHeight="1" x14ac:dyDescent="0.2">
      <c r="B138" s="188"/>
      <c r="C138" s="11" t="s">
        <v>49</v>
      </c>
      <c r="D138" s="12">
        <v>46528</v>
      </c>
      <c r="E138" s="13">
        <f>+D138/$I138</f>
        <v>0.62638664512654818</v>
      </c>
      <c r="F138" s="12"/>
      <c r="G138" s="12">
        <v>27752</v>
      </c>
      <c r="H138" s="13">
        <f>+G138/$I138</f>
        <v>0.37361335487345182</v>
      </c>
      <c r="I138" s="12">
        <f>+D138+G138</f>
        <v>74280</v>
      </c>
      <c r="N138" s="17"/>
      <c r="O138" s="17"/>
      <c r="P138" s="17"/>
    </row>
    <row r="139" spans="2:16" ht="12.75" customHeight="1" x14ac:dyDescent="0.2">
      <c r="B139" s="188"/>
      <c r="C139" s="19" t="s">
        <v>150</v>
      </c>
      <c r="D139" s="12">
        <v>7488</v>
      </c>
      <c r="E139" s="13">
        <f>+D139/$I139</f>
        <v>0.85401459854014594</v>
      </c>
      <c r="F139" s="12"/>
      <c r="G139" s="12">
        <v>1280</v>
      </c>
      <c r="H139" s="13">
        <f>+G139/$I139</f>
        <v>0.145985401459854</v>
      </c>
      <c r="I139" s="12">
        <f>+D139+G139</f>
        <v>8768</v>
      </c>
      <c r="N139" s="17"/>
      <c r="O139" s="17"/>
      <c r="P139" s="17"/>
    </row>
    <row r="140" spans="2:16" ht="12.75" customHeight="1" x14ac:dyDescent="0.2">
      <c r="B140" s="188"/>
      <c r="C140" s="19" t="s">
        <v>78</v>
      </c>
      <c r="D140" s="12">
        <v>14592</v>
      </c>
      <c r="E140" s="13">
        <f>+D140/$I140</f>
        <v>0.35117443203696574</v>
      </c>
      <c r="F140" s="12"/>
      <c r="G140" s="12">
        <v>26960</v>
      </c>
      <c r="H140" s="13">
        <f>+G140/$I140</f>
        <v>0.64882556796303426</v>
      </c>
      <c r="I140" s="12">
        <f t="shared" ref="I140" si="103">+D140+G140</f>
        <v>41552</v>
      </c>
      <c r="N140" s="17"/>
      <c r="O140" s="17"/>
      <c r="P140" s="17"/>
    </row>
    <row r="141" spans="2:16" ht="12.75" customHeight="1" x14ac:dyDescent="0.2">
      <c r="B141" s="188"/>
      <c r="C141" s="66" t="s">
        <v>139</v>
      </c>
      <c r="D141" s="69">
        <f>SUM(D137:D140)</f>
        <v>77088</v>
      </c>
      <c r="E141" s="65">
        <f>+D141/$I141</f>
        <v>0.55223795059888814</v>
      </c>
      <c r="F141" s="64"/>
      <c r="G141" s="69">
        <f>SUM(G137:G140)</f>
        <v>62504</v>
      </c>
      <c r="H141" s="65">
        <f>+G141/$I141</f>
        <v>0.44776204940111181</v>
      </c>
      <c r="I141" s="64">
        <f t="shared" ref="I141" si="104">+D141+G141</f>
        <v>139592</v>
      </c>
      <c r="N141" s="17"/>
      <c r="O141" s="17"/>
      <c r="P141" s="17"/>
    </row>
    <row r="142" spans="2:16" ht="12.75" customHeight="1" x14ac:dyDescent="0.2">
      <c r="B142" s="188"/>
      <c r="C142" s="152" t="s">
        <v>338</v>
      </c>
      <c r="D142" s="100"/>
      <c r="E142" s="101"/>
      <c r="F142" s="100"/>
      <c r="G142" s="100"/>
      <c r="H142" s="101"/>
      <c r="I142" s="100"/>
    </row>
    <row r="143" spans="2:16" ht="12.75" customHeight="1" x14ac:dyDescent="0.2">
      <c r="B143" s="188"/>
      <c r="C143" s="102" t="s">
        <v>58</v>
      </c>
      <c r="D143" s="17">
        <v>16128</v>
      </c>
      <c r="E143" s="21">
        <f>+D143/$I143</f>
        <v>0.4044943820224719</v>
      </c>
      <c r="F143" s="20"/>
      <c r="G143" s="17">
        <v>23744</v>
      </c>
      <c r="H143" s="21">
        <f>+G143/$I143</f>
        <v>0.5955056179775281</v>
      </c>
      <c r="I143" s="20">
        <f t="shared" ref="I143" si="105">+D143+G143</f>
        <v>39872</v>
      </c>
      <c r="N143" s="17"/>
      <c r="O143" s="17"/>
      <c r="P143" s="17"/>
    </row>
    <row r="144" spans="2:16" ht="12.75" customHeight="1" x14ac:dyDescent="0.2">
      <c r="B144" s="188"/>
      <c r="C144" s="11" t="s">
        <v>0</v>
      </c>
      <c r="D144" s="12">
        <v>8112</v>
      </c>
      <c r="E144" s="13">
        <f>+D144/$I144</f>
        <v>0.3448979591836735</v>
      </c>
      <c r="F144" s="12"/>
      <c r="G144" s="12">
        <v>15408</v>
      </c>
      <c r="H144" s="13">
        <f>+G144/$I144</f>
        <v>0.6551020408163265</v>
      </c>
      <c r="I144" s="12">
        <f>+D144+G144</f>
        <v>23520</v>
      </c>
      <c r="N144" s="17"/>
      <c r="O144" s="17"/>
      <c r="P144" s="17"/>
    </row>
    <row r="145" spans="2:16" ht="12.75" customHeight="1" x14ac:dyDescent="0.2">
      <c r="B145" s="188"/>
      <c r="C145" s="11" t="s">
        <v>59</v>
      </c>
      <c r="D145" s="18">
        <v>52080</v>
      </c>
      <c r="E145" s="13">
        <f t="shared" ref="E145:E146" si="106">+D145/$I145</f>
        <v>0.55870236869207002</v>
      </c>
      <c r="F145" s="12"/>
      <c r="G145" s="17">
        <v>41136</v>
      </c>
      <c r="H145" s="13">
        <f t="shared" ref="H145:H146" si="107">+G145/$I145</f>
        <v>0.44129763130792998</v>
      </c>
      <c r="I145" s="12">
        <f t="shared" ref="I145:I146" si="108">+D145+G145</f>
        <v>93216</v>
      </c>
      <c r="N145" s="17"/>
      <c r="O145" s="17"/>
      <c r="P145" s="17"/>
    </row>
    <row r="146" spans="2:16" ht="12.75" customHeight="1" x14ac:dyDescent="0.2">
      <c r="B146" s="188"/>
      <c r="C146" s="11" t="s">
        <v>7</v>
      </c>
      <c r="D146" s="8">
        <v>33248</v>
      </c>
      <c r="E146" s="13">
        <f t="shared" si="106"/>
        <v>0.67183963789201417</v>
      </c>
      <c r="F146" s="15"/>
      <c r="G146" s="12">
        <v>16240</v>
      </c>
      <c r="H146" s="13">
        <f t="shared" si="107"/>
        <v>0.32816036210798577</v>
      </c>
      <c r="I146" s="12">
        <f t="shared" si="108"/>
        <v>49488</v>
      </c>
      <c r="N146" s="17"/>
      <c r="O146" s="17"/>
      <c r="P146" s="17"/>
    </row>
    <row r="147" spans="2:16" ht="12.75" customHeight="1" x14ac:dyDescent="0.2">
      <c r="B147" s="188"/>
      <c r="C147" s="11" t="s">
        <v>8</v>
      </c>
      <c r="D147" s="12">
        <v>28704</v>
      </c>
      <c r="E147" s="13">
        <f>+D147/$I147</f>
        <v>0.69053117782909934</v>
      </c>
      <c r="F147" s="12"/>
      <c r="G147" s="12">
        <v>12864</v>
      </c>
      <c r="H147" s="13">
        <f>+G147/$I147</f>
        <v>0.30946882217090071</v>
      </c>
      <c r="I147" s="12">
        <f>+D147+G147</f>
        <v>41568</v>
      </c>
      <c r="N147" s="17"/>
      <c r="O147" s="17"/>
      <c r="P147" s="17"/>
    </row>
    <row r="148" spans="2:16" ht="12.75" customHeight="1" x14ac:dyDescent="0.2">
      <c r="B148" s="188"/>
      <c r="C148" s="7" t="s">
        <v>10</v>
      </c>
      <c r="D148" s="12">
        <v>40224</v>
      </c>
      <c r="E148" s="13">
        <f>+D148/$I148</f>
        <v>0.54878847413228549</v>
      </c>
      <c r="F148" s="12"/>
      <c r="G148" s="12">
        <v>33072</v>
      </c>
      <c r="H148" s="13">
        <f>+G148/$I148</f>
        <v>0.45121152586771446</v>
      </c>
      <c r="I148" s="12">
        <f>+D148+G148</f>
        <v>73296</v>
      </c>
      <c r="N148" s="17"/>
      <c r="O148" s="17"/>
      <c r="P148" s="17"/>
    </row>
    <row r="149" spans="2:16" ht="12.75" customHeight="1" x14ac:dyDescent="0.2">
      <c r="B149" s="188"/>
      <c r="C149" s="66" t="s">
        <v>139</v>
      </c>
      <c r="D149" s="69">
        <f>SUM(D143:D148)</f>
        <v>178496</v>
      </c>
      <c r="E149" s="65">
        <f>+D149/$I149</f>
        <v>0.55613160518444671</v>
      </c>
      <c r="F149" s="64"/>
      <c r="G149" s="69">
        <f>SUM(G143:G148)</f>
        <v>142464</v>
      </c>
      <c r="H149" s="65">
        <f>+G149/$I149</f>
        <v>0.44386839481555335</v>
      </c>
      <c r="I149" s="64">
        <f t="shared" ref="I149" si="109">+D149+G149</f>
        <v>320960</v>
      </c>
      <c r="N149" s="17"/>
      <c r="O149" s="17"/>
      <c r="P149" s="17"/>
    </row>
    <row r="150" spans="2:16" ht="12.75" customHeight="1" x14ac:dyDescent="0.2">
      <c r="B150" s="189"/>
      <c r="C150" s="126" t="s">
        <v>36</v>
      </c>
      <c r="D150" s="14">
        <f>SUM(D135,D141,D149)</f>
        <v>505248</v>
      </c>
      <c r="E150" s="16">
        <f>D150/$I150</f>
        <v>0.55399514039350528</v>
      </c>
      <c r="F150" s="14"/>
      <c r="G150" s="14">
        <f>SUM(G135,G141,G149)</f>
        <v>406760</v>
      </c>
      <c r="H150" s="16">
        <f>G150/$I150</f>
        <v>0.44600485960649466</v>
      </c>
      <c r="I150" s="14">
        <f t="shared" si="36"/>
        <v>912008</v>
      </c>
      <c r="N150" s="17"/>
      <c r="O150" s="17"/>
      <c r="P150" s="17"/>
    </row>
    <row r="151" spans="2:16" ht="12.75" customHeight="1" x14ac:dyDescent="0.2">
      <c r="B151" s="188" t="s">
        <v>296</v>
      </c>
      <c r="C151" s="152" t="s">
        <v>340</v>
      </c>
      <c r="D151" s="100"/>
      <c r="E151" s="101"/>
      <c r="F151" s="100"/>
      <c r="G151" s="100"/>
      <c r="H151" s="101"/>
      <c r="I151" s="100"/>
    </row>
    <row r="152" spans="2:16" ht="12.75" customHeight="1" x14ac:dyDescent="0.2">
      <c r="B152" s="188"/>
      <c r="C152" s="102" t="s">
        <v>29</v>
      </c>
      <c r="D152" s="20">
        <v>5328</v>
      </c>
      <c r="E152" s="21">
        <f>+D152/$I152</f>
        <v>0.87401574803149606</v>
      </c>
      <c r="F152" s="105"/>
      <c r="G152" s="20">
        <v>768</v>
      </c>
      <c r="H152" s="21">
        <f>+G152/$I152</f>
        <v>0.12598425196850394</v>
      </c>
      <c r="I152" s="20">
        <f>+D152+G152</f>
        <v>6096</v>
      </c>
      <c r="N152" s="17"/>
      <c r="O152" s="17"/>
      <c r="P152" s="17"/>
    </row>
    <row r="153" spans="2:16" ht="12.75" customHeight="1" x14ac:dyDescent="0.2">
      <c r="B153" s="188"/>
      <c r="C153" s="11" t="s">
        <v>24</v>
      </c>
      <c r="D153" s="12">
        <v>105856</v>
      </c>
      <c r="E153" s="13">
        <f t="shared" ref="E153:E154" si="110">+D153/$I153</f>
        <v>0.55840648210668464</v>
      </c>
      <c r="F153" s="12"/>
      <c r="G153" s="12">
        <v>83712</v>
      </c>
      <c r="H153" s="13">
        <f t="shared" ref="H153:H154" si="111">+G153/$I153</f>
        <v>0.4415935178933153</v>
      </c>
      <c r="I153" s="12">
        <f t="shared" ref="I153:I154" si="112">+D153+G153</f>
        <v>189568</v>
      </c>
      <c r="N153" s="17"/>
      <c r="O153" s="17"/>
      <c r="P153" s="17"/>
    </row>
    <row r="154" spans="2:16" ht="12.75" customHeight="1" x14ac:dyDescent="0.2">
      <c r="B154" s="188"/>
      <c r="C154" s="102" t="s">
        <v>25</v>
      </c>
      <c r="D154" s="20">
        <v>23184</v>
      </c>
      <c r="E154" s="21">
        <f t="shared" si="110"/>
        <v>0.4162596954898018</v>
      </c>
      <c r="F154" s="20"/>
      <c r="G154" s="20">
        <v>32512</v>
      </c>
      <c r="H154" s="21">
        <f t="shared" si="111"/>
        <v>0.5837403045101982</v>
      </c>
      <c r="I154" s="20">
        <f t="shared" si="112"/>
        <v>55696</v>
      </c>
      <c r="N154" s="17"/>
      <c r="O154" s="17"/>
      <c r="P154" s="17"/>
    </row>
    <row r="155" spans="2:16" ht="12.75" customHeight="1" x14ac:dyDescent="0.2">
      <c r="B155" s="188"/>
      <c r="C155" s="11" t="s">
        <v>31</v>
      </c>
      <c r="D155" s="12"/>
      <c r="E155" s="21" t="s">
        <v>389</v>
      </c>
      <c r="F155" s="12"/>
      <c r="G155" s="12"/>
      <c r="H155" s="21" t="s">
        <v>389</v>
      </c>
      <c r="I155" s="12">
        <f>+D155+G155</f>
        <v>0</v>
      </c>
    </row>
    <row r="156" spans="2:16" ht="12.75" customHeight="1" x14ac:dyDescent="0.2">
      <c r="B156" s="188"/>
      <c r="C156" s="11" t="s">
        <v>318</v>
      </c>
      <c r="D156" s="18">
        <v>23312</v>
      </c>
      <c r="E156" s="13">
        <f t="shared" ref="E156" si="113">+D156/$I156</f>
        <v>0.87876960193003617</v>
      </c>
      <c r="F156" s="12"/>
      <c r="G156" s="18">
        <v>3216</v>
      </c>
      <c r="H156" s="13">
        <f t="shared" ref="H156" si="114">+G156/$I156</f>
        <v>0.12123039806996382</v>
      </c>
      <c r="I156" s="12">
        <f t="shared" ref="I156" si="115">+D156+G156</f>
        <v>26528</v>
      </c>
      <c r="N156" s="17"/>
      <c r="O156" s="17"/>
      <c r="P156" s="17"/>
    </row>
    <row r="157" spans="2:16" ht="12.75" customHeight="1" x14ac:dyDescent="0.2">
      <c r="B157" s="188"/>
      <c r="C157" s="11" t="s">
        <v>35</v>
      </c>
      <c r="D157" s="12">
        <v>21792</v>
      </c>
      <c r="E157" s="13">
        <f>+D157/$I157</f>
        <v>0.6270718232044199</v>
      </c>
      <c r="F157" s="12"/>
      <c r="G157" s="12">
        <v>12960</v>
      </c>
      <c r="H157" s="13">
        <f>+G157/$I157</f>
        <v>0.3729281767955801</v>
      </c>
      <c r="I157" s="12">
        <f>+D157+G157</f>
        <v>34752</v>
      </c>
      <c r="N157" s="17"/>
      <c r="O157" s="17"/>
      <c r="P157" s="17"/>
    </row>
    <row r="158" spans="2:16" ht="12.75" customHeight="1" x14ac:dyDescent="0.2">
      <c r="B158" s="188"/>
      <c r="C158" s="66" t="s">
        <v>139</v>
      </c>
      <c r="D158" s="69">
        <f>SUM(D152:D157)</f>
        <v>179472</v>
      </c>
      <c r="E158" s="65">
        <f>+D158/$I158</f>
        <v>0.57405322415557825</v>
      </c>
      <c r="F158" s="64"/>
      <c r="G158" s="69">
        <f>SUM(G152:G157)</f>
        <v>133168</v>
      </c>
      <c r="H158" s="65">
        <f>+G158/$I158</f>
        <v>0.4259467758444217</v>
      </c>
      <c r="I158" s="64">
        <f t="shared" ref="I158" si="116">+D158+G158</f>
        <v>312640</v>
      </c>
      <c r="N158" s="17"/>
      <c r="O158" s="17"/>
      <c r="P158" s="17"/>
    </row>
    <row r="159" spans="2:16" ht="12.75" customHeight="1" x14ac:dyDescent="0.2">
      <c r="B159" s="188"/>
      <c r="C159" s="152" t="s">
        <v>342</v>
      </c>
      <c r="D159" s="100"/>
      <c r="E159" s="101"/>
      <c r="F159" s="100"/>
      <c r="G159" s="100"/>
      <c r="H159" s="101"/>
      <c r="I159" s="100"/>
    </row>
    <row r="160" spans="2:16" ht="12.75" customHeight="1" x14ac:dyDescent="0.2">
      <c r="B160" s="188"/>
      <c r="C160" s="102" t="s">
        <v>26</v>
      </c>
      <c r="D160" s="20">
        <v>15936</v>
      </c>
      <c r="E160" s="21">
        <f t="shared" ref="E160" si="117">+D160/$I160</f>
        <v>0.46498599439775912</v>
      </c>
      <c r="F160" s="20"/>
      <c r="G160" s="20">
        <v>18336</v>
      </c>
      <c r="H160" s="21">
        <f t="shared" ref="H160" si="118">+G160/$I160</f>
        <v>0.53501400560224088</v>
      </c>
      <c r="I160" s="20">
        <f t="shared" ref="I160" si="119">+D160+G160</f>
        <v>34272</v>
      </c>
      <c r="N160" s="17"/>
      <c r="O160" s="17"/>
      <c r="P160" s="17"/>
    </row>
    <row r="161" spans="2:16" ht="12.75" customHeight="1" x14ac:dyDescent="0.2">
      <c r="B161" s="188"/>
      <c r="C161" s="11" t="s">
        <v>27</v>
      </c>
      <c r="D161" s="12">
        <v>15168</v>
      </c>
      <c r="E161" s="13">
        <f t="shared" ref="E161" si="120">+D161/$I161</f>
        <v>0.58302583025830257</v>
      </c>
      <c r="F161" s="12"/>
      <c r="G161" s="12">
        <v>10848</v>
      </c>
      <c r="H161" s="13">
        <f t="shared" ref="H161" si="121">+G161/$I161</f>
        <v>0.41697416974169743</v>
      </c>
      <c r="I161" s="12">
        <f t="shared" ref="I161:I164" si="122">+D161+G161</f>
        <v>26016</v>
      </c>
      <c r="N161" s="17"/>
      <c r="O161" s="17"/>
      <c r="P161" s="17"/>
    </row>
    <row r="162" spans="2:16" ht="12.75" customHeight="1" x14ac:dyDescent="0.2">
      <c r="B162" s="188"/>
      <c r="C162" s="11" t="s">
        <v>11</v>
      </c>
      <c r="D162" s="12">
        <v>183936</v>
      </c>
      <c r="E162" s="13">
        <f t="shared" ref="E162:E163" si="123">+D162/$I162</f>
        <v>0.57216802707545289</v>
      </c>
      <c r="F162" s="12"/>
      <c r="G162" s="12">
        <v>137536</v>
      </c>
      <c r="H162" s="13">
        <f t="shared" ref="H162:H163" si="124">+G162/$I162</f>
        <v>0.42783197292454711</v>
      </c>
      <c r="I162" s="12">
        <f t="shared" ref="I162:I163" si="125">+D162+G162</f>
        <v>321472</v>
      </c>
      <c r="N162" s="17"/>
      <c r="O162" s="17"/>
      <c r="P162" s="17"/>
    </row>
    <row r="163" spans="2:16" ht="12.75" customHeight="1" x14ac:dyDescent="0.2">
      <c r="B163" s="188"/>
      <c r="C163" s="11" t="s">
        <v>28</v>
      </c>
      <c r="D163" s="12">
        <v>27552</v>
      </c>
      <c r="E163" s="13">
        <f t="shared" si="123"/>
        <v>0.60934182590233543</v>
      </c>
      <c r="F163" s="12"/>
      <c r="G163" s="12">
        <v>17664</v>
      </c>
      <c r="H163" s="13">
        <f t="shared" si="124"/>
        <v>0.39065817409766457</v>
      </c>
      <c r="I163" s="12">
        <f t="shared" si="125"/>
        <v>45216</v>
      </c>
      <c r="N163" s="17"/>
      <c r="O163" s="17"/>
      <c r="P163" s="17"/>
    </row>
    <row r="164" spans="2:16" ht="12.75" customHeight="1" x14ac:dyDescent="0.2">
      <c r="B164" s="188"/>
      <c r="C164" s="66" t="s">
        <v>139</v>
      </c>
      <c r="D164" s="69">
        <f>SUM(D160:D163)</f>
        <v>242592</v>
      </c>
      <c r="E164" s="65">
        <f>+D164/$I164</f>
        <v>0.56816308176571984</v>
      </c>
      <c r="F164" s="64"/>
      <c r="G164" s="69">
        <f>SUM(G160:G163)</f>
        <v>184384</v>
      </c>
      <c r="H164" s="65">
        <f>+G164/$I164</f>
        <v>0.43183691823428016</v>
      </c>
      <c r="I164" s="64">
        <f t="shared" si="122"/>
        <v>426976</v>
      </c>
      <c r="N164" s="17"/>
      <c r="O164" s="17"/>
      <c r="P164" s="17"/>
    </row>
    <row r="165" spans="2:16" ht="12.75" customHeight="1" x14ac:dyDescent="0.2">
      <c r="B165" s="188"/>
      <c r="C165" s="152" t="s">
        <v>341</v>
      </c>
      <c r="D165" s="100"/>
      <c r="E165" s="101"/>
      <c r="F165" s="100"/>
      <c r="G165" s="100"/>
      <c r="H165" s="101"/>
      <c r="I165" s="100"/>
      <c r="N165" s="17"/>
      <c r="O165" s="17"/>
    </row>
    <row r="166" spans="2:16" ht="12.75" customHeight="1" x14ac:dyDescent="0.2">
      <c r="B166" s="188"/>
      <c r="C166" s="102" t="s">
        <v>32</v>
      </c>
      <c r="D166" s="20">
        <v>97440</v>
      </c>
      <c r="E166" s="21">
        <f>+D166/$I166</f>
        <v>0.48161328588374852</v>
      </c>
      <c r="F166" s="20"/>
      <c r="G166" s="20">
        <v>104880</v>
      </c>
      <c r="H166" s="21">
        <f>+G166/$I166</f>
        <v>0.51838671411625148</v>
      </c>
      <c r="I166" s="20">
        <f>+D166+G166</f>
        <v>202320</v>
      </c>
      <c r="N166" s="17"/>
      <c r="O166" s="17"/>
      <c r="P166" s="17"/>
    </row>
    <row r="167" spans="2:16" ht="12.75" customHeight="1" x14ac:dyDescent="0.2">
      <c r="B167" s="188"/>
      <c r="C167" s="11" t="s">
        <v>33</v>
      </c>
      <c r="D167" s="12">
        <v>77232</v>
      </c>
      <c r="E167" s="13">
        <f>+D167/$I167</f>
        <v>0.45057406888826657</v>
      </c>
      <c r="F167" s="12"/>
      <c r="G167" s="12">
        <v>94176</v>
      </c>
      <c r="H167" s="13">
        <f>+G167/$I167</f>
        <v>0.54942593111173343</v>
      </c>
      <c r="I167" s="12">
        <f>+D167+G167</f>
        <v>171408</v>
      </c>
      <c r="N167" s="17"/>
      <c r="O167" s="17"/>
      <c r="P167" s="17"/>
    </row>
    <row r="168" spans="2:16" ht="12.75" customHeight="1" x14ac:dyDescent="0.2">
      <c r="B168" s="188"/>
      <c r="C168" s="11" t="s">
        <v>34</v>
      </c>
      <c r="D168" s="12">
        <v>46464</v>
      </c>
      <c r="E168" s="13">
        <f>+D168/$I168</f>
        <v>0.55986119144013879</v>
      </c>
      <c r="F168" s="12"/>
      <c r="G168" s="12">
        <v>36528</v>
      </c>
      <c r="H168" s="13">
        <f>+G168/$I168</f>
        <v>0.44013880855986121</v>
      </c>
      <c r="I168" s="12">
        <f>+D168+G168</f>
        <v>82992</v>
      </c>
      <c r="N168" s="17"/>
      <c r="O168" s="17"/>
      <c r="P168" s="17"/>
    </row>
    <row r="169" spans="2:16" ht="12.75" customHeight="1" x14ac:dyDescent="0.2">
      <c r="B169" s="188"/>
      <c r="C169" s="66" t="s">
        <v>139</v>
      </c>
      <c r="D169" s="69">
        <f>SUM(D166:D168)</f>
        <v>221136</v>
      </c>
      <c r="E169" s="65">
        <f>+D169/$I169</f>
        <v>0.48418286915396741</v>
      </c>
      <c r="F169" s="64"/>
      <c r="G169" s="69">
        <f>SUM(G166:G168)</f>
        <v>235584</v>
      </c>
      <c r="H169" s="65">
        <f>+G169/$I169</f>
        <v>0.51581713084603253</v>
      </c>
      <c r="I169" s="64">
        <f t="shared" ref="I169" si="126">+D169+G169</f>
        <v>456720</v>
      </c>
      <c r="N169" s="17"/>
      <c r="O169" s="17"/>
      <c r="P169" s="17"/>
    </row>
    <row r="170" spans="2:16" ht="12.75" customHeight="1" x14ac:dyDescent="0.2">
      <c r="B170" s="189"/>
      <c r="C170" s="126" t="s">
        <v>36</v>
      </c>
      <c r="D170" s="14">
        <f>SUM(D158,D164,D169)</f>
        <v>643200</v>
      </c>
      <c r="E170" s="16">
        <f>D170/$I170</f>
        <v>0.53764159901566111</v>
      </c>
      <c r="F170" s="14"/>
      <c r="G170" s="14">
        <f>SUM(G158,G164,G169)</f>
        <v>553136</v>
      </c>
      <c r="H170" s="16">
        <f>G170/$I170</f>
        <v>0.46235840098433884</v>
      </c>
      <c r="I170" s="14">
        <f t="shared" si="36"/>
        <v>1196336</v>
      </c>
      <c r="N170" s="17"/>
      <c r="O170" s="17"/>
      <c r="P170" s="17"/>
    </row>
    <row r="171" spans="2:16" ht="12.75" customHeight="1" x14ac:dyDescent="0.2">
      <c r="D171" s="1"/>
      <c r="E171" s="1"/>
      <c r="F171" s="1"/>
      <c r="G171" s="2"/>
      <c r="H171" s="1"/>
    </row>
    <row r="172" spans="2:16" ht="12.75" customHeight="1" x14ac:dyDescent="0.2">
      <c r="B172" s="184" t="s">
        <v>284</v>
      </c>
      <c r="C172" s="184"/>
      <c r="D172" s="184"/>
      <c r="E172" s="184"/>
      <c r="F172" s="184"/>
      <c r="G172" s="184"/>
      <c r="H172" s="184"/>
      <c r="I172" s="184"/>
    </row>
    <row r="173" spans="2:16" ht="12.75" customHeight="1" x14ac:dyDescent="0.2">
      <c r="B173" s="184"/>
      <c r="C173" s="184"/>
      <c r="D173" s="184"/>
      <c r="E173" s="184"/>
      <c r="F173" s="184"/>
      <c r="G173" s="184"/>
      <c r="H173" s="184"/>
      <c r="I173" s="184"/>
    </row>
    <row r="174" spans="2:16" ht="12.75" customHeight="1" x14ac:dyDescent="0.2">
      <c r="B174" s="124"/>
      <c r="C174" s="124"/>
      <c r="D174" s="124"/>
      <c r="E174" s="124"/>
      <c r="F174" s="124"/>
      <c r="G174" s="124"/>
      <c r="H174" s="124"/>
      <c r="I174" s="124"/>
    </row>
    <row r="175" spans="2:16" ht="12.75" customHeight="1" x14ac:dyDescent="0.2">
      <c r="B175" s="184" t="s">
        <v>283</v>
      </c>
      <c r="C175" s="184"/>
      <c r="D175" s="184"/>
      <c r="E175" s="184"/>
      <c r="F175" s="184"/>
      <c r="G175" s="184"/>
      <c r="H175" s="184"/>
      <c r="I175" s="184"/>
    </row>
    <row r="176" spans="2:16" ht="12.75" customHeight="1" x14ac:dyDescent="0.2">
      <c r="B176" s="184"/>
      <c r="C176" s="184"/>
      <c r="D176" s="184"/>
      <c r="E176" s="184"/>
      <c r="F176" s="184"/>
      <c r="G176" s="184"/>
      <c r="H176" s="184"/>
      <c r="I176" s="184"/>
    </row>
    <row r="177" spans="2:9" ht="12.75" customHeight="1" x14ac:dyDescent="0.2">
      <c r="B177" s="184"/>
      <c r="C177" s="184"/>
      <c r="D177" s="184"/>
      <c r="E177" s="184"/>
      <c r="F177" s="184"/>
      <c r="G177" s="184"/>
      <c r="H177" s="184"/>
      <c r="I177" s="184"/>
    </row>
    <row r="178" spans="2:9" ht="12.75" customHeight="1" x14ac:dyDescent="0.2">
      <c r="B178" s="26"/>
      <c r="C178" s="26"/>
      <c r="D178" s="26"/>
      <c r="E178" s="26"/>
      <c r="F178" s="26"/>
      <c r="G178" s="26"/>
      <c r="H178" s="26"/>
      <c r="I178" s="26"/>
    </row>
    <row r="179" spans="2:9" ht="12.75" customHeight="1" x14ac:dyDescent="0.2">
      <c r="B179" s="184" t="s">
        <v>282</v>
      </c>
      <c r="C179" s="184"/>
      <c r="D179" s="184"/>
      <c r="E179" s="184"/>
      <c r="F179" s="184"/>
      <c r="G179" s="184"/>
      <c r="H179" s="184"/>
      <c r="I179" s="184"/>
    </row>
    <row r="180" spans="2:9" ht="12.75" customHeight="1" x14ac:dyDescent="0.2">
      <c r="B180" s="184"/>
      <c r="C180" s="184"/>
      <c r="D180" s="184"/>
      <c r="E180" s="184"/>
      <c r="F180" s="184"/>
      <c r="G180" s="184"/>
      <c r="H180" s="184"/>
      <c r="I180" s="184"/>
    </row>
    <row r="181" spans="2:9" ht="12.75" customHeight="1" x14ac:dyDescent="0.2">
      <c r="B181" s="124"/>
      <c r="C181" s="124"/>
      <c r="D181" s="124"/>
      <c r="E181" s="124"/>
      <c r="F181" s="124"/>
      <c r="G181" s="124"/>
      <c r="H181" s="124"/>
      <c r="I181" s="124"/>
    </row>
    <row r="182" spans="2:9" ht="12.75" customHeight="1" x14ac:dyDescent="0.2">
      <c r="B182" s="186" t="s">
        <v>265</v>
      </c>
      <c r="C182" s="184"/>
      <c r="D182" s="184"/>
      <c r="E182" s="184"/>
      <c r="F182" s="184"/>
      <c r="G182" s="184"/>
      <c r="H182" s="184"/>
      <c r="I182" s="184"/>
    </row>
    <row r="183" spans="2:9" ht="12.75" customHeight="1" x14ac:dyDescent="0.2">
      <c r="B183" s="184"/>
      <c r="C183" s="184"/>
      <c r="D183" s="184"/>
      <c r="E183" s="184"/>
      <c r="F183" s="184"/>
      <c r="G183" s="184"/>
      <c r="H183" s="184"/>
      <c r="I183" s="184"/>
    </row>
    <row r="184" spans="2:9" ht="12.75" customHeight="1" x14ac:dyDescent="0.2">
      <c r="B184" s="184"/>
      <c r="C184" s="184"/>
      <c r="D184" s="184"/>
      <c r="E184" s="184"/>
      <c r="F184" s="184"/>
      <c r="G184" s="184"/>
      <c r="H184" s="184"/>
      <c r="I184" s="184"/>
    </row>
    <row r="185" spans="2:9" ht="12.75" customHeight="1" x14ac:dyDescent="0.2">
      <c r="B185" s="184"/>
      <c r="C185" s="184"/>
      <c r="D185" s="184"/>
      <c r="E185" s="184"/>
      <c r="F185" s="184"/>
      <c r="G185" s="184"/>
      <c r="H185" s="184"/>
      <c r="I185" s="184"/>
    </row>
    <row r="186" spans="2:9" ht="12.75" customHeight="1" x14ac:dyDescent="0.2">
      <c r="B186" s="184"/>
      <c r="C186" s="184"/>
      <c r="D186" s="184"/>
      <c r="E186" s="184"/>
      <c r="F186" s="184"/>
      <c r="G186" s="184"/>
      <c r="H186" s="184"/>
      <c r="I186" s="184"/>
    </row>
    <row r="187" spans="2:9" ht="12.75" customHeight="1" x14ac:dyDescent="0.2">
      <c r="B187" s="184"/>
      <c r="C187" s="184"/>
      <c r="D187" s="184"/>
      <c r="E187" s="184"/>
      <c r="F187" s="184"/>
      <c r="G187" s="184"/>
      <c r="H187" s="184"/>
      <c r="I187" s="184"/>
    </row>
    <row r="188" spans="2:9" ht="12.75" customHeight="1" x14ac:dyDescent="0.2">
      <c r="B188" s="184"/>
      <c r="C188" s="184"/>
      <c r="D188" s="184"/>
      <c r="E188" s="184"/>
      <c r="F188" s="184"/>
      <c r="G188" s="184"/>
      <c r="H188" s="184"/>
      <c r="I188" s="184"/>
    </row>
    <row r="189" spans="2:9" ht="12.75" customHeight="1" x14ac:dyDescent="0.2">
      <c r="B189" s="184"/>
      <c r="C189" s="184"/>
      <c r="D189" s="184"/>
      <c r="E189" s="184"/>
      <c r="F189" s="184"/>
      <c r="G189" s="184"/>
      <c r="H189" s="184"/>
      <c r="I189" s="184"/>
    </row>
    <row r="190" spans="2:9" ht="12.75" customHeight="1" x14ac:dyDescent="0.2">
      <c r="B190" s="26"/>
      <c r="C190" s="26"/>
      <c r="D190" s="26"/>
      <c r="E190" s="26"/>
      <c r="F190" s="26"/>
      <c r="G190" s="26"/>
      <c r="H190" s="26"/>
      <c r="I190" s="26"/>
    </row>
    <row r="191" spans="2:9" ht="12.75" customHeight="1" x14ac:dyDescent="0.2">
      <c r="B191" s="184" t="s">
        <v>180</v>
      </c>
      <c r="C191" s="184"/>
      <c r="D191" s="184"/>
      <c r="E191" s="184"/>
      <c r="F191" s="184"/>
      <c r="G191" s="184"/>
      <c r="H191" s="184"/>
      <c r="I191" s="184"/>
    </row>
    <row r="192" spans="2:9" ht="12.75" customHeight="1" x14ac:dyDescent="0.2">
      <c r="B192" s="184"/>
      <c r="C192" s="184"/>
      <c r="D192" s="184"/>
      <c r="E192" s="184"/>
      <c r="F192" s="184"/>
      <c r="G192" s="184"/>
      <c r="H192" s="184"/>
      <c r="I192" s="184"/>
    </row>
    <row r="193" spans="2:9" ht="12.75" customHeight="1" x14ac:dyDescent="0.2">
      <c r="B193" s="184"/>
      <c r="C193" s="184"/>
      <c r="D193" s="184"/>
      <c r="E193" s="184"/>
      <c r="F193" s="184"/>
      <c r="G193" s="184"/>
      <c r="H193" s="184"/>
      <c r="I193" s="184"/>
    </row>
    <row r="194" spans="2:9" ht="12.75" customHeight="1" x14ac:dyDescent="0.2">
      <c r="D194" s="1"/>
      <c r="E194" s="1"/>
      <c r="F194" s="1"/>
      <c r="G194" s="1"/>
      <c r="H194" s="1"/>
    </row>
    <row r="195" spans="2:9" ht="12.75" customHeight="1" x14ac:dyDescent="0.2">
      <c r="D195" s="1"/>
      <c r="E195" s="1"/>
      <c r="F195" s="1"/>
      <c r="G195" s="1"/>
      <c r="H195" s="1"/>
    </row>
    <row r="196" spans="2:9" ht="12.75" customHeight="1" x14ac:dyDescent="0.2">
      <c r="D196" s="1"/>
      <c r="E196" s="1"/>
      <c r="F196" s="1"/>
      <c r="G196" s="2"/>
      <c r="H196" s="1"/>
    </row>
    <row r="197" spans="2:9" ht="12.75" customHeight="1" x14ac:dyDescent="0.2">
      <c r="D197" s="1"/>
      <c r="E197" s="1"/>
      <c r="F197" s="1"/>
      <c r="G197" s="2"/>
      <c r="H197" s="1"/>
    </row>
    <row r="198" spans="2:9" ht="12.75" customHeight="1" x14ac:dyDescent="0.2">
      <c r="D198" s="1"/>
      <c r="E198" s="1"/>
      <c r="F198" s="1"/>
      <c r="G198" s="1"/>
      <c r="H198" s="1"/>
    </row>
    <row r="199" spans="2:9" ht="12.75" customHeight="1" x14ac:dyDescent="0.2">
      <c r="D199" s="1"/>
      <c r="E199" s="1"/>
      <c r="F199" s="1"/>
      <c r="G199" s="1"/>
      <c r="H199" s="1"/>
    </row>
    <row r="200" spans="2:9" ht="12.75" customHeight="1" x14ac:dyDescent="0.2">
      <c r="D200" s="1"/>
      <c r="E200" s="1"/>
      <c r="F200" s="1"/>
      <c r="G200" s="1"/>
      <c r="H200" s="1"/>
    </row>
    <row r="201" spans="2:9" ht="12.75" customHeight="1" x14ac:dyDescent="0.2">
      <c r="D201" s="1"/>
      <c r="E201" s="1"/>
      <c r="F201" s="1"/>
      <c r="G201" s="1"/>
      <c r="H201" s="1"/>
    </row>
    <row r="202" spans="2:9" ht="12.75" customHeight="1" x14ac:dyDescent="0.2">
      <c r="D202" s="1"/>
      <c r="E202" s="1"/>
      <c r="F202" s="1"/>
      <c r="G202" s="1"/>
      <c r="H202" s="1"/>
    </row>
    <row r="203" spans="2:9" ht="12.75" customHeight="1" x14ac:dyDescent="0.2">
      <c r="D203" s="1"/>
      <c r="E203" s="1"/>
      <c r="F203" s="1"/>
      <c r="G203" s="1"/>
      <c r="H203" s="1"/>
    </row>
    <row r="204" spans="2:9" ht="12.75" customHeight="1" x14ac:dyDescent="0.2">
      <c r="D204" s="2"/>
      <c r="E204" s="2"/>
      <c r="F204" s="2"/>
      <c r="G204" s="1"/>
      <c r="H204" s="1"/>
    </row>
    <row r="205" spans="2:9" ht="12.75" customHeight="1" x14ac:dyDescent="0.2">
      <c r="D205" s="2"/>
      <c r="E205" s="2"/>
      <c r="F205" s="2"/>
      <c r="G205" s="1"/>
      <c r="H205" s="1"/>
    </row>
    <row r="206" spans="2:9" ht="12.75" customHeight="1" x14ac:dyDescent="0.2">
      <c r="D206" s="1"/>
      <c r="E206" s="1"/>
      <c r="F206" s="1"/>
      <c r="G206" s="1"/>
      <c r="H206" s="1"/>
    </row>
    <row r="207" spans="2:9" x14ac:dyDescent="0.2">
      <c r="D207" s="1"/>
      <c r="E207" s="1"/>
      <c r="F207" s="1"/>
      <c r="G207" s="1"/>
      <c r="H207" s="1"/>
    </row>
    <row r="208" spans="2:9" x14ac:dyDescent="0.2">
      <c r="D208" s="1"/>
      <c r="E208" s="1"/>
      <c r="F208" s="1"/>
      <c r="G208" s="1"/>
      <c r="H208" s="1"/>
    </row>
    <row r="209" spans="4:8" x14ac:dyDescent="0.2">
      <c r="D209" s="1"/>
      <c r="E209" s="1"/>
      <c r="F209" s="1"/>
      <c r="G209" s="1"/>
      <c r="H209" s="1"/>
    </row>
    <row r="210" spans="4:8" x14ac:dyDescent="0.2">
      <c r="D210" s="1"/>
      <c r="E210" s="1"/>
      <c r="F210" s="1"/>
      <c r="G210" s="1"/>
      <c r="H210" s="1"/>
    </row>
    <row r="211" spans="4:8" x14ac:dyDescent="0.2">
      <c r="D211" s="1"/>
      <c r="E211" s="1"/>
      <c r="F211" s="1"/>
      <c r="G211" s="1"/>
      <c r="H211" s="1"/>
    </row>
    <row r="212" spans="4:8" x14ac:dyDescent="0.2">
      <c r="D212" s="2"/>
      <c r="E212" s="2"/>
      <c r="F212" s="2"/>
      <c r="G212" s="1"/>
      <c r="H212" s="1"/>
    </row>
    <row r="213" spans="4:8" x14ac:dyDescent="0.2">
      <c r="D213" s="2"/>
      <c r="E213" s="2"/>
      <c r="F213" s="2"/>
      <c r="G213" s="1"/>
      <c r="H213" s="1"/>
    </row>
    <row r="214" spans="4:8" x14ac:dyDescent="0.2">
      <c r="D214" s="1"/>
      <c r="E214" s="1"/>
      <c r="F214" s="1"/>
      <c r="G214" s="1"/>
      <c r="H214" s="1"/>
    </row>
    <row r="215" spans="4:8" x14ac:dyDescent="0.2">
      <c r="D215" s="1"/>
      <c r="E215" s="1"/>
      <c r="F215" s="1"/>
      <c r="G215" s="1"/>
      <c r="H215" s="1"/>
    </row>
    <row r="216" spans="4:8" x14ac:dyDescent="0.2">
      <c r="D216" s="1"/>
      <c r="E216" s="1"/>
      <c r="F216" s="1"/>
      <c r="G216" s="1"/>
      <c r="H216" s="1"/>
    </row>
    <row r="217" spans="4:8" x14ac:dyDescent="0.2">
      <c r="D217" s="1"/>
      <c r="E217" s="1"/>
      <c r="F217" s="1"/>
      <c r="G217" s="1"/>
      <c r="H217" s="1"/>
    </row>
    <row r="218" spans="4:8" x14ac:dyDescent="0.2">
      <c r="D218" s="1"/>
      <c r="E218" s="1"/>
      <c r="F218" s="1"/>
      <c r="G218" s="1"/>
      <c r="H218" s="1"/>
    </row>
    <row r="219" spans="4:8" x14ac:dyDescent="0.2">
      <c r="D219" s="1"/>
      <c r="E219" s="1"/>
      <c r="F219" s="1"/>
      <c r="G219" s="1"/>
      <c r="H219" s="1"/>
    </row>
    <row r="220" spans="4:8" x14ac:dyDescent="0.2">
      <c r="D220" s="2"/>
      <c r="E220" s="2"/>
      <c r="F220" s="2"/>
      <c r="G220" s="1"/>
      <c r="H220" s="1"/>
    </row>
    <row r="221" spans="4:8" x14ac:dyDescent="0.2">
      <c r="D221" s="2"/>
      <c r="E221" s="2"/>
      <c r="F221" s="2"/>
      <c r="G221" s="1"/>
      <c r="H221" s="1"/>
    </row>
    <row r="222" spans="4:8" x14ac:dyDescent="0.2">
      <c r="D222" s="1"/>
      <c r="E222" s="1"/>
      <c r="F222" s="1"/>
      <c r="G222" s="1"/>
      <c r="H222" s="1"/>
    </row>
    <row r="223" spans="4:8" x14ac:dyDescent="0.2">
      <c r="D223" s="1"/>
      <c r="E223" s="1"/>
      <c r="F223" s="1"/>
      <c r="G223" s="1"/>
      <c r="H223" s="1"/>
    </row>
    <row r="224" spans="4:8" x14ac:dyDescent="0.2">
      <c r="D224" s="1"/>
      <c r="E224" s="1"/>
      <c r="F224" s="1"/>
      <c r="G224" s="1"/>
      <c r="H224" s="1"/>
    </row>
    <row r="225" spans="4:8" x14ac:dyDescent="0.2">
      <c r="D225" s="1"/>
      <c r="E225" s="1"/>
      <c r="F225" s="1"/>
      <c r="G225" s="1"/>
      <c r="H225" s="1"/>
    </row>
    <row r="226" spans="4:8" x14ac:dyDescent="0.2">
      <c r="D226" s="1"/>
      <c r="E226" s="1"/>
      <c r="F226" s="1"/>
      <c r="G226" s="1"/>
      <c r="H226" s="1"/>
    </row>
    <row r="227" spans="4:8" x14ac:dyDescent="0.2">
      <c r="D227" s="1"/>
      <c r="E227" s="1"/>
      <c r="F227" s="1"/>
      <c r="G227" s="1"/>
      <c r="H227" s="1"/>
    </row>
    <row r="228" spans="4:8" x14ac:dyDescent="0.2">
      <c r="D228" s="1"/>
      <c r="E228" s="1"/>
      <c r="F228" s="1"/>
      <c r="G228" s="1"/>
      <c r="H228" s="1"/>
    </row>
    <row r="229" spans="4:8" x14ac:dyDescent="0.2">
      <c r="D229" s="1"/>
      <c r="E229" s="1"/>
      <c r="F229" s="1"/>
      <c r="G229" s="1"/>
      <c r="H229" s="1"/>
    </row>
    <row r="230" spans="4:8" x14ac:dyDescent="0.2">
      <c r="D230" s="1"/>
      <c r="E230" s="1"/>
      <c r="F230" s="1"/>
      <c r="G230" s="1"/>
      <c r="H230" s="1"/>
    </row>
    <row r="231" spans="4:8" x14ac:dyDescent="0.2">
      <c r="D231" s="1"/>
      <c r="E231" s="1"/>
      <c r="F231" s="1"/>
      <c r="G231" s="1"/>
      <c r="H231" s="1"/>
    </row>
    <row r="232" spans="4:8" x14ac:dyDescent="0.2">
      <c r="D232" s="1"/>
      <c r="E232" s="1"/>
      <c r="F232" s="1"/>
      <c r="G232" s="2"/>
      <c r="H232" s="1"/>
    </row>
    <row r="233" spans="4:8" x14ac:dyDescent="0.2">
      <c r="D233" s="1"/>
      <c r="E233" s="1"/>
      <c r="F233" s="1"/>
      <c r="G233" s="2"/>
      <c r="H233" s="1"/>
    </row>
    <row r="234" spans="4:8" x14ac:dyDescent="0.2">
      <c r="D234" s="2"/>
      <c r="E234" s="2"/>
      <c r="F234" s="2"/>
      <c r="G234" s="1"/>
      <c r="H234" s="1"/>
    </row>
    <row r="235" spans="4:8" x14ac:dyDescent="0.2">
      <c r="D235" s="2"/>
      <c r="E235" s="2"/>
      <c r="F235" s="2"/>
      <c r="G235" s="1"/>
      <c r="H235" s="1"/>
    </row>
    <row r="236" spans="4:8" x14ac:dyDescent="0.2">
      <c r="D236" s="2"/>
      <c r="E236" s="2"/>
      <c r="F236" s="2"/>
      <c r="G236" s="1"/>
      <c r="H236" s="1"/>
    </row>
    <row r="237" spans="4:8" x14ac:dyDescent="0.2">
      <c r="D237" s="2"/>
      <c r="E237" s="2"/>
      <c r="F237" s="2"/>
      <c r="G237" s="1"/>
      <c r="H237" s="1"/>
    </row>
    <row r="238" spans="4:8" x14ac:dyDescent="0.2">
      <c r="D238" s="1"/>
      <c r="E238" s="1"/>
      <c r="F238" s="1"/>
      <c r="G238" s="1"/>
      <c r="H238" s="1"/>
    </row>
    <row r="239" spans="4:8" x14ac:dyDescent="0.2">
      <c r="D239" s="1"/>
      <c r="E239" s="1"/>
      <c r="F239" s="1"/>
      <c r="G239" s="1"/>
      <c r="H239" s="1"/>
    </row>
    <row r="240" spans="4:8" x14ac:dyDescent="0.2">
      <c r="D240" s="1"/>
      <c r="E240" s="1"/>
      <c r="F240" s="1"/>
      <c r="G240" s="1"/>
      <c r="H240" s="1"/>
    </row>
    <row r="241" spans="4:8" x14ac:dyDescent="0.2">
      <c r="D241" s="1"/>
      <c r="E241" s="1"/>
      <c r="F241" s="1"/>
      <c r="G241" s="1"/>
      <c r="H241" s="1"/>
    </row>
    <row r="242" spans="4:8" x14ac:dyDescent="0.2">
      <c r="D242" s="1"/>
      <c r="E242" s="1"/>
      <c r="F242" s="1"/>
      <c r="G242" s="1"/>
      <c r="H242" s="1"/>
    </row>
    <row r="243" spans="4:8" x14ac:dyDescent="0.2">
      <c r="D243" s="1"/>
      <c r="E243" s="1"/>
      <c r="F243" s="1"/>
      <c r="G243" s="1"/>
      <c r="H243" s="1"/>
    </row>
    <row r="244" spans="4:8" x14ac:dyDescent="0.2">
      <c r="D244" s="1"/>
      <c r="E244" s="1"/>
      <c r="F244" s="1"/>
      <c r="G244" s="1"/>
      <c r="H244" s="1"/>
    </row>
    <row r="245" spans="4:8" x14ac:dyDescent="0.2">
      <c r="D245" s="1"/>
      <c r="E245" s="1"/>
      <c r="F245" s="1"/>
      <c r="G245" s="1"/>
      <c r="H245" s="1"/>
    </row>
    <row r="246" spans="4:8" x14ac:dyDescent="0.2">
      <c r="D246" s="1"/>
      <c r="E246" s="1"/>
      <c r="F246" s="1"/>
      <c r="G246" s="1"/>
      <c r="H246" s="1"/>
    </row>
    <row r="247" spans="4:8" x14ac:dyDescent="0.2">
      <c r="D247" s="1"/>
      <c r="E247" s="1"/>
      <c r="F247" s="1"/>
      <c r="G247" s="1"/>
      <c r="H247" s="1"/>
    </row>
    <row r="248" spans="4:8" x14ac:dyDescent="0.2">
      <c r="D248" s="1"/>
      <c r="E248" s="1"/>
      <c r="F248" s="1"/>
      <c r="G248" s="1"/>
      <c r="H248" s="1"/>
    </row>
    <row r="249" spans="4:8" x14ac:dyDescent="0.2">
      <c r="D249" s="1"/>
      <c r="E249" s="1"/>
      <c r="F249" s="1"/>
      <c r="G249" s="1"/>
      <c r="H249" s="1"/>
    </row>
    <row r="250" spans="4:8" x14ac:dyDescent="0.2">
      <c r="D250" s="1"/>
      <c r="E250" s="1"/>
      <c r="F250" s="1"/>
      <c r="G250" s="1"/>
      <c r="H250" s="1"/>
    </row>
    <row r="251" spans="4:8" x14ac:dyDescent="0.2">
      <c r="D251" s="1"/>
      <c r="E251" s="1"/>
      <c r="F251" s="1"/>
      <c r="G251" s="1"/>
      <c r="H251" s="1"/>
    </row>
    <row r="252" spans="4:8" x14ac:dyDescent="0.2">
      <c r="D252" s="1"/>
      <c r="E252" s="1"/>
      <c r="F252" s="1"/>
      <c r="G252" s="1"/>
      <c r="H252" s="1"/>
    </row>
    <row r="253" spans="4:8" x14ac:dyDescent="0.2">
      <c r="D253" s="1"/>
      <c r="E253" s="1"/>
      <c r="F253" s="1"/>
      <c r="G253" s="1"/>
      <c r="H253" s="1"/>
    </row>
    <row r="254" spans="4:8" x14ac:dyDescent="0.2">
      <c r="D254" s="1"/>
      <c r="E254" s="1"/>
      <c r="F254" s="1"/>
      <c r="G254" s="1"/>
      <c r="H254" s="1"/>
    </row>
    <row r="255" spans="4:8" x14ac:dyDescent="0.2">
      <c r="D255" s="1"/>
      <c r="E255" s="1"/>
      <c r="F255" s="1"/>
      <c r="G255" s="1"/>
      <c r="H255" s="1"/>
    </row>
    <row r="256" spans="4:8" x14ac:dyDescent="0.2">
      <c r="D256" s="1"/>
      <c r="E256" s="1"/>
      <c r="F256" s="1"/>
      <c r="G256" s="1"/>
      <c r="H256" s="1"/>
    </row>
    <row r="257" spans="4:8" x14ac:dyDescent="0.2">
      <c r="D257" s="1"/>
      <c r="E257" s="1"/>
      <c r="F257" s="1"/>
      <c r="G257" s="1"/>
      <c r="H257" s="1"/>
    </row>
    <row r="258" spans="4:8" x14ac:dyDescent="0.2">
      <c r="D258" s="1"/>
      <c r="E258" s="1"/>
      <c r="F258" s="1"/>
      <c r="G258" s="1"/>
      <c r="H258" s="1"/>
    </row>
    <row r="259" spans="4:8" x14ac:dyDescent="0.2">
      <c r="D259" s="1"/>
      <c r="E259" s="1"/>
      <c r="F259" s="1"/>
      <c r="G259" s="1"/>
      <c r="H259" s="1"/>
    </row>
    <row r="260" spans="4:8" x14ac:dyDescent="0.2">
      <c r="D260" s="1"/>
      <c r="E260" s="1"/>
      <c r="F260" s="1"/>
      <c r="G260" s="1"/>
      <c r="H260" s="1"/>
    </row>
    <row r="261" spans="4:8" x14ac:dyDescent="0.2">
      <c r="D261" s="1"/>
      <c r="E261" s="1"/>
      <c r="F261" s="1"/>
      <c r="G261" s="1"/>
      <c r="H261" s="1"/>
    </row>
    <row r="262" spans="4:8" x14ac:dyDescent="0.2">
      <c r="D262" s="2"/>
      <c r="E262" s="2"/>
      <c r="F262" s="2"/>
      <c r="G262" s="1"/>
      <c r="H262" s="1"/>
    </row>
    <row r="263" spans="4:8" x14ac:dyDescent="0.2">
      <c r="D263" s="2"/>
      <c r="E263" s="2"/>
      <c r="F263" s="2"/>
      <c r="G263" s="1"/>
      <c r="H263" s="1"/>
    </row>
    <row r="264" spans="4:8" x14ac:dyDescent="0.2">
      <c r="D264" s="1"/>
      <c r="E264" s="1"/>
      <c r="F264" s="1"/>
      <c r="G264" s="1"/>
      <c r="H264" s="1"/>
    </row>
    <row r="265" spans="4:8" x14ac:dyDescent="0.2">
      <c r="D265" s="1"/>
      <c r="E265" s="1"/>
      <c r="F265" s="1"/>
      <c r="G265" s="1"/>
      <c r="H265" s="1"/>
    </row>
    <row r="266" spans="4:8" x14ac:dyDescent="0.2">
      <c r="D266" s="1"/>
      <c r="E266" s="1"/>
      <c r="F266" s="1"/>
      <c r="G266" s="1"/>
      <c r="H266" s="1"/>
    </row>
    <row r="267" spans="4:8" x14ac:dyDescent="0.2">
      <c r="D267" s="1"/>
      <c r="E267" s="1"/>
      <c r="F267" s="1"/>
      <c r="G267" s="1"/>
      <c r="H267" s="1"/>
    </row>
    <row r="268" spans="4:8" x14ac:dyDescent="0.2">
      <c r="D268" s="1"/>
      <c r="E268" s="1"/>
      <c r="F268" s="1"/>
      <c r="G268" s="1"/>
      <c r="H268" s="1"/>
    </row>
    <row r="269" spans="4:8" x14ac:dyDescent="0.2">
      <c r="D269" s="1"/>
      <c r="E269" s="1"/>
      <c r="F269" s="1"/>
      <c r="G269" s="1"/>
      <c r="H269" s="1"/>
    </row>
    <row r="270" spans="4:8" x14ac:dyDescent="0.2">
      <c r="D270" s="1"/>
      <c r="E270" s="1"/>
      <c r="F270" s="1"/>
      <c r="G270" s="1"/>
      <c r="H270" s="1"/>
    </row>
    <row r="271" spans="4:8" x14ac:dyDescent="0.2">
      <c r="D271" s="1"/>
      <c r="E271" s="1"/>
      <c r="F271" s="1"/>
      <c r="G271" s="1"/>
      <c r="H271" s="1"/>
    </row>
    <row r="272" spans="4:8" x14ac:dyDescent="0.2">
      <c r="D272" s="2"/>
      <c r="E272" s="2"/>
      <c r="F272" s="2"/>
      <c r="G272" s="1"/>
      <c r="H272" s="1"/>
    </row>
    <row r="273" spans="4:8" x14ac:dyDescent="0.2">
      <c r="D273" s="2"/>
      <c r="E273" s="2"/>
      <c r="F273" s="2"/>
      <c r="G273" s="1"/>
      <c r="H273" s="1"/>
    </row>
  </sheetData>
  <sortState ref="C167:C169">
    <sortCondition ref="C167:C169"/>
  </sortState>
  <mergeCells count="16">
    <mergeCell ref="B175:I177"/>
    <mergeCell ref="B182:I189"/>
    <mergeCell ref="B191:I193"/>
    <mergeCell ref="D6:E6"/>
    <mergeCell ref="G6:H6"/>
    <mergeCell ref="B117:B131"/>
    <mergeCell ref="B20:B21"/>
    <mergeCell ref="B9:B19"/>
    <mergeCell ref="B8:C8"/>
    <mergeCell ref="B57:B95"/>
    <mergeCell ref="B22:B56"/>
    <mergeCell ref="B96:B116"/>
    <mergeCell ref="B179:I180"/>
    <mergeCell ref="B172:I173"/>
    <mergeCell ref="B132:B150"/>
    <mergeCell ref="B151:B170"/>
  </mergeCells>
  <phoneticPr fontId="1" type="noConversion"/>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5" manualBreakCount="5">
    <brk id="21" max="16383" man="1"/>
    <brk id="56" min="1" max="8" man="1"/>
    <brk id="95" min="1" max="8" man="1"/>
    <brk id="116" max="16383" man="1"/>
    <brk id="150" max="9"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9"/>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6384" width="8.88671875" style="10"/>
  </cols>
  <sheetData>
    <row r="1" spans="2:9" ht="12.75" customHeight="1" x14ac:dyDescent="0.2">
      <c r="B1" s="41" t="s">
        <v>79</v>
      </c>
      <c r="C1" s="41"/>
      <c r="D1" s="41"/>
      <c r="E1" s="41"/>
      <c r="F1" s="41"/>
      <c r="G1" s="41"/>
      <c r="H1" s="41"/>
      <c r="I1" s="41"/>
    </row>
    <row r="2" spans="2:9" ht="12.75" customHeight="1" x14ac:dyDescent="0.2">
      <c r="B2" s="41" t="s">
        <v>290</v>
      </c>
      <c r="C2" s="41"/>
      <c r="D2" s="41"/>
      <c r="E2" s="41"/>
      <c r="F2" s="41"/>
      <c r="G2" s="41"/>
      <c r="H2" s="41"/>
      <c r="I2" s="41"/>
    </row>
    <row r="3" spans="2:9" ht="12.75" customHeight="1" x14ac:dyDescent="0.2">
      <c r="B3" s="41" t="s">
        <v>66</v>
      </c>
      <c r="C3" s="41"/>
      <c r="D3" s="41"/>
      <c r="E3" s="41"/>
      <c r="F3" s="41"/>
      <c r="G3" s="41"/>
      <c r="H3" s="41"/>
      <c r="I3" s="41"/>
    </row>
    <row r="4" spans="2:9" ht="12.75" customHeight="1" x14ac:dyDescent="0.2">
      <c r="B4" s="41" t="s">
        <v>279</v>
      </c>
      <c r="C4" s="41"/>
      <c r="D4" s="41"/>
      <c r="E4" s="41"/>
      <c r="F4" s="41"/>
      <c r="G4" s="41"/>
      <c r="H4" s="41"/>
      <c r="I4" s="41"/>
    </row>
    <row r="5" spans="2:9" ht="12.75" customHeight="1" x14ac:dyDescent="0.2">
      <c r="B5" s="182"/>
    </row>
    <row r="6" spans="2:9" ht="12.75" customHeight="1" x14ac:dyDescent="0.2">
      <c r="D6" s="185" t="s">
        <v>76</v>
      </c>
      <c r="E6" s="185"/>
      <c r="F6" s="3"/>
      <c r="G6" s="185" t="s">
        <v>37</v>
      </c>
      <c r="H6" s="185"/>
      <c r="I6" s="3"/>
    </row>
    <row r="7" spans="2:9" ht="12.75" customHeight="1" x14ac:dyDescent="0.2">
      <c r="B7" s="4" t="s">
        <v>38</v>
      </c>
      <c r="C7" s="4" t="s">
        <v>39</v>
      </c>
      <c r="D7" s="5" t="s">
        <v>40</v>
      </c>
      <c r="E7" s="125" t="s">
        <v>41</v>
      </c>
      <c r="F7" s="5"/>
      <c r="G7" s="5" t="s">
        <v>40</v>
      </c>
      <c r="H7" s="125" t="s">
        <v>41</v>
      </c>
      <c r="I7" s="5" t="s">
        <v>42</v>
      </c>
    </row>
    <row r="8" spans="2:9" ht="12.75" customHeight="1" x14ac:dyDescent="0.2">
      <c r="B8" s="191" t="s">
        <v>53</v>
      </c>
      <c r="C8" s="191"/>
      <c r="D8" s="14">
        <f>SUM(D19,D21,D56)</f>
        <v>543952</v>
      </c>
      <c r="E8" s="16">
        <f>D8/$I8</f>
        <v>0.46694044610482366</v>
      </c>
      <c r="F8" s="6"/>
      <c r="G8" s="14">
        <f>SUM(G19,G21,G56)</f>
        <v>620976</v>
      </c>
      <c r="H8" s="16">
        <f>G8/$I8</f>
        <v>0.53305955389517634</v>
      </c>
      <c r="I8" s="14">
        <f t="shared" ref="I8:I10" si="0">+D8+G8</f>
        <v>1164928</v>
      </c>
    </row>
    <row r="9" spans="2:9" ht="12.75" customHeight="1" x14ac:dyDescent="0.2">
      <c r="B9" s="188" t="s">
        <v>177</v>
      </c>
      <c r="C9" s="11" t="s">
        <v>171</v>
      </c>
      <c r="D9" s="12">
        <v>6160</v>
      </c>
      <c r="E9" s="13">
        <f t="shared" ref="E9:E18" si="1">+D9/$I9</f>
        <v>0.50392670157068065</v>
      </c>
      <c r="F9" s="15"/>
      <c r="G9" s="12">
        <v>6064</v>
      </c>
      <c r="H9" s="13">
        <f t="shared" ref="H9:H18" si="2">+G9/$I9</f>
        <v>0.49607329842931935</v>
      </c>
      <c r="I9" s="12">
        <f t="shared" si="0"/>
        <v>12224</v>
      </c>
    </row>
    <row r="10" spans="2:9" ht="12.75" customHeight="1" x14ac:dyDescent="0.2">
      <c r="B10" s="188"/>
      <c r="C10" s="11" t="s">
        <v>487</v>
      </c>
      <c r="D10" s="12"/>
      <c r="E10" s="13" t="s">
        <v>389</v>
      </c>
      <c r="F10" s="15"/>
      <c r="G10" s="12"/>
      <c r="H10" s="13" t="s">
        <v>389</v>
      </c>
      <c r="I10" s="12">
        <f t="shared" si="0"/>
        <v>0</v>
      </c>
    </row>
    <row r="11" spans="2:9" ht="12.75" customHeight="1" x14ac:dyDescent="0.2">
      <c r="B11" s="188"/>
      <c r="C11" s="11" t="s">
        <v>172</v>
      </c>
      <c r="D11" s="12">
        <v>4944</v>
      </c>
      <c r="E11" s="13">
        <f t="shared" si="1"/>
        <v>0.29740134744947067</v>
      </c>
      <c r="F11" s="12"/>
      <c r="G11" s="12">
        <v>11680</v>
      </c>
      <c r="H11" s="13">
        <f t="shared" si="2"/>
        <v>0.70259865255052933</v>
      </c>
      <c r="I11" s="12">
        <f>+D11+G11</f>
        <v>16624</v>
      </c>
    </row>
    <row r="12" spans="2:9" ht="12.75" customHeight="1" x14ac:dyDescent="0.2">
      <c r="B12" s="188"/>
      <c r="C12" s="11" t="s">
        <v>173</v>
      </c>
      <c r="D12" s="12"/>
      <c r="E12" s="13">
        <f t="shared" si="1"/>
        <v>0</v>
      </c>
      <c r="F12" s="15"/>
      <c r="G12" s="12">
        <v>23008</v>
      </c>
      <c r="H12" s="13">
        <f t="shared" si="2"/>
        <v>1</v>
      </c>
      <c r="I12" s="12">
        <f>+D12+G12</f>
        <v>23008</v>
      </c>
    </row>
    <row r="13" spans="2:9" ht="12.75" customHeight="1" x14ac:dyDescent="0.2">
      <c r="B13" s="188"/>
      <c r="C13" s="11" t="s">
        <v>178</v>
      </c>
      <c r="D13" s="12">
        <v>16752</v>
      </c>
      <c r="E13" s="13">
        <f t="shared" si="1"/>
        <v>0.41564112743152043</v>
      </c>
      <c r="F13" s="15"/>
      <c r="G13" s="12">
        <v>23552</v>
      </c>
      <c r="H13" s="13">
        <f t="shared" si="2"/>
        <v>0.58435887256847951</v>
      </c>
      <c r="I13" s="12">
        <f>+D13+G13</f>
        <v>40304</v>
      </c>
    </row>
    <row r="14" spans="2:9" ht="12.75" customHeight="1" x14ac:dyDescent="0.2">
      <c r="B14" s="188"/>
      <c r="C14" s="11" t="s">
        <v>258</v>
      </c>
      <c r="D14" s="12">
        <v>7008</v>
      </c>
      <c r="E14" s="13">
        <f t="shared" si="1"/>
        <v>0.58950201884253028</v>
      </c>
      <c r="F14" s="15"/>
      <c r="G14" s="12">
        <v>4880</v>
      </c>
      <c r="H14" s="13">
        <f t="shared" si="2"/>
        <v>0.41049798115746972</v>
      </c>
      <c r="I14" s="12">
        <f>+D14+G14</f>
        <v>11888</v>
      </c>
    </row>
    <row r="15" spans="2:9" ht="12.75" customHeight="1" x14ac:dyDescent="0.2">
      <c r="B15" s="188"/>
      <c r="C15" s="11" t="s">
        <v>174</v>
      </c>
      <c r="D15" s="12">
        <v>7824</v>
      </c>
      <c r="E15" s="13">
        <f t="shared" si="1"/>
        <v>0.26721311475409837</v>
      </c>
      <c r="F15" s="15"/>
      <c r="G15" s="12">
        <v>21456</v>
      </c>
      <c r="H15" s="13">
        <f t="shared" si="2"/>
        <v>0.73278688524590163</v>
      </c>
      <c r="I15" s="12">
        <f t="shared" ref="I15" si="3">+D15+G15</f>
        <v>29280</v>
      </c>
    </row>
    <row r="16" spans="2:9" ht="12.75" customHeight="1" x14ac:dyDescent="0.2">
      <c r="B16" s="188"/>
      <c r="C16" s="11" t="s">
        <v>179</v>
      </c>
      <c r="D16" s="17">
        <v>2144</v>
      </c>
      <c r="E16" s="21">
        <f t="shared" si="1"/>
        <v>0.89333333333333331</v>
      </c>
      <c r="F16" s="20"/>
      <c r="G16" s="17">
        <v>256</v>
      </c>
      <c r="H16" s="21">
        <f t="shared" si="2"/>
        <v>0.10666666666666667</v>
      </c>
      <c r="I16" s="20">
        <f>+D16+G16</f>
        <v>2400</v>
      </c>
    </row>
    <row r="17" spans="2:9" ht="12.75" customHeight="1" x14ac:dyDescent="0.2">
      <c r="B17" s="188"/>
      <c r="C17" s="11" t="s">
        <v>175</v>
      </c>
      <c r="D17" s="12">
        <v>7632</v>
      </c>
      <c r="E17" s="13">
        <f t="shared" si="1"/>
        <v>0.47274529236868185</v>
      </c>
      <c r="F17" s="12"/>
      <c r="G17" s="12">
        <v>8512</v>
      </c>
      <c r="H17" s="13">
        <f t="shared" si="2"/>
        <v>0.5272547076313181</v>
      </c>
      <c r="I17" s="12">
        <f>+D17+G17</f>
        <v>16144</v>
      </c>
    </row>
    <row r="18" spans="2:9" ht="12.75" customHeight="1" x14ac:dyDescent="0.2">
      <c r="B18" s="188"/>
      <c r="C18" s="11" t="s">
        <v>176</v>
      </c>
      <c r="D18" s="12">
        <v>6384</v>
      </c>
      <c r="E18" s="13">
        <f t="shared" si="1"/>
        <v>0.37535277516462839</v>
      </c>
      <c r="F18" s="12"/>
      <c r="G18" s="12">
        <v>10624</v>
      </c>
      <c r="H18" s="13">
        <f t="shared" si="2"/>
        <v>0.62464722483537161</v>
      </c>
      <c r="I18" s="12">
        <f>+D18+G18</f>
        <v>17008</v>
      </c>
    </row>
    <row r="19" spans="2:9" ht="12.75" customHeight="1" x14ac:dyDescent="0.2">
      <c r="B19" s="189"/>
      <c r="C19" s="126" t="s">
        <v>36</v>
      </c>
      <c r="D19" s="14">
        <f>SUM(D9:D18)</f>
        <v>58848</v>
      </c>
      <c r="E19" s="16">
        <f>D19/$I19</f>
        <v>0.34846044528659403</v>
      </c>
      <c r="F19" s="14"/>
      <c r="G19" s="14">
        <f>SUM(G9:G18)</f>
        <v>110032</v>
      </c>
      <c r="H19" s="16">
        <f>G19/$I19</f>
        <v>0.65153955471340597</v>
      </c>
      <c r="I19" s="14">
        <f>+D19+G19</f>
        <v>168880</v>
      </c>
    </row>
    <row r="20" spans="2:9" ht="12.75" customHeight="1" x14ac:dyDescent="0.2">
      <c r="B20" s="190" t="s">
        <v>22</v>
      </c>
      <c r="C20" s="11" t="s">
        <v>143</v>
      </c>
      <c r="D20" s="12">
        <v>59920</v>
      </c>
      <c r="E20" s="13">
        <f>+D20/$I20</f>
        <v>0.65437707496068498</v>
      </c>
      <c r="F20" s="12"/>
      <c r="G20" s="12">
        <v>31648</v>
      </c>
      <c r="H20" s="13">
        <f>+G20/$I20</f>
        <v>0.34562292503931502</v>
      </c>
      <c r="I20" s="12">
        <f t="shared" ref="I20" si="4">+D20+G20</f>
        <v>91568</v>
      </c>
    </row>
    <row r="21" spans="2:9" ht="12.75" customHeight="1" x14ac:dyDescent="0.2">
      <c r="B21" s="189"/>
      <c r="C21" s="126" t="s">
        <v>36</v>
      </c>
      <c r="D21" s="14">
        <f>+D20</f>
        <v>59920</v>
      </c>
      <c r="E21" s="16">
        <f>D21/$I21</f>
        <v>0.65437707496068498</v>
      </c>
      <c r="F21" s="14"/>
      <c r="G21" s="14">
        <f>+G20</f>
        <v>31648</v>
      </c>
      <c r="H21" s="16">
        <f>G21/$I21</f>
        <v>0.34562292503931502</v>
      </c>
      <c r="I21" s="14">
        <f>+D21+G21</f>
        <v>91568</v>
      </c>
    </row>
    <row r="22" spans="2:9" ht="12.75" customHeight="1" x14ac:dyDescent="0.2">
      <c r="B22" s="190" t="s">
        <v>291</v>
      </c>
      <c r="C22" s="150" t="s">
        <v>141</v>
      </c>
      <c r="D22" s="100"/>
      <c r="E22" s="101"/>
      <c r="F22" s="100"/>
      <c r="G22" s="100"/>
      <c r="H22" s="101"/>
      <c r="I22" s="100"/>
    </row>
    <row r="23" spans="2:9" ht="12.75" customHeight="1" x14ac:dyDescent="0.2">
      <c r="B23" s="184"/>
      <c r="C23" s="102" t="s">
        <v>24</v>
      </c>
      <c r="D23" s="20">
        <v>64432</v>
      </c>
      <c r="E23" s="21">
        <f t="shared" ref="E23:E28" si="5">+D23/$I23</f>
        <v>0.42282654346913062</v>
      </c>
      <c r="F23" s="20"/>
      <c r="G23" s="20">
        <v>87952</v>
      </c>
      <c r="H23" s="21">
        <f t="shared" ref="H23:H28" si="6">+G23/$I23</f>
        <v>0.57717345653086938</v>
      </c>
      <c r="I23" s="20">
        <f>+D23+G23</f>
        <v>152384</v>
      </c>
    </row>
    <row r="24" spans="2:9" ht="12.75" customHeight="1" x14ac:dyDescent="0.2">
      <c r="B24" s="184"/>
      <c r="C24" s="11" t="s">
        <v>25</v>
      </c>
      <c r="D24" s="12">
        <v>10304</v>
      </c>
      <c r="E24" s="13">
        <f t="shared" si="5"/>
        <v>0.359375</v>
      </c>
      <c r="F24" s="12"/>
      <c r="G24" s="12">
        <v>18368</v>
      </c>
      <c r="H24" s="13">
        <f t="shared" si="6"/>
        <v>0.640625</v>
      </c>
      <c r="I24" s="12">
        <f>+D24+G24</f>
        <v>28672</v>
      </c>
    </row>
    <row r="25" spans="2:9" ht="12.75" customHeight="1" x14ac:dyDescent="0.2">
      <c r="B25" s="184"/>
      <c r="C25" s="11" t="s">
        <v>26</v>
      </c>
      <c r="D25" s="12">
        <v>9408</v>
      </c>
      <c r="E25" s="13">
        <f t="shared" si="5"/>
        <v>0.56321839080459768</v>
      </c>
      <c r="F25" s="12"/>
      <c r="G25" s="12">
        <v>7296</v>
      </c>
      <c r="H25" s="13">
        <f t="shared" si="6"/>
        <v>0.43678160919540232</v>
      </c>
      <c r="I25" s="12">
        <f t="shared" ref="I25" si="7">+D25+G25</f>
        <v>16704</v>
      </c>
    </row>
    <row r="26" spans="2:9" ht="12.75" customHeight="1" x14ac:dyDescent="0.2">
      <c r="B26" s="184"/>
      <c r="C26" s="11" t="s">
        <v>31</v>
      </c>
      <c r="D26" s="12"/>
      <c r="E26" s="13" t="s">
        <v>389</v>
      </c>
      <c r="F26" s="12"/>
      <c r="G26" s="12"/>
      <c r="H26" s="13" t="s">
        <v>389</v>
      </c>
      <c r="I26" s="12">
        <f>+D26+G26</f>
        <v>0</v>
      </c>
    </row>
    <row r="27" spans="2:9" ht="12.75" customHeight="1" x14ac:dyDescent="0.2">
      <c r="B27" s="184"/>
      <c r="C27" s="11" t="s">
        <v>27</v>
      </c>
      <c r="D27" s="12">
        <v>6624</v>
      </c>
      <c r="E27" s="13">
        <f t="shared" si="5"/>
        <v>0.47422680412371132</v>
      </c>
      <c r="F27" s="15"/>
      <c r="G27" s="12">
        <v>7344</v>
      </c>
      <c r="H27" s="13">
        <f t="shared" si="6"/>
        <v>0.52577319587628868</v>
      </c>
      <c r="I27" s="12">
        <f t="shared" ref="I27:I31" si="8">+D27+G27</f>
        <v>13968</v>
      </c>
    </row>
    <row r="28" spans="2:9" ht="12.75" customHeight="1" x14ac:dyDescent="0.2">
      <c r="B28" s="184"/>
      <c r="C28" s="11" t="s">
        <v>318</v>
      </c>
      <c r="D28" s="18">
        <v>9936</v>
      </c>
      <c r="E28" s="13">
        <f t="shared" si="5"/>
        <v>0.85892116182572609</v>
      </c>
      <c r="F28" s="12"/>
      <c r="G28" s="18">
        <v>1632</v>
      </c>
      <c r="H28" s="13">
        <f t="shared" si="6"/>
        <v>0.14107883817427386</v>
      </c>
      <c r="I28" s="12">
        <f t="shared" si="8"/>
        <v>11568</v>
      </c>
    </row>
    <row r="29" spans="2:9" ht="12.75" customHeight="1" x14ac:dyDescent="0.2">
      <c r="B29" s="184"/>
      <c r="C29" s="11" t="s">
        <v>28</v>
      </c>
      <c r="D29" s="18">
        <v>4608</v>
      </c>
      <c r="E29" s="13">
        <f>+D29/$I29</f>
        <v>0.31372549019607843</v>
      </c>
      <c r="F29" s="12"/>
      <c r="G29" s="18">
        <v>10080</v>
      </c>
      <c r="H29" s="13">
        <f>+G29/$I29</f>
        <v>0.68627450980392157</v>
      </c>
      <c r="I29" s="12">
        <f t="shared" si="8"/>
        <v>14688</v>
      </c>
    </row>
    <row r="30" spans="2:9" ht="12.75" customHeight="1" x14ac:dyDescent="0.2">
      <c r="B30" s="184"/>
      <c r="C30" s="11" t="s">
        <v>33</v>
      </c>
      <c r="D30" s="12">
        <v>41328</v>
      </c>
      <c r="E30" s="13">
        <f t="shared" ref="E30:E31" si="9">+D30/$I30</f>
        <v>0.58691206543967278</v>
      </c>
      <c r="F30" s="12"/>
      <c r="G30" s="12">
        <v>29088</v>
      </c>
      <c r="H30" s="13">
        <f t="shared" ref="H30:H31" si="10">+G30/$I30</f>
        <v>0.41308793456032722</v>
      </c>
      <c r="I30" s="12">
        <f t="shared" si="8"/>
        <v>70416</v>
      </c>
    </row>
    <row r="31" spans="2:9" ht="12.75" customHeight="1" x14ac:dyDescent="0.2">
      <c r="B31" s="184"/>
      <c r="C31" s="70" t="s">
        <v>139</v>
      </c>
      <c r="D31" s="69">
        <f>SUM(D23:D30)</f>
        <v>146640</v>
      </c>
      <c r="E31" s="65">
        <f t="shared" si="9"/>
        <v>0.47548638132295717</v>
      </c>
      <c r="F31" s="71"/>
      <c r="G31" s="69">
        <f>SUM(G23:G30)</f>
        <v>161760</v>
      </c>
      <c r="H31" s="65">
        <f t="shared" si="10"/>
        <v>0.52451361867704283</v>
      </c>
      <c r="I31" s="64">
        <f t="shared" si="8"/>
        <v>308400</v>
      </c>
    </row>
    <row r="32" spans="2:9" ht="12.75" customHeight="1" x14ac:dyDescent="0.2">
      <c r="B32" s="184"/>
      <c r="C32" s="151" t="s">
        <v>140</v>
      </c>
      <c r="D32" s="99"/>
      <c r="E32" s="99"/>
      <c r="F32" s="99"/>
      <c r="G32" s="99"/>
      <c r="H32" s="99"/>
      <c r="I32" s="99"/>
    </row>
    <row r="33" spans="2:9" ht="12.75" customHeight="1" x14ac:dyDescent="0.2">
      <c r="B33" s="184"/>
      <c r="C33" s="102" t="s">
        <v>29</v>
      </c>
      <c r="D33" s="20"/>
      <c r="E33" s="21" t="s">
        <v>389</v>
      </c>
      <c r="F33" s="105"/>
      <c r="G33" s="20"/>
      <c r="H33" s="21" t="s">
        <v>389</v>
      </c>
      <c r="I33" s="20">
        <f t="shared" ref="I33:I56" si="11">+D33+G33</f>
        <v>0</v>
      </c>
    </row>
    <row r="34" spans="2:9" ht="12.75" customHeight="1" x14ac:dyDescent="0.2">
      <c r="B34" s="184"/>
      <c r="C34" s="11" t="s">
        <v>325</v>
      </c>
      <c r="D34" s="12"/>
      <c r="E34" s="13">
        <f t="shared" ref="E34:E54" si="12">+D34/$I34</f>
        <v>0</v>
      </c>
      <c r="F34" s="12"/>
      <c r="G34" s="12">
        <v>2256</v>
      </c>
      <c r="H34" s="13">
        <f t="shared" ref="H34:H54" si="13">+G34/$I34</f>
        <v>1</v>
      </c>
      <c r="I34" s="12">
        <f t="shared" si="11"/>
        <v>2256</v>
      </c>
    </row>
    <row r="35" spans="2:9" ht="12.75" customHeight="1" x14ac:dyDescent="0.2">
      <c r="B35" s="184"/>
      <c r="C35" s="11" t="s">
        <v>6</v>
      </c>
      <c r="D35" s="12">
        <v>57664</v>
      </c>
      <c r="E35" s="13">
        <f t="shared" si="12"/>
        <v>0.43474065138721352</v>
      </c>
      <c r="F35" s="15"/>
      <c r="G35" s="12">
        <v>74976</v>
      </c>
      <c r="H35" s="13">
        <f t="shared" si="13"/>
        <v>0.56525934861278648</v>
      </c>
      <c r="I35" s="12">
        <f t="shared" si="11"/>
        <v>132640</v>
      </c>
    </row>
    <row r="36" spans="2:9" ht="12.75" customHeight="1" x14ac:dyDescent="0.2">
      <c r="B36" s="184"/>
      <c r="C36" s="11" t="s">
        <v>7</v>
      </c>
      <c r="D36" s="15"/>
      <c r="E36" s="13">
        <f t="shared" si="12"/>
        <v>0</v>
      </c>
      <c r="F36" s="15"/>
      <c r="G36" s="12">
        <v>6160</v>
      </c>
      <c r="H36" s="13">
        <f t="shared" si="13"/>
        <v>1</v>
      </c>
      <c r="I36" s="12">
        <f t="shared" si="11"/>
        <v>6160</v>
      </c>
    </row>
    <row r="37" spans="2:9" ht="12.75" customHeight="1" x14ac:dyDescent="0.2">
      <c r="B37" s="184"/>
      <c r="C37" s="11" t="s">
        <v>32</v>
      </c>
      <c r="D37" s="12">
        <v>32592</v>
      </c>
      <c r="E37" s="13">
        <f t="shared" si="12"/>
        <v>0.43806451612903224</v>
      </c>
      <c r="F37" s="12"/>
      <c r="G37" s="12">
        <v>41808</v>
      </c>
      <c r="H37" s="13">
        <f t="shared" si="13"/>
        <v>0.5619354838709677</v>
      </c>
      <c r="I37" s="12">
        <f t="shared" si="11"/>
        <v>74400</v>
      </c>
    </row>
    <row r="38" spans="2:9" ht="12.75" customHeight="1" x14ac:dyDescent="0.2">
      <c r="B38" s="184"/>
      <c r="C38" s="11" t="s">
        <v>8</v>
      </c>
      <c r="D38" s="12">
        <v>9888</v>
      </c>
      <c r="E38" s="13">
        <f t="shared" si="12"/>
        <v>0.70547945205479456</v>
      </c>
      <c r="F38" s="12"/>
      <c r="G38" s="12">
        <v>4128</v>
      </c>
      <c r="H38" s="13">
        <f t="shared" si="13"/>
        <v>0.29452054794520549</v>
      </c>
      <c r="I38" s="12">
        <f t="shared" si="11"/>
        <v>14016</v>
      </c>
    </row>
    <row r="39" spans="2:9" ht="12.75" customHeight="1" x14ac:dyDescent="0.2">
      <c r="B39" s="184"/>
      <c r="C39" s="11" t="s">
        <v>9</v>
      </c>
      <c r="D39" s="12">
        <v>6192</v>
      </c>
      <c r="E39" s="13">
        <f t="shared" si="12"/>
        <v>0.46402877697841727</v>
      </c>
      <c r="F39" s="12"/>
      <c r="G39" s="12">
        <v>7152</v>
      </c>
      <c r="H39" s="13">
        <f t="shared" si="13"/>
        <v>0.53597122302158273</v>
      </c>
      <c r="I39" s="12">
        <f t="shared" si="11"/>
        <v>13344</v>
      </c>
    </row>
    <row r="40" spans="2:9" ht="12.75" customHeight="1" x14ac:dyDescent="0.2">
      <c r="B40" s="184"/>
      <c r="C40" s="19" t="s">
        <v>78</v>
      </c>
      <c r="D40" s="12">
        <v>3936</v>
      </c>
      <c r="E40" s="13">
        <f>+D40/$I40</f>
        <v>0.21635883905013192</v>
      </c>
      <c r="F40" s="12"/>
      <c r="G40" s="12">
        <v>14256</v>
      </c>
      <c r="H40" s="13">
        <f>+G40/$I40</f>
        <v>0.78364116094986802</v>
      </c>
      <c r="I40" s="12">
        <f t="shared" si="11"/>
        <v>18192</v>
      </c>
    </row>
    <row r="41" spans="2:9" ht="12.75" customHeight="1" x14ac:dyDescent="0.2">
      <c r="B41" s="184"/>
      <c r="C41" s="11" t="s">
        <v>10</v>
      </c>
      <c r="D41" s="12">
        <v>15744</v>
      </c>
      <c r="E41" s="13">
        <f t="shared" ref="E41" si="14">+D41/$I41</f>
        <v>0.45366528354080221</v>
      </c>
      <c r="F41" s="12"/>
      <c r="G41" s="12">
        <v>18960</v>
      </c>
      <c r="H41" s="13">
        <f t="shared" ref="H41" si="15">+G41/$I41</f>
        <v>0.54633471645919773</v>
      </c>
      <c r="I41" s="12">
        <f t="shared" si="11"/>
        <v>34704</v>
      </c>
    </row>
    <row r="42" spans="2:9" ht="12.75" customHeight="1" x14ac:dyDescent="0.2">
      <c r="B42" s="184"/>
      <c r="C42" s="70" t="s">
        <v>139</v>
      </c>
      <c r="D42" s="69">
        <f>SUM(D33:D41)</f>
        <v>126016</v>
      </c>
      <c r="E42" s="65">
        <f t="shared" si="12"/>
        <v>0.42614435667135592</v>
      </c>
      <c r="F42" s="71"/>
      <c r="G42" s="69">
        <f>SUM(G33:G41)</f>
        <v>169696</v>
      </c>
      <c r="H42" s="65">
        <f t="shared" si="13"/>
        <v>0.57385564332864414</v>
      </c>
      <c r="I42" s="64">
        <f t="shared" si="11"/>
        <v>295712</v>
      </c>
    </row>
    <row r="43" spans="2:9" ht="12.75" customHeight="1" x14ac:dyDescent="0.2">
      <c r="B43" s="184"/>
      <c r="C43" s="151" t="s">
        <v>355</v>
      </c>
      <c r="D43" s="99"/>
      <c r="E43" s="99"/>
      <c r="F43" s="99"/>
      <c r="G43" s="99"/>
      <c r="H43" s="99"/>
      <c r="I43" s="99"/>
    </row>
    <row r="44" spans="2:9" ht="12.75" customHeight="1" x14ac:dyDescent="0.2">
      <c r="B44" s="184"/>
      <c r="C44" s="102" t="s">
        <v>58</v>
      </c>
      <c r="D44" s="103">
        <v>6464</v>
      </c>
      <c r="E44" s="21">
        <f t="shared" ref="E44:E52" si="16">+D44/$I44</f>
        <v>0.71126760563380287</v>
      </c>
      <c r="F44" s="20"/>
      <c r="G44" s="103">
        <v>2624</v>
      </c>
      <c r="H44" s="21">
        <f t="shared" ref="H44:H52" si="17">+G44/$I44</f>
        <v>0.28873239436619719</v>
      </c>
      <c r="I44" s="20">
        <f t="shared" ref="I44:I47" si="18">+D44+G44</f>
        <v>9088</v>
      </c>
    </row>
    <row r="45" spans="2:9" ht="12.75" customHeight="1" x14ac:dyDescent="0.2">
      <c r="B45" s="184"/>
      <c r="C45" s="11" t="s">
        <v>13</v>
      </c>
      <c r="D45" s="12">
        <v>5952</v>
      </c>
      <c r="E45" s="13">
        <f t="shared" si="16"/>
        <v>0.26160337552742619</v>
      </c>
      <c r="F45" s="15"/>
      <c r="G45" s="12">
        <v>16800</v>
      </c>
      <c r="H45" s="13">
        <f t="shared" si="17"/>
        <v>0.73839662447257381</v>
      </c>
      <c r="I45" s="12">
        <f t="shared" si="18"/>
        <v>22752</v>
      </c>
    </row>
    <row r="46" spans="2:9" ht="12.75" customHeight="1" x14ac:dyDescent="0.2">
      <c r="B46" s="184"/>
      <c r="C46" s="11" t="s">
        <v>0</v>
      </c>
      <c r="D46" s="12"/>
      <c r="E46" s="13">
        <f t="shared" si="16"/>
        <v>0</v>
      </c>
      <c r="F46" s="12"/>
      <c r="G46" s="12">
        <v>2688</v>
      </c>
      <c r="H46" s="13">
        <f t="shared" si="17"/>
        <v>1</v>
      </c>
      <c r="I46" s="12">
        <f t="shared" si="18"/>
        <v>2688</v>
      </c>
    </row>
    <row r="47" spans="2:9" ht="12.75" customHeight="1" x14ac:dyDescent="0.2">
      <c r="B47" s="184"/>
      <c r="C47" s="11" t="s">
        <v>15</v>
      </c>
      <c r="D47" s="12"/>
      <c r="E47" s="13">
        <f t="shared" si="16"/>
        <v>0</v>
      </c>
      <c r="F47" s="15"/>
      <c r="G47" s="12">
        <v>1920</v>
      </c>
      <c r="H47" s="13">
        <f t="shared" si="17"/>
        <v>1</v>
      </c>
      <c r="I47" s="12">
        <f t="shared" si="18"/>
        <v>1920</v>
      </c>
    </row>
    <row r="48" spans="2:9" ht="12.75" customHeight="1" x14ac:dyDescent="0.2">
      <c r="B48" s="184"/>
      <c r="C48" s="11" t="s">
        <v>49</v>
      </c>
      <c r="D48" s="12">
        <v>14592</v>
      </c>
      <c r="E48" s="13">
        <f t="shared" si="16"/>
        <v>0.4022937803264226</v>
      </c>
      <c r="F48" s="12"/>
      <c r="G48" s="12">
        <v>21680</v>
      </c>
      <c r="H48" s="13">
        <f t="shared" si="17"/>
        <v>0.5977062196735774</v>
      </c>
      <c r="I48" s="12">
        <f>+D48+G48</f>
        <v>36272</v>
      </c>
    </row>
    <row r="49" spans="2:9" ht="12.75" customHeight="1" x14ac:dyDescent="0.2">
      <c r="B49" s="184"/>
      <c r="C49" s="11" t="s">
        <v>59</v>
      </c>
      <c r="D49" s="18">
        <v>6384</v>
      </c>
      <c r="E49" s="13">
        <f t="shared" si="16"/>
        <v>0.32439024390243903</v>
      </c>
      <c r="F49" s="12"/>
      <c r="G49" s="17">
        <v>13296</v>
      </c>
      <c r="H49" s="13">
        <f t="shared" si="17"/>
        <v>0.67560975609756102</v>
      </c>
      <c r="I49" s="12">
        <f t="shared" ref="I49:I52" si="19">+D49+G49</f>
        <v>19680</v>
      </c>
    </row>
    <row r="50" spans="2:9" ht="12.75" customHeight="1" x14ac:dyDescent="0.2">
      <c r="B50" s="184"/>
      <c r="C50" s="11" t="s">
        <v>11</v>
      </c>
      <c r="D50" s="12">
        <v>71232</v>
      </c>
      <c r="E50" s="13">
        <f t="shared" si="16"/>
        <v>0.58749010292953285</v>
      </c>
      <c r="F50" s="12"/>
      <c r="G50" s="12">
        <v>50016</v>
      </c>
      <c r="H50" s="13">
        <f t="shared" si="17"/>
        <v>0.41250989707046715</v>
      </c>
      <c r="I50" s="12">
        <f t="shared" si="19"/>
        <v>121248</v>
      </c>
    </row>
    <row r="51" spans="2:9" ht="12.75" customHeight="1" x14ac:dyDescent="0.2">
      <c r="B51" s="184"/>
      <c r="C51" s="11" t="s">
        <v>16</v>
      </c>
      <c r="D51" s="12">
        <v>5280</v>
      </c>
      <c r="E51" s="13">
        <f t="shared" si="16"/>
        <v>0.38686987104337633</v>
      </c>
      <c r="F51" s="15"/>
      <c r="G51" s="12">
        <v>8368</v>
      </c>
      <c r="H51" s="13">
        <f t="shared" si="17"/>
        <v>0.61313012895662367</v>
      </c>
      <c r="I51" s="12">
        <f t="shared" si="19"/>
        <v>13648</v>
      </c>
    </row>
    <row r="52" spans="2:9" ht="12.75" customHeight="1" x14ac:dyDescent="0.2">
      <c r="B52" s="184"/>
      <c r="C52" s="11" t="s">
        <v>17</v>
      </c>
      <c r="D52" s="12">
        <v>1632</v>
      </c>
      <c r="E52" s="13">
        <f t="shared" si="16"/>
        <v>0.2857142857142857</v>
      </c>
      <c r="F52" s="12"/>
      <c r="G52" s="12">
        <v>4080</v>
      </c>
      <c r="H52" s="13">
        <f t="shared" si="17"/>
        <v>0.7142857142857143</v>
      </c>
      <c r="I52" s="12">
        <f t="shared" si="19"/>
        <v>5712</v>
      </c>
    </row>
    <row r="53" spans="2:9" ht="12.75" customHeight="1" x14ac:dyDescent="0.2">
      <c r="B53" s="184"/>
      <c r="C53" s="11" t="s">
        <v>34</v>
      </c>
      <c r="D53" s="12">
        <v>33648</v>
      </c>
      <c r="E53" s="13">
        <f t="shared" si="12"/>
        <v>0.64351285189718477</v>
      </c>
      <c r="F53" s="12"/>
      <c r="G53" s="12">
        <v>18640</v>
      </c>
      <c r="H53" s="13">
        <f t="shared" si="13"/>
        <v>0.35648714810281518</v>
      </c>
      <c r="I53" s="12">
        <f t="shared" si="11"/>
        <v>52288</v>
      </c>
    </row>
    <row r="54" spans="2:9" ht="12.75" customHeight="1" x14ac:dyDescent="0.2">
      <c r="B54" s="184"/>
      <c r="C54" s="11" t="s">
        <v>35</v>
      </c>
      <c r="D54" s="12">
        <v>7344</v>
      </c>
      <c r="E54" s="13">
        <f t="shared" si="12"/>
        <v>0.48726114649681529</v>
      </c>
      <c r="F54" s="12"/>
      <c r="G54" s="12">
        <v>7728</v>
      </c>
      <c r="H54" s="13">
        <f t="shared" si="13"/>
        <v>0.51273885350318471</v>
      </c>
      <c r="I54" s="12">
        <f t="shared" si="11"/>
        <v>15072</v>
      </c>
    </row>
    <row r="55" spans="2:9" ht="12.75" customHeight="1" x14ac:dyDescent="0.2">
      <c r="B55" s="184"/>
      <c r="C55" s="72" t="s">
        <v>139</v>
      </c>
      <c r="D55" s="68">
        <f>SUM(D44:D54)</f>
        <v>152528</v>
      </c>
      <c r="E55" s="98">
        <f>D55/$I55</f>
        <v>0.50780376072018329</v>
      </c>
      <c r="F55" s="67"/>
      <c r="G55" s="68">
        <f>SUM(G44:G54)</f>
        <v>147840</v>
      </c>
      <c r="H55" s="98">
        <f>G55/$I55</f>
        <v>0.49219623927981676</v>
      </c>
      <c r="I55" s="68">
        <f t="shared" si="11"/>
        <v>300368</v>
      </c>
    </row>
    <row r="56" spans="2:9" ht="12.75" customHeight="1" x14ac:dyDescent="0.2">
      <c r="B56" s="193"/>
      <c r="C56" s="126" t="s">
        <v>36</v>
      </c>
      <c r="D56" s="14">
        <f>SUM(D31,D42,D55)</f>
        <v>425184</v>
      </c>
      <c r="E56" s="16">
        <f>D56/$I56</f>
        <v>0.47008667963912965</v>
      </c>
      <c r="F56" s="14"/>
      <c r="G56" s="14">
        <f>SUM(G31,G42,G55)</f>
        <v>479296</v>
      </c>
      <c r="H56" s="16">
        <f>G56/$I56</f>
        <v>0.52991332036087035</v>
      </c>
      <c r="I56" s="14">
        <f t="shared" si="11"/>
        <v>904480</v>
      </c>
    </row>
    <row r="58" spans="2:9" x14ac:dyDescent="0.2">
      <c r="B58" s="184" t="s">
        <v>285</v>
      </c>
      <c r="C58" s="184"/>
      <c r="D58" s="184"/>
      <c r="E58" s="184"/>
      <c r="F58" s="184"/>
      <c r="G58" s="184"/>
      <c r="H58" s="184"/>
      <c r="I58" s="184"/>
    </row>
    <row r="59" spans="2:9" x14ac:dyDescent="0.2">
      <c r="B59" s="184"/>
      <c r="C59" s="184"/>
      <c r="D59" s="184"/>
      <c r="E59" s="184"/>
      <c r="F59" s="184"/>
      <c r="G59" s="184"/>
      <c r="H59" s="184"/>
      <c r="I59" s="184"/>
    </row>
  </sheetData>
  <mergeCells count="7">
    <mergeCell ref="B58:I59"/>
    <mergeCell ref="B8:C8"/>
    <mergeCell ref="D6:E6"/>
    <mergeCell ref="G6:H6"/>
    <mergeCell ref="B9:B19"/>
    <mergeCell ref="B20:B21"/>
    <mergeCell ref="B22:B56"/>
  </mergeCells>
  <phoneticPr fontId="1" type="noConversion"/>
  <printOptions horizontalCentered="1"/>
  <pageMargins left="0.25" right="0.25" top="1" bottom="1" header="0.5" footer="0.5"/>
  <pageSetup fitToHeight="2" orientation="portrait" r:id="rId1"/>
  <headerFooter alignWithMargins="0">
    <oddFooter>&amp;C&amp;10Collin IRO tkm; 11/14/2018; Page &amp;P of &amp;N
...\Faculty Workload\F-T vs P-T Faculty Load Reports\201910 Contact Hours.xlsx</oddFooter>
  </headerFooter>
  <rowBreaks count="1" manualBreakCount="1">
    <brk id="21" min="1" max="8" man="1"/>
  </rowBreaks>
  <colBreaks count="1" manualBreakCount="1">
    <brk id="1" min="8"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P71"/>
  <sheetViews>
    <sheetView workbookViewId="0">
      <pane ySplit="7" topLeftCell="A20"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4.77734375" style="10" bestFit="1" customWidth="1"/>
    <col min="14" max="16384" width="8.88671875" style="10"/>
  </cols>
  <sheetData>
    <row r="1" spans="2:16" ht="12.75" customHeight="1" x14ac:dyDescent="0.2">
      <c r="B1" s="40" t="s">
        <v>79</v>
      </c>
      <c r="C1" s="40"/>
      <c r="D1" s="40"/>
      <c r="E1" s="40"/>
      <c r="F1" s="40"/>
      <c r="G1" s="40"/>
      <c r="H1" s="40"/>
      <c r="I1" s="40"/>
    </row>
    <row r="2" spans="2:16" ht="12.75" customHeight="1" x14ac:dyDescent="0.2">
      <c r="B2" s="40" t="s">
        <v>289</v>
      </c>
      <c r="C2" s="40"/>
      <c r="D2" s="40"/>
      <c r="E2" s="40"/>
      <c r="F2" s="40"/>
      <c r="G2" s="40"/>
      <c r="H2" s="40"/>
      <c r="I2" s="40"/>
    </row>
    <row r="3" spans="2:16" ht="12.75" customHeight="1" x14ac:dyDescent="0.2">
      <c r="B3" s="40" t="s">
        <v>66</v>
      </c>
      <c r="C3" s="40"/>
      <c r="D3" s="40"/>
      <c r="E3" s="40"/>
      <c r="F3" s="40"/>
      <c r="G3" s="40"/>
      <c r="H3" s="40"/>
      <c r="I3" s="40"/>
    </row>
    <row r="4" spans="2:16" ht="12.75" customHeight="1" x14ac:dyDescent="0.2">
      <c r="B4" s="40" t="s">
        <v>279</v>
      </c>
      <c r="C4" s="40"/>
      <c r="D4" s="40"/>
      <c r="E4" s="40"/>
      <c r="F4" s="40"/>
      <c r="G4" s="40"/>
      <c r="H4" s="40"/>
      <c r="I4" s="40"/>
    </row>
    <row r="5" spans="2:16" ht="12.75" customHeight="1" x14ac:dyDescent="0.2">
      <c r="B5" s="182"/>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53</v>
      </c>
      <c r="C8" s="191"/>
      <c r="D8" s="14">
        <f>SUM(D47,D68)</f>
        <v>1012896</v>
      </c>
      <c r="E8" s="16">
        <f>D8/$I8</f>
        <v>0.60385745354649167</v>
      </c>
      <c r="F8" s="6"/>
      <c r="G8" s="14">
        <f>SUM(G47,G68)</f>
        <v>664480</v>
      </c>
      <c r="H8" s="16">
        <f>G8/$I8</f>
        <v>0.39614254645350833</v>
      </c>
      <c r="I8" s="14">
        <f t="shared" ref="I8" si="0">+D8+G8</f>
        <v>1677376</v>
      </c>
      <c r="N8" s="17"/>
      <c r="O8" s="17"/>
      <c r="P8" s="17"/>
    </row>
    <row r="9" spans="2:16" ht="12.75" customHeight="1" x14ac:dyDescent="0.2">
      <c r="B9" s="190" t="s">
        <v>292</v>
      </c>
      <c r="C9" s="152" t="s">
        <v>131</v>
      </c>
      <c r="D9" s="100"/>
      <c r="E9" s="101"/>
      <c r="F9" s="100"/>
      <c r="G9" s="100"/>
      <c r="H9" s="101"/>
      <c r="I9" s="100"/>
      <c r="N9" s="17"/>
      <c r="O9" s="17"/>
    </row>
    <row r="10" spans="2:16" x14ac:dyDescent="0.2">
      <c r="B10" s="188"/>
      <c r="C10" s="102" t="s">
        <v>29</v>
      </c>
      <c r="D10" s="20"/>
      <c r="E10" s="21">
        <f t="shared" ref="E10:E17" si="1">+D10/$I10</f>
        <v>0</v>
      </c>
      <c r="F10" s="20"/>
      <c r="G10" s="20">
        <v>2640</v>
      </c>
      <c r="H10" s="21">
        <f t="shared" ref="H10:H17" si="2">+G10/$I10</f>
        <v>1</v>
      </c>
      <c r="I10" s="20">
        <f t="shared" ref="I10:I16" si="3">+D10+G10</f>
        <v>2640</v>
      </c>
      <c r="N10" s="17"/>
      <c r="O10" s="17"/>
      <c r="P10" s="17"/>
    </row>
    <row r="11" spans="2:16" x14ac:dyDescent="0.2">
      <c r="B11" s="188"/>
      <c r="C11" s="102" t="s">
        <v>13</v>
      </c>
      <c r="D11" s="20">
        <v>18672</v>
      </c>
      <c r="E11" s="21">
        <f t="shared" si="1"/>
        <v>0.61067503924646782</v>
      </c>
      <c r="F11" s="20"/>
      <c r="G11" s="20">
        <v>11904</v>
      </c>
      <c r="H11" s="21">
        <f t="shared" si="2"/>
        <v>0.38932496075353218</v>
      </c>
      <c r="I11" s="20">
        <f t="shared" si="3"/>
        <v>30576</v>
      </c>
      <c r="N11" s="17"/>
      <c r="O11" s="17"/>
      <c r="P11" s="17"/>
    </row>
    <row r="12" spans="2:16" x14ac:dyDescent="0.2">
      <c r="B12" s="188"/>
      <c r="C12" s="11" t="s">
        <v>31</v>
      </c>
      <c r="D12" s="12"/>
      <c r="E12" s="13">
        <f t="shared" si="1"/>
        <v>0</v>
      </c>
      <c r="F12" s="12"/>
      <c r="G12" s="12">
        <v>2688</v>
      </c>
      <c r="H12" s="13">
        <f t="shared" si="2"/>
        <v>1</v>
      </c>
      <c r="I12" s="12">
        <f t="shared" si="3"/>
        <v>2688</v>
      </c>
      <c r="N12" s="17"/>
      <c r="O12" s="17"/>
      <c r="P12" s="17"/>
    </row>
    <row r="13" spans="2:16" x14ac:dyDescent="0.2">
      <c r="B13" s="188"/>
      <c r="C13" s="11" t="s">
        <v>32</v>
      </c>
      <c r="D13" s="12">
        <v>71664</v>
      </c>
      <c r="E13" s="13">
        <f t="shared" si="1"/>
        <v>0.59458383114297098</v>
      </c>
      <c r="F13" s="12"/>
      <c r="G13" s="12">
        <v>48864</v>
      </c>
      <c r="H13" s="13">
        <f t="shared" si="2"/>
        <v>0.40541616885702908</v>
      </c>
      <c r="I13" s="12">
        <f t="shared" si="3"/>
        <v>120528</v>
      </c>
      <c r="N13" s="17"/>
      <c r="O13" s="17"/>
      <c r="P13" s="17"/>
    </row>
    <row r="14" spans="2:16" x14ac:dyDescent="0.2">
      <c r="B14" s="188"/>
      <c r="C14" s="11" t="s">
        <v>33</v>
      </c>
      <c r="D14" s="17">
        <v>64448</v>
      </c>
      <c r="E14" s="13">
        <f t="shared" si="1"/>
        <v>0.56069042316258355</v>
      </c>
      <c r="F14" s="12"/>
      <c r="G14" s="12">
        <v>50496</v>
      </c>
      <c r="H14" s="13">
        <f t="shared" si="2"/>
        <v>0.4393095768374165</v>
      </c>
      <c r="I14" s="12">
        <f t="shared" si="3"/>
        <v>114944</v>
      </c>
      <c r="N14" s="17"/>
      <c r="O14" s="17"/>
      <c r="P14" s="17"/>
    </row>
    <row r="15" spans="2:16" x14ac:dyDescent="0.2">
      <c r="B15" s="188"/>
      <c r="C15" s="11" t="s">
        <v>34</v>
      </c>
      <c r="D15" s="12">
        <v>24864</v>
      </c>
      <c r="E15" s="13">
        <f t="shared" si="1"/>
        <v>0.38918106686701726</v>
      </c>
      <c r="F15" s="12"/>
      <c r="G15" s="12">
        <v>39024</v>
      </c>
      <c r="H15" s="13">
        <f t="shared" si="2"/>
        <v>0.61081893313298274</v>
      </c>
      <c r="I15" s="12">
        <f t="shared" si="3"/>
        <v>63888</v>
      </c>
      <c r="N15" s="17"/>
      <c r="O15" s="17"/>
      <c r="P15" s="17"/>
    </row>
    <row r="16" spans="2:16" x14ac:dyDescent="0.2">
      <c r="B16" s="188"/>
      <c r="C16" s="11" t="s">
        <v>35</v>
      </c>
      <c r="D16" s="12">
        <v>15936</v>
      </c>
      <c r="E16" s="13">
        <f t="shared" si="1"/>
        <v>0.69022869022869027</v>
      </c>
      <c r="F16" s="12"/>
      <c r="G16" s="12">
        <v>7152</v>
      </c>
      <c r="H16" s="13">
        <f t="shared" si="2"/>
        <v>0.30977130977130979</v>
      </c>
      <c r="I16" s="12">
        <f t="shared" si="3"/>
        <v>23088</v>
      </c>
      <c r="N16" s="17"/>
      <c r="O16" s="17"/>
      <c r="P16" s="17"/>
    </row>
    <row r="17" spans="2:16" x14ac:dyDescent="0.2">
      <c r="B17" s="188"/>
      <c r="C17" s="66" t="s">
        <v>139</v>
      </c>
      <c r="D17" s="64">
        <f>SUM(D10:D16)</f>
        <v>195584</v>
      </c>
      <c r="E17" s="65">
        <f t="shared" si="1"/>
        <v>0.54578738223869272</v>
      </c>
      <c r="F17" s="64"/>
      <c r="G17" s="64">
        <f>SUM(G10:G16)</f>
        <v>162768</v>
      </c>
      <c r="H17" s="65">
        <f t="shared" si="2"/>
        <v>0.45421261776130734</v>
      </c>
      <c r="I17" s="64">
        <f t="shared" ref="I17:I47" si="4">+D17+G17</f>
        <v>358352</v>
      </c>
      <c r="N17" s="17"/>
      <c r="O17" s="17"/>
      <c r="P17" s="17"/>
    </row>
    <row r="18" spans="2:16" x14ac:dyDescent="0.2">
      <c r="B18" s="188"/>
      <c r="C18" s="152" t="s">
        <v>272</v>
      </c>
      <c r="D18" s="100"/>
      <c r="E18" s="101"/>
      <c r="F18" s="100"/>
      <c r="G18" s="100"/>
      <c r="H18" s="101"/>
      <c r="I18" s="100"/>
    </row>
    <row r="19" spans="2:16" x14ac:dyDescent="0.2">
      <c r="B19" s="188"/>
      <c r="C19" s="102" t="s">
        <v>15</v>
      </c>
      <c r="D19" s="20">
        <v>5712</v>
      </c>
      <c r="E19" s="21">
        <f t="shared" ref="E19:E28" si="5">+D19/$I19</f>
        <v>0.81506849315068497</v>
      </c>
      <c r="F19" s="20"/>
      <c r="G19" s="20">
        <v>1296</v>
      </c>
      <c r="H19" s="21">
        <f t="shared" ref="H19:H28" si="6">+G19/$I19</f>
        <v>0.18493150684931506</v>
      </c>
      <c r="I19" s="20">
        <f t="shared" ref="I19:I27" si="7">+D19+G19</f>
        <v>7008</v>
      </c>
      <c r="N19" s="17"/>
      <c r="O19" s="17"/>
      <c r="P19" s="17"/>
    </row>
    <row r="20" spans="2:16" x14ac:dyDescent="0.2">
      <c r="B20" s="188"/>
      <c r="C20" s="11" t="s">
        <v>6</v>
      </c>
      <c r="D20" s="12">
        <v>135152</v>
      </c>
      <c r="E20" s="13">
        <f t="shared" si="5"/>
        <v>0.68915721628457205</v>
      </c>
      <c r="F20" s="12"/>
      <c r="G20" s="12">
        <v>60960</v>
      </c>
      <c r="H20" s="13">
        <f t="shared" si="6"/>
        <v>0.31084278371542789</v>
      </c>
      <c r="I20" s="12">
        <f t="shared" si="7"/>
        <v>196112</v>
      </c>
      <c r="N20" s="17"/>
      <c r="O20" s="17"/>
      <c r="P20" s="17"/>
    </row>
    <row r="21" spans="2:16" x14ac:dyDescent="0.2">
      <c r="B21" s="188"/>
      <c r="C21" s="11" t="s">
        <v>7</v>
      </c>
      <c r="D21" s="12">
        <v>8256</v>
      </c>
      <c r="E21" s="13">
        <f t="shared" si="5"/>
        <v>0.55128205128205132</v>
      </c>
      <c r="F21" s="12"/>
      <c r="G21" s="12">
        <v>6720</v>
      </c>
      <c r="H21" s="13">
        <f t="shared" si="6"/>
        <v>0.44871794871794873</v>
      </c>
      <c r="I21" s="12">
        <f t="shared" si="7"/>
        <v>14976</v>
      </c>
      <c r="N21" s="17"/>
      <c r="O21" s="17"/>
      <c r="P21" s="17"/>
    </row>
    <row r="22" spans="2:16" x14ac:dyDescent="0.2">
      <c r="B22" s="188"/>
      <c r="C22" s="11" t="s">
        <v>8</v>
      </c>
      <c r="D22" s="12">
        <v>15168</v>
      </c>
      <c r="E22" s="13">
        <f t="shared" si="5"/>
        <v>0.65833333333333333</v>
      </c>
      <c r="F22" s="12"/>
      <c r="G22" s="12">
        <v>7872</v>
      </c>
      <c r="H22" s="13">
        <f t="shared" si="6"/>
        <v>0.34166666666666667</v>
      </c>
      <c r="I22" s="12">
        <f t="shared" si="7"/>
        <v>23040</v>
      </c>
      <c r="N22" s="17"/>
      <c r="O22" s="17"/>
      <c r="P22" s="17"/>
    </row>
    <row r="23" spans="2:16" x14ac:dyDescent="0.2">
      <c r="B23" s="188"/>
      <c r="C23" s="11" t="s">
        <v>16</v>
      </c>
      <c r="D23" s="12">
        <v>13728</v>
      </c>
      <c r="E23" s="13">
        <f t="shared" si="5"/>
        <v>0.86144578313253017</v>
      </c>
      <c r="F23" s="12"/>
      <c r="G23" s="12">
        <v>2208</v>
      </c>
      <c r="H23" s="13">
        <f t="shared" si="6"/>
        <v>0.13855421686746988</v>
      </c>
      <c r="I23" s="12">
        <f t="shared" si="7"/>
        <v>15936</v>
      </c>
      <c r="N23" s="17"/>
      <c r="O23" s="17"/>
      <c r="P23" s="17"/>
    </row>
    <row r="24" spans="2:16" x14ac:dyDescent="0.2">
      <c r="B24" s="188"/>
      <c r="C24" s="11" t="s">
        <v>9</v>
      </c>
      <c r="D24" s="12">
        <v>8544</v>
      </c>
      <c r="E24" s="13">
        <f t="shared" si="5"/>
        <v>0.57792207792207795</v>
      </c>
      <c r="F24" s="12"/>
      <c r="G24" s="12">
        <v>6240</v>
      </c>
      <c r="H24" s="13">
        <f t="shared" si="6"/>
        <v>0.42207792207792205</v>
      </c>
      <c r="I24" s="12">
        <f t="shared" si="7"/>
        <v>14784</v>
      </c>
      <c r="N24" s="17"/>
      <c r="O24" s="17"/>
      <c r="P24" s="17"/>
    </row>
    <row r="25" spans="2:16" x14ac:dyDescent="0.2">
      <c r="B25" s="188"/>
      <c r="C25" s="11" t="s">
        <v>17</v>
      </c>
      <c r="D25" s="12"/>
      <c r="E25" s="13">
        <f t="shared" si="5"/>
        <v>0</v>
      </c>
      <c r="F25" s="12"/>
      <c r="G25" s="12">
        <v>5568</v>
      </c>
      <c r="H25" s="13">
        <f t="shared" si="6"/>
        <v>1</v>
      </c>
      <c r="I25" s="12">
        <f t="shared" si="7"/>
        <v>5568</v>
      </c>
      <c r="O25" s="17"/>
      <c r="P25" s="17"/>
    </row>
    <row r="26" spans="2:16" x14ac:dyDescent="0.2">
      <c r="B26" s="188"/>
      <c r="C26" s="19" t="s">
        <v>78</v>
      </c>
      <c r="D26" s="12">
        <v>17296</v>
      </c>
      <c r="E26" s="13">
        <f>+D26/$I26</f>
        <v>0.70469361147327247</v>
      </c>
      <c r="F26" s="12"/>
      <c r="G26" s="12">
        <v>7248</v>
      </c>
      <c r="H26" s="13">
        <f>+G26/$I26</f>
        <v>0.29530638852672753</v>
      </c>
      <c r="I26" s="12">
        <f t="shared" si="7"/>
        <v>24544</v>
      </c>
      <c r="N26" s="17"/>
      <c r="O26" s="17"/>
      <c r="P26" s="17"/>
    </row>
    <row r="27" spans="2:16" x14ac:dyDescent="0.2">
      <c r="B27" s="188"/>
      <c r="C27" s="11" t="s">
        <v>10</v>
      </c>
      <c r="D27" s="12">
        <v>23088</v>
      </c>
      <c r="E27" s="13">
        <f t="shared" si="5"/>
        <v>0.70218978102189777</v>
      </c>
      <c r="F27" s="12"/>
      <c r="G27" s="12">
        <v>9792</v>
      </c>
      <c r="H27" s="13">
        <f t="shared" si="6"/>
        <v>0.29781021897810217</v>
      </c>
      <c r="I27" s="12">
        <f t="shared" si="7"/>
        <v>32880</v>
      </c>
      <c r="N27" s="17"/>
      <c r="O27" s="17"/>
      <c r="P27" s="17"/>
    </row>
    <row r="28" spans="2:16" x14ac:dyDescent="0.2">
      <c r="B28" s="188"/>
      <c r="C28" s="66" t="s">
        <v>139</v>
      </c>
      <c r="D28" s="68">
        <f>SUM(D19:D27)</f>
        <v>226944</v>
      </c>
      <c r="E28" s="65">
        <f t="shared" si="5"/>
        <v>0.67775229357798161</v>
      </c>
      <c r="F28" s="64"/>
      <c r="G28" s="68">
        <f>SUM(G19:G27)</f>
        <v>107904</v>
      </c>
      <c r="H28" s="65">
        <f t="shared" si="6"/>
        <v>0.32224770642201833</v>
      </c>
      <c r="I28" s="64">
        <f t="shared" si="4"/>
        <v>334848</v>
      </c>
      <c r="N28" s="17"/>
      <c r="O28" s="17"/>
      <c r="P28" s="17"/>
    </row>
    <row r="29" spans="2:16" x14ac:dyDescent="0.2">
      <c r="B29" s="188"/>
      <c r="C29" s="153" t="s">
        <v>132</v>
      </c>
      <c r="D29" s="100"/>
      <c r="E29" s="101"/>
      <c r="F29" s="100"/>
      <c r="G29" s="100"/>
      <c r="H29" s="101"/>
      <c r="I29" s="100"/>
    </row>
    <row r="30" spans="2:16" x14ac:dyDescent="0.2">
      <c r="B30" s="188"/>
      <c r="C30" s="102" t="s">
        <v>58</v>
      </c>
      <c r="D30" s="20">
        <v>10816</v>
      </c>
      <c r="E30" s="21">
        <f t="shared" ref="E30:E35" si="8">+D30/$I30</f>
        <v>0.45923913043478259</v>
      </c>
      <c r="F30" s="20"/>
      <c r="G30" s="20">
        <v>12736</v>
      </c>
      <c r="H30" s="21">
        <f t="shared" ref="H30:H35" si="9">+G30/$I30</f>
        <v>0.54076086956521741</v>
      </c>
      <c r="I30" s="20">
        <f t="shared" ref="I30:I31" si="10">+D30+G30</f>
        <v>23552</v>
      </c>
      <c r="N30" s="17"/>
      <c r="O30" s="17"/>
      <c r="P30" s="17"/>
    </row>
    <row r="31" spans="2:16" x14ac:dyDescent="0.2">
      <c r="B31" s="188"/>
      <c r="C31" s="11" t="s">
        <v>0</v>
      </c>
      <c r="D31" s="12">
        <v>9264</v>
      </c>
      <c r="E31" s="13">
        <f t="shared" si="8"/>
        <v>0.57957957957957962</v>
      </c>
      <c r="F31" s="12"/>
      <c r="G31" s="12">
        <v>6720</v>
      </c>
      <c r="H31" s="13">
        <f t="shared" si="9"/>
        <v>0.42042042042042044</v>
      </c>
      <c r="I31" s="12">
        <f t="shared" si="10"/>
        <v>15984</v>
      </c>
      <c r="N31" s="17"/>
      <c r="O31" s="17"/>
      <c r="P31" s="17"/>
    </row>
    <row r="32" spans="2:16" x14ac:dyDescent="0.2">
      <c r="B32" s="188"/>
      <c r="C32" s="11" t="s">
        <v>49</v>
      </c>
      <c r="D32" s="12">
        <v>23904</v>
      </c>
      <c r="E32" s="13">
        <f t="shared" si="8"/>
        <v>0.52550123109391489</v>
      </c>
      <c r="F32" s="12"/>
      <c r="G32" s="12">
        <v>21584</v>
      </c>
      <c r="H32" s="13">
        <f t="shared" si="9"/>
        <v>0.47449876890608511</v>
      </c>
      <c r="I32" s="12">
        <f>+D32+G32</f>
        <v>45488</v>
      </c>
      <c r="N32" s="17"/>
      <c r="O32" s="17"/>
      <c r="P32" s="17"/>
    </row>
    <row r="33" spans="2:16" x14ac:dyDescent="0.2">
      <c r="B33" s="188"/>
      <c r="C33" s="11" t="s">
        <v>59</v>
      </c>
      <c r="D33" s="12">
        <v>45120</v>
      </c>
      <c r="E33" s="13">
        <f t="shared" si="8"/>
        <v>0.8522212148685403</v>
      </c>
      <c r="F33" s="12"/>
      <c r="G33" s="12">
        <v>7824</v>
      </c>
      <c r="H33" s="13">
        <f t="shared" si="9"/>
        <v>0.14777878513145964</v>
      </c>
      <c r="I33" s="12">
        <f t="shared" ref="I33:I35" si="11">+D33+G33</f>
        <v>52944</v>
      </c>
      <c r="N33" s="17"/>
      <c r="O33" s="17"/>
      <c r="P33" s="17"/>
    </row>
    <row r="34" spans="2:16" x14ac:dyDescent="0.2">
      <c r="B34" s="188"/>
      <c r="C34" s="11" t="s">
        <v>11</v>
      </c>
      <c r="D34" s="12">
        <v>99472</v>
      </c>
      <c r="E34" s="13">
        <f t="shared" si="8"/>
        <v>0.58320825515947472</v>
      </c>
      <c r="F34" s="12"/>
      <c r="G34" s="12">
        <v>71088</v>
      </c>
      <c r="H34" s="13">
        <f t="shared" si="9"/>
        <v>0.41679174484052534</v>
      </c>
      <c r="I34" s="12">
        <f t="shared" si="11"/>
        <v>170560</v>
      </c>
      <c r="N34" s="17"/>
      <c r="O34" s="17"/>
      <c r="P34" s="17"/>
    </row>
    <row r="35" spans="2:16" x14ac:dyDescent="0.2">
      <c r="B35" s="188"/>
      <c r="C35" s="66" t="s">
        <v>139</v>
      </c>
      <c r="D35" s="68">
        <f>SUM(D30:D34)</f>
        <v>188576</v>
      </c>
      <c r="E35" s="65">
        <f t="shared" si="8"/>
        <v>0.61121194834828607</v>
      </c>
      <c r="F35" s="64"/>
      <c r="G35" s="68">
        <f>SUM(G30:G34)</f>
        <v>119952</v>
      </c>
      <c r="H35" s="65">
        <f t="shared" si="9"/>
        <v>0.38878805165171393</v>
      </c>
      <c r="I35" s="64">
        <f t="shared" si="11"/>
        <v>308528</v>
      </c>
      <c r="N35" s="17"/>
      <c r="O35" s="17"/>
      <c r="P35" s="17"/>
    </row>
    <row r="36" spans="2:16" x14ac:dyDescent="0.2">
      <c r="B36" s="188"/>
      <c r="C36" s="153" t="s">
        <v>363</v>
      </c>
      <c r="D36" s="100"/>
      <c r="E36" s="101"/>
      <c r="F36" s="100"/>
      <c r="G36" s="100"/>
      <c r="H36" s="101"/>
      <c r="I36" s="100"/>
    </row>
    <row r="37" spans="2:16" x14ac:dyDescent="0.2">
      <c r="B37" s="188"/>
      <c r="C37" s="102" t="s">
        <v>324</v>
      </c>
      <c r="D37" s="20">
        <v>38928</v>
      </c>
      <c r="E37" s="21">
        <f t="shared" ref="E37:E46" si="12">+D37/$I37</f>
        <v>0.72260172260172262</v>
      </c>
      <c r="F37" s="20"/>
      <c r="G37" s="20">
        <v>14944</v>
      </c>
      <c r="H37" s="21">
        <f t="shared" ref="H37:H46" si="13">+G37/$I37</f>
        <v>0.27739827739827738</v>
      </c>
      <c r="I37" s="20">
        <f t="shared" ref="I37:I42" si="14">+D37+G37</f>
        <v>53872</v>
      </c>
      <c r="N37" s="17"/>
      <c r="O37" s="17"/>
      <c r="P37" s="17"/>
    </row>
    <row r="38" spans="2:16" x14ac:dyDescent="0.2">
      <c r="B38" s="188"/>
      <c r="C38" s="11" t="s">
        <v>323</v>
      </c>
      <c r="D38" s="20">
        <v>3456</v>
      </c>
      <c r="E38" s="21">
        <f t="shared" si="12"/>
        <v>1</v>
      </c>
      <c r="F38" s="20"/>
      <c r="G38" s="20"/>
      <c r="H38" s="21">
        <f t="shared" si="13"/>
        <v>0</v>
      </c>
      <c r="I38" s="20">
        <f t="shared" si="14"/>
        <v>3456</v>
      </c>
      <c r="N38" s="17"/>
      <c r="P38" s="17"/>
    </row>
    <row r="39" spans="2:16" x14ac:dyDescent="0.2">
      <c r="B39" s="188"/>
      <c r="C39" s="11" t="s">
        <v>24</v>
      </c>
      <c r="D39" s="12">
        <v>53760</v>
      </c>
      <c r="E39" s="13">
        <f t="shared" si="12"/>
        <v>0.52173913043478259</v>
      </c>
      <c r="F39" s="12"/>
      <c r="G39" s="12">
        <v>49280</v>
      </c>
      <c r="H39" s="13">
        <f t="shared" si="13"/>
        <v>0.47826086956521741</v>
      </c>
      <c r="I39" s="12">
        <f t="shared" si="14"/>
        <v>103040</v>
      </c>
      <c r="N39" s="17"/>
      <c r="O39" s="17"/>
      <c r="P39" s="17"/>
    </row>
    <row r="40" spans="2:16" x14ac:dyDescent="0.2">
      <c r="B40" s="188"/>
      <c r="C40" s="11" t="s">
        <v>25</v>
      </c>
      <c r="D40" s="12">
        <v>26496</v>
      </c>
      <c r="E40" s="13">
        <f t="shared" si="12"/>
        <v>0.49183249183249184</v>
      </c>
      <c r="F40" s="12"/>
      <c r="G40" s="12">
        <v>27376</v>
      </c>
      <c r="H40" s="13">
        <f t="shared" si="13"/>
        <v>0.50816750816750822</v>
      </c>
      <c r="I40" s="12">
        <f t="shared" si="14"/>
        <v>53872</v>
      </c>
      <c r="N40" s="17"/>
      <c r="O40" s="17"/>
      <c r="P40" s="17"/>
    </row>
    <row r="41" spans="2:16" x14ac:dyDescent="0.2">
      <c r="B41" s="188"/>
      <c r="C41" s="11" t="s">
        <v>26</v>
      </c>
      <c r="D41" s="12">
        <v>15312</v>
      </c>
      <c r="E41" s="13">
        <f t="shared" si="12"/>
        <v>0.65102040816326534</v>
      </c>
      <c r="F41" s="12"/>
      <c r="G41" s="12">
        <v>8208</v>
      </c>
      <c r="H41" s="13">
        <f t="shared" si="13"/>
        <v>0.34897959183673471</v>
      </c>
      <c r="I41" s="12">
        <f t="shared" si="14"/>
        <v>23520</v>
      </c>
      <c r="N41" s="17"/>
      <c r="O41" s="17"/>
      <c r="P41" s="17"/>
    </row>
    <row r="42" spans="2:16" x14ac:dyDescent="0.2">
      <c r="B42" s="188"/>
      <c r="C42" s="11" t="s">
        <v>27</v>
      </c>
      <c r="D42" s="12">
        <v>12672</v>
      </c>
      <c r="E42" s="13">
        <f t="shared" si="12"/>
        <v>0.49070631970260226</v>
      </c>
      <c r="F42" s="12"/>
      <c r="G42" s="12">
        <v>13152</v>
      </c>
      <c r="H42" s="13">
        <f t="shared" si="13"/>
        <v>0.50929368029739774</v>
      </c>
      <c r="I42" s="12">
        <f t="shared" si="14"/>
        <v>25824</v>
      </c>
      <c r="N42" s="17"/>
      <c r="O42" s="17"/>
      <c r="P42" s="17"/>
    </row>
    <row r="43" spans="2:16" x14ac:dyDescent="0.2">
      <c r="B43" s="188"/>
      <c r="C43" s="102" t="s">
        <v>318</v>
      </c>
      <c r="D43" s="12">
        <v>7008</v>
      </c>
      <c r="E43" s="13">
        <f t="shared" si="12"/>
        <v>0.50694444444444442</v>
      </c>
      <c r="F43" s="12"/>
      <c r="G43" s="12">
        <v>6816</v>
      </c>
      <c r="H43" s="13">
        <f t="shared" si="13"/>
        <v>0.49305555555555558</v>
      </c>
      <c r="I43" s="12">
        <f t="shared" si="4"/>
        <v>13824</v>
      </c>
      <c r="N43" s="17"/>
      <c r="O43" s="17"/>
      <c r="P43" s="17"/>
    </row>
    <row r="44" spans="2:16" x14ac:dyDescent="0.2">
      <c r="B44" s="188"/>
      <c r="C44" s="11" t="s">
        <v>322</v>
      </c>
      <c r="D44" s="12">
        <v>9264</v>
      </c>
      <c r="E44" s="13">
        <f t="shared" si="12"/>
        <v>1</v>
      </c>
      <c r="F44" s="12"/>
      <c r="G44" s="12"/>
      <c r="H44" s="13">
        <f t="shared" si="13"/>
        <v>0</v>
      </c>
      <c r="I44" s="12">
        <f t="shared" si="4"/>
        <v>9264</v>
      </c>
      <c r="N44" s="17"/>
      <c r="P44" s="17"/>
    </row>
    <row r="45" spans="2:16" x14ac:dyDescent="0.2">
      <c r="B45" s="192"/>
      <c r="C45" s="11" t="s">
        <v>28</v>
      </c>
      <c r="D45" s="12">
        <v>10560</v>
      </c>
      <c r="E45" s="13">
        <f t="shared" si="12"/>
        <v>0.35830618892508143</v>
      </c>
      <c r="F45" s="15"/>
      <c r="G45" s="12">
        <v>18912</v>
      </c>
      <c r="H45" s="13">
        <f t="shared" si="13"/>
        <v>0.64169381107491852</v>
      </c>
      <c r="I45" s="12">
        <f t="shared" si="4"/>
        <v>29472</v>
      </c>
      <c r="N45" s="17"/>
      <c r="O45" s="17"/>
      <c r="P45" s="17"/>
    </row>
    <row r="46" spans="2:16" x14ac:dyDescent="0.2">
      <c r="B46" s="192"/>
      <c r="C46" s="66" t="s">
        <v>139</v>
      </c>
      <c r="D46" s="68">
        <f>SUM(D37:D45)</f>
        <v>177456</v>
      </c>
      <c r="E46" s="65">
        <f t="shared" si="12"/>
        <v>0.56131383167164328</v>
      </c>
      <c r="F46" s="64"/>
      <c r="G46" s="68">
        <f>SUM(G37:G45)</f>
        <v>138688</v>
      </c>
      <c r="H46" s="65">
        <f t="shared" si="13"/>
        <v>0.43868616832835672</v>
      </c>
      <c r="I46" s="64">
        <f t="shared" si="4"/>
        <v>316144</v>
      </c>
      <c r="N46" s="17"/>
      <c r="O46" s="17"/>
      <c r="P46" s="17"/>
    </row>
    <row r="47" spans="2:16" x14ac:dyDescent="0.2">
      <c r="B47" s="189"/>
      <c r="C47" s="126" t="s">
        <v>36</v>
      </c>
      <c r="D47" s="14">
        <f>SUM(D17,D28,D35,D46)</f>
        <v>788560</v>
      </c>
      <c r="E47" s="16">
        <f>D47/$I47</f>
        <v>0.59835856593053038</v>
      </c>
      <c r="F47" s="14"/>
      <c r="G47" s="14">
        <f>SUM(G17,G28,G35,G46)</f>
        <v>529312</v>
      </c>
      <c r="H47" s="16">
        <f>G47/$I47</f>
        <v>0.40164143406946956</v>
      </c>
      <c r="I47" s="14">
        <f t="shared" si="4"/>
        <v>1317872</v>
      </c>
      <c r="N47" s="17"/>
      <c r="O47" s="17"/>
      <c r="P47" s="17"/>
    </row>
    <row r="48" spans="2:16" ht="12.75" customHeight="1" x14ac:dyDescent="0.2">
      <c r="B48" s="190" t="s">
        <v>293</v>
      </c>
      <c r="C48" s="152" t="s">
        <v>156</v>
      </c>
      <c r="D48" s="100"/>
      <c r="E48" s="101"/>
      <c r="F48" s="100"/>
      <c r="G48" s="100"/>
      <c r="H48" s="101"/>
      <c r="I48" s="100"/>
    </row>
    <row r="49" spans="2:16" x14ac:dyDescent="0.2">
      <c r="B49" s="188"/>
      <c r="C49" s="102" t="s">
        <v>157</v>
      </c>
      <c r="D49" s="20">
        <v>6320</v>
      </c>
      <c r="E49" s="21">
        <f t="shared" ref="E49:E57" si="15">+D49/$I49</f>
        <v>0.69664902998236333</v>
      </c>
      <c r="F49" s="20"/>
      <c r="G49" s="20">
        <v>2752</v>
      </c>
      <c r="H49" s="21">
        <f t="shared" ref="H49:H57" si="16">+G49/$I49</f>
        <v>0.30335097001763667</v>
      </c>
      <c r="I49" s="20">
        <f t="shared" ref="I49" si="17">+D49+G49</f>
        <v>9072</v>
      </c>
      <c r="N49" s="17"/>
      <c r="O49" s="17"/>
      <c r="P49" s="17"/>
    </row>
    <row r="50" spans="2:16" x14ac:dyDescent="0.2">
      <c r="B50" s="188"/>
      <c r="C50" s="11" t="s">
        <v>158</v>
      </c>
      <c r="D50" s="12">
        <v>73968</v>
      </c>
      <c r="E50" s="13">
        <f t="shared" si="15"/>
        <v>0.66903039073806081</v>
      </c>
      <c r="F50" s="12"/>
      <c r="G50" s="12">
        <v>36592</v>
      </c>
      <c r="H50" s="13">
        <f t="shared" si="16"/>
        <v>0.33096960926193925</v>
      </c>
      <c r="I50" s="12">
        <f>+D50+G50</f>
        <v>110560</v>
      </c>
      <c r="N50" s="17"/>
      <c r="O50" s="17"/>
      <c r="P50" s="17"/>
    </row>
    <row r="51" spans="2:16" x14ac:dyDescent="0.2">
      <c r="B51" s="188"/>
      <c r="C51" s="11" t="s">
        <v>159</v>
      </c>
      <c r="D51" s="18"/>
      <c r="E51" s="13" t="s">
        <v>389</v>
      </c>
      <c r="F51" s="12"/>
      <c r="G51" s="18"/>
      <c r="H51" s="13" t="s">
        <v>389</v>
      </c>
      <c r="I51" s="12">
        <f>+D51+G51</f>
        <v>0</v>
      </c>
    </row>
    <row r="52" spans="2:16" x14ac:dyDescent="0.2">
      <c r="B52" s="188"/>
      <c r="C52" s="102" t="s">
        <v>160</v>
      </c>
      <c r="D52" s="17">
        <v>5168</v>
      </c>
      <c r="E52" s="21">
        <f t="shared" si="15"/>
        <v>0.87771739130434778</v>
      </c>
      <c r="F52" s="20"/>
      <c r="G52" s="12">
        <v>720</v>
      </c>
      <c r="H52" s="21">
        <f t="shared" si="16"/>
        <v>0.12228260869565218</v>
      </c>
      <c r="I52" s="20">
        <f t="shared" ref="I52:I57" si="18">+D52+G52</f>
        <v>5888</v>
      </c>
      <c r="N52" s="17"/>
      <c r="P52" s="17"/>
    </row>
    <row r="53" spans="2:16" x14ac:dyDescent="0.2">
      <c r="B53" s="188"/>
      <c r="C53" s="11" t="s">
        <v>161</v>
      </c>
      <c r="D53" s="12">
        <v>9904</v>
      </c>
      <c r="E53" s="13">
        <f t="shared" si="15"/>
        <v>0.76137761377613777</v>
      </c>
      <c r="F53" s="12"/>
      <c r="G53" s="12">
        <v>3104</v>
      </c>
      <c r="H53" s="13">
        <f t="shared" si="16"/>
        <v>0.23862238622386223</v>
      </c>
      <c r="I53" s="12">
        <f t="shared" si="18"/>
        <v>13008</v>
      </c>
      <c r="N53" s="17"/>
      <c r="O53" s="17"/>
      <c r="P53" s="17"/>
    </row>
    <row r="54" spans="2:16" x14ac:dyDescent="0.2">
      <c r="B54" s="188"/>
      <c r="C54" s="11" t="s">
        <v>276</v>
      </c>
      <c r="D54" s="12">
        <v>3168</v>
      </c>
      <c r="E54" s="13">
        <f t="shared" si="15"/>
        <v>0.23459715639810427</v>
      </c>
      <c r="F54" s="12"/>
      <c r="G54" s="12">
        <v>10336</v>
      </c>
      <c r="H54" s="13">
        <f t="shared" si="16"/>
        <v>0.7654028436018957</v>
      </c>
      <c r="I54" s="12">
        <f t="shared" si="18"/>
        <v>13504</v>
      </c>
      <c r="N54" s="17"/>
      <c r="O54" s="17"/>
      <c r="P54" s="17"/>
    </row>
    <row r="55" spans="2:16" x14ac:dyDescent="0.2">
      <c r="B55" s="188"/>
      <c r="C55" s="11" t="s">
        <v>162</v>
      </c>
      <c r="D55" s="12">
        <v>7664</v>
      </c>
      <c r="E55" s="13">
        <f t="shared" si="15"/>
        <v>0.74610591900311529</v>
      </c>
      <c r="F55" s="12"/>
      <c r="G55" s="12">
        <v>2608</v>
      </c>
      <c r="H55" s="13">
        <f t="shared" si="16"/>
        <v>0.25389408099688471</v>
      </c>
      <c r="I55" s="12">
        <f t="shared" si="18"/>
        <v>10272</v>
      </c>
      <c r="N55" s="17"/>
      <c r="O55" s="17"/>
      <c r="P55" s="17"/>
    </row>
    <row r="56" spans="2:16" x14ac:dyDescent="0.2">
      <c r="B56" s="188"/>
      <c r="C56" s="11" t="s">
        <v>163</v>
      </c>
      <c r="D56" s="12">
        <v>25968</v>
      </c>
      <c r="E56" s="13">
        <f t="shared" si="15"/>
        <v>0.65895249695493296</v>
      </c>
      <c r="F56" s="12"/>
      <c r="G56" s="18">
        <v>13440</v>
      </c>
      <c r="H56" s="13">
        <f t="shared" si="16"/>
        <v>0.34104750304506698</v>
      </c>
      <c r="I56" s="12">
        <f t="shared" si="18"/>
        <v>39408</v>
      </c>
      <c r="N56" s="17"/>
      <c r="O56" s="17"/>
      <c r="P56" s="17"/>
    </row>
    <row r="57" spans="2:16" x14ac:dyDescent="0.2">
      <c r="B57" s="188"/>
      <c r="C57" s="66" t="s">
        <v>139</v>
      </c>
      <c r="D57" s="64">
        <f>SUM(D49:D56)</f>
        <v>132160</v>
      </c>
      <c r="E57" s="65">
        <f t="shared" si="15"/>
        <v>0.65519156024430869</v>
      </c>
      <c r="F57" s="64"/>
      <c r="G57" s="64">
        <f>SUM(G49:G56)</f>
        <v>69552</v>
      </c>
      <c r="H57" s="65">
        <f t="shared" si="16"/>
        <v>0.34480843975569131</v>
      </c>
      <c r="I57" s="64">
        <f t="shared" si="18"/>
        <v>201712</v>
      </c>
      <c r="N57" s="17"/>
      <c r="O57" s="17"/>
      <c r="P57" s="17"/>
    </row>
    <row r="58" spans="2:16" x14ac:dyDescent="0.2">
      <c r="B58" s="188"/>
      <c r="C58" s="152" t="s">
        <v>364</v>
      </c>
      <c r="D58" s="100"/>
      <c r="E58" s="101"/>
      <c r="F58" s="100"/>
      <c r="G58" s="104"/>
      <c r="H58" s="101"/>
      <c r="I58" s="100"/>
    </row>
    <row r="59" spans="2:16" x14ac:dyDescent="0.2">
      <c r="B59" s="188"/>
      <c r="C59" s="102" t="s">
        <v>144</v>
      </c>
      <c r="D59" s="20">
        <v>22176</v>
      </c>
      <c r="E59" s="21">
        <f t="shared" ref="E59:E67" si="19">+D59/$I59</f>
        <v>0.72413793103448276</v>
      </c>
      <c r="F59" s="20"/>
      <c r="G59" s="20">
        <v>8448</v>
      </c>
      <c r="H59" s="21">
        <f t="shared" ref="H59:H67" si="20">+G59/$I59</f>
        <v>0.27586206896551724</v>
      </c>
      <c r="I59" s="20">
        <f t="shared" ref="I59:I68" si="21">+D59+G59</f>
        <v>30624</v>
      </c>
      <c r="N59" s="17"/>
      <c r="O59" s="17"/>
      <c r="P59" s="17"/>
    </row>
    <row r="60" spans="2:16" x14ac:dyDescent="0.2">
      <c r="B60" s="188"/>
      <c r="C60" s="102" t="s">
        <v>164</v>
      </c>
      <c r="D60" s="20">
        <v>5456</v>
      </c>
      <c r="E60" s="21">
        <f t="shared" si="19"/>
        <v>0.50073421439060206</v>
      </c>
      <c r="F60" s="20"/>
      <c r="G60" s="20">
        <v>5440</v>
      </c>
      <c r="H60" s="21">
        <f t="shared" si="20"/>
        <v>0.49926578560939794</v>
      </c>
      <c r="I60" s="20">
        <f t="shared" si="21"/>
        <v>10896</v>
      </c>
      <c r="N60" s="17"/>
      <c r="O60" s="17"/>
      <c r="P60" s="17"/>
    </row>
    <row r="61" spans="2:16" x14ac:dyDescent="0.2">
      <c r="B61" s="188"/>
      <c r="C61" s="11" t="s">
        <v>165</v>
      </c>
      <c r="D61" s="12">
        <v>5808</v>
      </c>
      <c r="E61" s="13">
        <f t="shared" si="19"/>
        <v>0.63350785340314131</v>
      </c>
      <c r="F61" s="12"/>
      <c r="G61" s="12">
        <v>3360</v>
      </c>
      <c r="H61" s="13">
        <f t="shared" si="20"/>
        <v>0.36649214659685864</v>
      </c>
      <c r="I61" s="12">
        <f t="shared" si="21"/>
        <v>9168</v>
      </c>
      <c r="N61" s="17"/>
      <c r="O61" s="17"/>
      <c r="P61" s="17"/>
    </row>
    <row r="62" spans="2:16" x14ac:dyDescent="0.2">
      <c r="B62" s="188"/>
      <c r="C62" s="11" t="s">
        <v>166</v>
      </c>
      <c r="D62" s="12">
        <v>12048</v>
      </c>
      <c r="E62" s="13">
        <f t="shared" si="19"/>
        <v>0.63224181360201515</v>
      </c>
      <c r="F62" s="12"/>
      <c r="G62" s="12">
        <v>7008</v>
      </c>
      <c r="H62" s="13">
        <f t="shared" si="20"/>
        <v>0.36775818639798491</v>
      </c>
      <c r="I62" s="12">
        <f t="shared" si="21"/>
        <v>19056</v>
      </c>
      <c r="N62" s="17"/>
      <c r="O62" s="17"/>
      <c r="P62" s="17"/>
    </row>
    <row r="63" spans="2:16" x14ac:dyDescent="0.2">
      <c r="B63" s="188"/>
      <c r="C63" s="11" t="s">
        <v>167</v>
      </c>
      <c r="D63" s="12">
        <v>25344</v>
      </c>
      <c r="E63" s="13">
        <f t="shared" si="19"/>
        <v>0.40898528272656853</v>
      </c>
      <c r="F63" s="12"/>
      <c r="G63" s="12">
        <v>36624</v>
      </c>
      <c r="H63" s="13">
        <f t="shared" si="20"/>
        <v>0.59101471727343147</v>
      </c>
      <c r="I63" s="12">
        <f t="shared" si="21"/>
        <v>61968</v>
      </c>
      <c r="N63" s="17"/>
      <c r="O63" s="17"/>
      <c r="P63" s="17"/>
    </row>
    <row r="64" spans="2:16" x14ac:dyDescent="0.2">
      <c r="B64" s="188"/>
      <c r="C64" s="11" t="s">
        <v>168</v>
      </c>
      <c r="D64" s="12">
        <v>14976</v>
      </c>
      <c r="E64" s="13">
        <f t="shared" si="19"/>
        <v>1</v>
      </c>
      <c r="F64" s="12"/>
      <c r="G64" s="12"/>
      <c r="H64" s="13">
        <f t="shared" si="20"/>
        <v>0</v>
      </c>
      <c r="I64" s="12">
        <f t="shared" si="21"/>
        <v>14976</v>
      </c>
      <c r="N64" s="17"/>
      <c r="P64" s="17"/>
    </row>
    <row r="65" spans="2:16" x14ac:dyDescent="0.2">
      <c r="B65" s="188"/>
      <c r="C65" s="11" t="s">
        <v>169</v>
      </c>
      <c r="D65" s="12">
        <v>3584</v>
      </c>
      <c r="E65" s="13">
        <f t="shared" si="19"/>
        <v>0.5476772616136919</v>
      </c>
      <c r="F65" s="12"/>
      <c r="G65" s="12">
        <v>2960</v>
      </c>
      <c r="H65" s="13">
        <f t="shared" si="20"/>
        <v>0.45232273838630804</v>
      </c>
      <c r="I65" s="12">
        <f t="shared" si="21"/>
        <v>6544</v>
      </c>
      <c r="N65" s="17"/>
      <c r="O65" s="17"/>
      <c r="P65" s="17"/>
    </row>
    <row r="66" spans="2:16" x14ac:dyDescent="0.2">
      <c r="B66" s="188"/>
      <c r="C66" s="11" t="s">
        <v>170</v>
      </c>
      <c r="D66" s="12">
        <v>2784</v>
      </c>
      <c r="E66" s="13">
        <f t="shared" si="19"/>
        <v>0.61052631578947369</v>
      </c>
      <c r="F66" s="12"/>
      <c r="G66" s="12">
        <v>1776</v>
      </c>
      <c r="H66" s="13">
        <f t="shared" si="20"/>
        <v>0.38947368421052631</v>
      </c>
      <c r="I66" s="12">
        <f t="shared" si="21"/>
        <v>4560</v>
      </c>
      <c r="N66" s="17"/>
      <c r="O66" s="17"/>
      <c r="P66" s="17"/>
    </row>
    <row r="67" spans="2:16" x14ac:dyDescent="0.2">
      <c r="B67" s="188"/>
      <c r="C67" s="66" t="s">
        <v>139</v>
      </c>
      <c r="D67" s="64">
        <f>SUM(D59:D66)</f>
        <v>92176</v>
      </c>
      <c r="E67" s="65">
        <f t="shared" si="19"/>
        <v>0.58416142770229162</v>
      </c>
      <c r="F67" s="64"/>
      <c r="G67" s="64">
        <f>SUM(G59:G66)</f>
        <v>65616</v>
      </c>
      <c r="H67" s="65">
        <f t="shared" si="20"/>
        <v>0.41583857229770838</v>
      </c>
      <c r="I67" s="64">
        <f t="shared" si="21"/>
        <v>157792</v>
      </c>
      <c r="N67" s="17"/>
      <c r="O67" s="17"/>
      <c r="P67" s="17"/>
    </row>
    <row r="68" spans="2:16" x14ac:dyDescent="0.2">
      <c r="B68" s="189"/>
      <c r="C68" s="126" t="s">
        <v>36</v>
      </c>
      <c r="D68" s="14">
        <f>SUM(D57,D67)</f>
        <v>224336</v>
      </c>
      <c r="E68" s="16">
        <f>D68/$I68</f>
        <v>0.62401530998264276</v>
      </c>
      <c r="F68" s="14"/>
      <c r="G68" s="14">
        <f>SUM(G57,G67)</f>
        <v>135168</v>
      </c>
      <c r="H68" s="16">
        <f>G68/$I68</f>
        <v>0.37598469001735724</v>
      </c>
      <c r="I68" s="14">
        <f t="shared" si="21"/>
        <v>359504</v>
      </c>
      <c r="N68" s="17"/>
      <c r="O68" s="17"/>
      <c r="P68" s="17"/>
    </row>
    <row r="70" spans="2:16" x14ac:dyDescent="0.2">
      <c r="B70" s="184" t="s">
        <v>286</v>
      </c>
      <c r="C70" s="184"/>
      <c r="D70" s="184"/>
      <c r="E70" s="184"/>
      <c r="F70" s="184"/>
      <c r="G70" s="184"/>
      <c r="H70" s="184"/>
      <c r="I70" s="184"/>
    </row>
    <row r="71" spans="2:16" x14ac:dyDescent="0.2">
      <c r="B71" s="184"/>
      <c r="C71" s="184"/>
      <c r="D71" s="184"/>
      <c r="E71" s="184"/>
      <c r="F71" s="184"/>
      <c r="G71" s="184"/>
      <c r="H71" s="184"/>
      <c r="I71" s="184"/>
    </row>
  </sheetData>
  <mergeCells count="6">
    <mergeCell ref="B70:I71"/>
    <mergeCell ref="B8:C8"/>
    <mergeCell ref="D6:E6"/>
    <mergeCell ref="G6:H6"/>
    <mergeCell ref="B9:B47"/>
    <mergeCell ref="B48:B68"/>
  </mergeCells>
  <phoneticPr fontId="1" type="noConversion"/>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2" manualBreakCount="2">
    <brk id="8" min="1" max="8" man="1"/>
    <brk id="47"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P65"/>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16" ht="12.75" customHeight="1" x14ac:dyDescent="0.2">
      <c r="B1" s="39" t="s">
        <v>79</v>
      </c>
      <c r="C1" s="39"/>
      <c r="D1" s="39"/>
      <c r="E1" s="39"/>
      <c r="F1" s="39"/>
      <c r="G1" s="39"/>
      <c r="H1" s="39"/>
      <c r="I1" s="39"/>
    </row>
    <row r="2" spans="2:16" ht="12.75" customHeight="1" x14ac:dyDescent="0.2">
      <c r="B2" s="39" t="s">
        <v>288</v>
      </c>
      <c r="C2" s="39"/>
      <c r="D2" s="39"/>
      <c r="E2" s="39"/>
      <c r="F2" s="39"/>
      <c r="G2" s="39"/>
      <c r="H2" s="39"/>
      <c r="I2" s="39"/>
    </row>
    <row r="3" spans="2:16" ht="12.75" customHeight="1" x14ac:dyDescent="0.2">
      <c r="B3" s="39" t="s">
        <v>66</v>
      </c>
      <c r="C3" s="39"/>
      <c r="D3" s="39"/>
      <c r="E3" s="39"/>
      <c r="F3" s="39"/>
      <c r="G3" s="39"/>
      <c r="H3" s="39"/>
      <c r="I3" s="39"/>
    </row>
    <row r="4" spans="2:16" ht="12.75" customHeight="1" x14ac:dyDescent="0.2">
      <c r="B4" s="39" t="s">
        <v>279</v>
      </c>
      <c r="C4" s="39"/>
      <c r="D4" s="39"/>
      <c r="E4" s="39"/>
      <c r="F4" s="39"/>
      <c r="G4" s="39"/>
      <c r="H4" s="39"/>
      <c r="I4" s="39"/>
    </row>
    <row r="5" spans="2:16" ht="12.75" customHeight="1" x14ac:dyDescent="0.2">
      <c r="B5" s="182"/>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53</v>
      </c>
      <c r="C8" s="191"/>
      <c r="D8" s="14">
        <f>SUM(D23,D42,D62)</f>
        <v>1353896</v>
      </c>
      <c r="E8" s="16">
        <f>D8/$I8</f>
        <v>0.53785109993834501</v>
      </c>
      <c r="F8" s="6"/>
      <c r="G8" s="14">
        <f>SUM(G23,G42,G62)</f>
        <v>1163336</v>
      </c>
      <c r="H8" s="16">
        <f>G8/$I8</f>
        <v>0.46214890006165504</v>
      </c>
      <c r="I8" s="14">
        <f t="shared" ref="I8" si="0">+D8+G8</f>
        <v>2517232</v>
      </c>
      <c r="N8" s="17"/>
      <c r="O8" s="17"/>
      <c r="P8" s="17"/>
    </row>
    <row r="9" spans="2:16" ht="12.75" customHeight="1" x14ac:dyDescent="0.2">
      <c r="B9" s="188" t="s">
        <v>294</v>
      </c>
      <c r="C9" s="152" t="s">
        <v>138</v>
      </c>
      <c r="D9" s="100"/>
      <c r="E9" s="101"/>
      <c r="F9" s="106"/>
      <c r="G9" s="100"/>
      <c r="H9" s="101"/>
      <c r="I9" s="100"/>
    </row>
    <row r="10" spans="2:16" x14ac:dyDescent="0.2">
      <c r="B10" s="188"/>
      <c r="C10" s="102" t="s">
        <v>13</v>
      </c>
      <c r="D10" s="20">
        <v>42624</v>
      </c>
      <c r="E10" s="21">
        <f>+D10/$I10</f>
        <v>0.58191349934469205</v>
      </c>
      <c r="F10" s="105"/>
      <c r="G10" s="20">
        <v>30624</v>
      </c>
      <c r="H10" s="21">
        <f>+G10/$I10</f>
        <v>0.418086500655308</v>
      </c>
      <c r="I10" s="20">
        <f>+D10+G10</f>
        <v>73248</v>
      </c>
      <c r="N10" s="17"/>
      <c r="O10" s="17"/>
      <c r="P10" s="17"/>
    </row>
    <row r="11" spans="2:16" x14ac:dyDescent="0.2">
      <c r="B11" s="188"/>
      <c r="C11" s="11" t="s">
        <v>270</v>
      </c>
      <c r="D11" s="12">
        <v>19680</v>
      </c>
      <c r="E11" s="13">
        <f t="shared" ref="E11:E12" si="1">+D11/$I11</f>
        <v>0.42531120331950206</v>
      </c>
      <c r="F11" s="15"/>
      <c r="G11" s="12">
        <v>26592</v>
      </c>
      <c r="H11" s="13">
        <f t="shared" ref="H11:H12" si="2">+G11/$I11</f>
        <v>0.57468879668049788</v>
      </c>
      <c r="I11" s="12">
        <f>+D11+G11</f>
        <v>46272</v>
      </c>
      <c r="N11" s="17"/>
      <c r="O11" s="17"/>
      <c r="P11" s="17"/>
    </row>
    <row r="12" spans="2:16" x14ac:dyDescent="0.2">
      <c r="B12" s="188"/>
      <c r="C12" s="11" t="s">
        <v>147</v>
      </c>
      <c r="D12" s="12">
        <v>29328</v>
      </c>
      <c r="E12" s="13">
        <f t="shared" si="1"/>
        <v>0.68141263940520447</v>
      </c>
      <c r="F12" s="15"/>
      <c r="G12" s="12">
        <v>13712</v>
      </c>
      <c r="H12" s="13">
        <f t="shared" si="2"/>
        <v>0.31858736059479553</v>
      </c>
      <c r="I12" s="12">
        <f>+D12+G12</f>
        <v>43040</v>
      </c>
      <c r="N12" s="17"/>
      <c r="O12" s="17"/>
      <c r="P12" s="17"/>
    </row>
    <row r="13" spans="2:16" x14ac:dyDescent="0.2">
      <c r="B13" s="188"/>
      <c r="C13" s="11" t="s">
        <v>17</v>
      </c>
      <c r="D13" s="12">
        <v>8448</v>
      </c>
      <c r="E13" s="13">
        <f>+D13/$I13</f>
        <v>0.28025477707006369</v>
      </c>
      <c r="F13" s="12"/>
      <c r="G13" s="12">
        <v>21696</v>
      </c>
      <c r="H13" s="13">
        <f>+G13/$I13</f>
        <v>0.71974522292993626</v>
      </c>
      <c r="I13" s="12">
        <f>+D13+G13</f>
        <v>30144</v>
      </c>
      <c r="N13" s="17"/>
      <c r="O13" s="17"/>
      <c r="P13" s="17"/>
    </row>
    <row r="14" spans="2:16" x14ac:dyDescent="0.2">
      <c r="B14" s="188"/>
      <c r="C14" s="11" t="s">
        <v>275</v>
      </c>
      <c r="D14" s="12">
        <v>2128</v>
      </c>
      <c r="E14" s="13">
        <f>+D14/$I14</f>
        <v>0.44481605351170567</v>
      </c>
      <c r="F14" s="12"/>
      <c r="G14" s="12">
        <v>2656</v>
      </c>
      <c r="H14" s="13">
        <f>+G14/$I14</f>
        <v>0.55518394648829428</v>
      </c>
      <c r="I14" s="12">
        <f>+D14+G14</f>
        <v>4784</v>
      </c>
      <c r="N14" s="17"/>
      <c r="O14" s="17"/>
      <c r="P14" s="17"/>
    </row>
    <row r="15" spans="2:16" x14ac:dyDescent="0.2">
      <c r="B15" s="188"/>
      <c r="C15" s="66" t="s">
        <v>139</v>
      </c>
      <c r="D15" s="69">
        <f>SUM(D10:D14)</f>
        <v>102208</v>
      </c>
      <c r="E15" s="65">
        <f t="shared" ref="E15" si="3">+D15/$I15</f>
        <v>0.51754030624645553</v>
      </c>
      <c r="F15" s="64"/>
      <c r="G15" s="69">
        <f>SUM(G10:G14)</f>
        <v>95280</v>
      </c>
      <c r="H15" s="65">
        <f t="shared" ref="H15" si="4">+G15/$I15</f>
        <v>0.48245969375354453</v>
      </c>
      <c r="I15" s="64">
        <f t="shared" ref="I15" si="5">+D15+G15</f>
        <v>197488</v>
      </c>
      <c r="N15" s="17"/>
      <c r="O15" s="17"/>
      <c r="P15" s="17"/>
    </row>
    <row r="16" spans="2:16" x14ac:dyDescent="0.2">
      <c r="B16" s="188"/>
      <c r="C16" s="153" t="s">
        <v>368</v>
      </c>
      <c r="D16" s="104"/>
      <c r="E16" s="101"/>
      <c r="F16" s="100"/>
      <c r="G16" s="104"/>
      <c r="H16" s="101"/>
      <c r="I16" s="100"/>
    </row>
    <row r="17" spans="2:16" x14ac:dyDescent="0.2">
      <c r="B17" s="188"/>
      <c r="C17" s="102" t="s">
        <v>145</v>
      </c>
      <c r="D17" s="20">
        <v>14112</v>
      </c>
      <c r="E17" s="21">
        <f t="shared" ref="E17:E21" si="6">+D17/$I17</f>
        <v>0.69613259668508287</v>
      </c>
      <c r="F17" s="20"/>
      <c r="G17" s="20">
        <v>6160</v>
      </c>
      <c r="H17" s="21">
        <f t="shared" ref="H17:H21" si="7">+G17/$I17</f>
        <v>0.30386740331491713</v>
      </c>
      <c r="I17" s="20">
        <f>+D17+G17</f>
        <v>20272</v>
      </c>
      <c r="N17" s="17"/>
      <c r="O17" s="17"/>
      <c r="P17" s="17"/>
    </row>
    <row r="18" spans="2:16" x14ac:dyDescent="0.2">
      <c r="B18" s="188"/>
      <c r="C18" s="11" t="s">
        <v>146</v>
      </c>
      <c r="D18" s="12">
        <v>38208</v>
      </c>
      <c r="E18" s="13">
        <f t="shared" si="6"/>
        <v>0.48655256723716384</v>
      </c>
      <c r="F18" s="12"/>
      <c r="G18" s="12">
        <v>40320</v>
      </c>
      <c r="H18" s="13">
        <f t="shared" si="7"/>
        <v>0.51344743276283622</v>
      </c>
      <c r="I18" s="12">
        <f t="shared" ref="I18" si="8">+D18+G18</f>
        <v>78528</v>
      </c>
      <c r="N18" s="17"/>
      <c r="O18" s="17"/>
      <c r="P18" s="17"/>
    </row>
    <row r="19" spans="2:16" x14ac:dyDescent="0.2">
      <c r="B19" s="188"/>
      <c r="C19" s="11" t="s">
        <v>15</v>
      </c>
      <c r="D19" s="12">
        <v>10272</v>
      </c>
      <c r="E19" s="13">
        <f t="shared" si="6"/>
        <v>0.55729166666666663</v>
      </c>
      <c r="F19" s="15"/>
      <c r="G19" s="12">
        <v>8160</v>
      </c>
      <c r="H19" s="13">
        <f t="shared" si="7"/>
        <v>0.44270833333333331</v>
      </c>
      <c r="I19" s="12">
        <f>+D19+G19</f>
        <v>18432</v>
      </c>
      <c r="N19" s="17"/>
      <c r="O19" s="17"/>
      <c r="P19" s="17"/>
    </row>
    <row r="20" spans="2:16" x14ac:dyDescent="0.2">
      <c r="B20" s="188"/>
      <c r="C20" s="11" t="s">
        <v>16</v>
      </c>
      <c r="D20" s="12">
        <v>19896</v>
      </c>
      <c r="E20" s="13">
        <f t="shared" si="6"/>
        <v>0.41087064265653395</v>
      </c>
      <c r="F20" s="15"/>
      <c r="G20" s="12">
        <v>28528</v>
      </c>
      <c r="H20" s="13">
        <f t="shared" si="7"/>
        <v>0.58912935734346605</v>
      </c>
      <c r="I20" s="12">
        <f>+D20+G20</f>
        <v>48424</v>
      </c>
      <c r="N20" s="17"/>
      <c r="O20" s="17"/>
      <c r="P20" s="17"/>
    </row>
    <row r="21" spans="2:16" x14ac:dyDescent="0.2">
      <c r="B21" s="188"/>
      <c r="C21" s="11" t="s">
        <v>148</v>
      </c>
      <c r="D21" s="18">
        <v>20752</v>
      </c>
      <c r="E21" s="13">
        <f t="shared" si="6"/>
        <v>0.45365512416928994</v>
      </c>
      <c r="F21" s="12"/>
      <c r="G21" s="18">
        <v>24992</v>
      </c>
      <c r="H21" s="13">
        <f t="shared" si="7"/>
        <v>0.54634487583071001</v>
      </c>
      <c r="I21" s="12">
        <f>+D21+G21</f>
        <v>45744</v>
      </c>
      <c r="N21" s="17"/>
      <c r="O21" s="17"/>
      <c r="P21" s="17"/>
    </row>
    <row r="22" spans="2:16" x14ac:dyDescent="0.2">
      <c r="B22" s="188"/>
      <c r="C22" s="66" t="s">
        <v>139</v>
      </c>
      <c r="D22" s="68">
        <v>103240</v>
      </c>
      <c r="E22" s="65">
        <f>+D22/$I22</f>
        <v>0.48836329233680226</v>
      </c>
      <c r="F22" s="64"/>
      <c r="G22" s="68">
        <v>108160</v>
      </c>
      <c r="H22" s="65">
        <f>+G22/$I22</f>
        <v>0.51163670766319769</v>
      </c>
      <c r="I22" s="64">
        <f t="shared" ref="I22" si="9">+D22+G22</f>
        <v>211400</v>
      </c>
      <c r="N22" s="17"/>
      <c r="O22" s="17"/>
      <c r="P22" s="17"/>
    </row>
    <row r="23" spans="2:16" x14ac:dyDescent="0.2">
      <c r="B23" s="189"/>
      <c r="C23" s="126" t="s">
        <v>36</v>
      </c>
      <c r="D23" s="14">
        <f>SUM(D15,D22)</f>
        <v>205448</v>
      </c>
      <c r="E23" s="16">
        <f>D23/$I23</f>
        <v>0.50245544012052201</v>
      </c>
      <c r="F23" s="14"/>
      <c r="G23" s="14">
        <f>SUM(G15,G22)</f>
        <v>203440</v>
      </c>
      <c r="H23" s="16">
        <f>G23/$I23</f>
        <v>0.49754455987947799</v>
      </c>
      <c r="I23" s="14">
        <f>+D23+G23</f>
        <v>408888</v>
      </c>
      <c r="N23" s="17"/>
      <c r="O23" s="17"/>
      <c r="P23" s="17"/>
    </row>
    <row r="24" spans="2:16" ht="12.75" customHeight="1" x14ac:dyDescent="0.2">
      <c r="B24" s="188" t="s">
        <v>295</v>
      </c>
      <c r="C24" s="152" t="s">
        <v>271</v>
      </c>
      <c r="D24" s="100"/>
      <c r="E24" s="101"/>
      <c r="F24" s="100"/>
      <c r="G24" s="100"/>
      <c r="H24" s="101"/>
      <c r="I24" s="100"/>
    </row>
    <row r="25" spans="2:16" x14ac:dyDescent="0.2">
      <c r="B25" s="188"/>
      <c r="C25" s="102" t="s">
        <v>6</v>
      </c>
      <c r="D25" s="20">
        <v>233536</v>
      </c>
      <c r="E25" s="21">
        <f>+D25/$I25</f>
        <v>0.55895530961590012</v>
      </c>
      <c r="F25" s="20"/>
      <c r="G25" s="20">
        <v>184272</v>
      </c>
      <c r="H25" s="21">
        <f>+G25/$I25</f>
        <v>0.44104469038409988</v>
      </c>
      <c r="I25" s="20">
        <f>+D25+G25</f>
        <v>417808</v>
      </c>
      <c r="N25" s="17"/>
      <c r="O25" s="17"/>
      <c r="P25" s="17"/>
    </row>
    <row r="26" spans="2:16" x14ac:dyDescent="0.2">
      <c r="B26" s="188"/>
      <c r="C26" s="11" t="s">
        <v>9</v>
      </c>
      <c r="D26" s="12">
        <v>16128</v>
      </c>
      <c r="E26" s="13">
        <f>+D26/$I26</f>
        <v>0.47931526390870183</v>
      </c>
      <c r="F26" s="15"/>
      <c r="G26" s="12">
        <v>17520</v>
      </c>
      <c r="H26" s="13">
        <f>+G26/$I26</f>
        <v>0.52068473609129817</v>
      </c>
      <c r="I26" s="12">
        <f t="shared" ref="I26:I27" si="10">+D26+G26</f>
        <v>33648</v>
      </c>
      <c r="N26" s="17"/>
      <c r="O26" s="17"/>
      <c r="P26" s="17"/>
    </row>
    <row r="27" spans="2:16" x14ac:dyDescent="0.2">
      <c r="B27" s="188"/>
      <c r="C27" s="66" t="s">
        <v>139</v>
      </c>
      <c r="D27" s="68">
        <f>SUM(D25:D26)</f>
        <v>249664</v>
      </c>
      <c r="E27" s="65">
        <f>+D27/$I27</f>
        <v>0.55301956336830171</v>
      </c>
      <c r="F27" s="64"/>
      <c r="G27" s="68">
        <f>SUM(G25:G26)</f>
        <v>201792</v>
      </c>
      <c r="H27" s="65">
        <f>+G27/$I27</f>
        <v>0.44698043663169834</v>
      </c>
      <c r="I27" s="64">
        <f t="shared" si="10"/>
        <v>451456</v>
      </c>
      <c r="N27" s="17"/>
      <c r="O27" s="17"/>
      <c r="P27" s="17"/>
    </row>
    <row r="28" spans="2:16" x14ac:dyDescent="0.2">
      <c r="B28" s="188"/>
      <c r="C28" s="152" t="s">
        <v>133</v>
      </c>
      <c r="D28" s="100"/>
      <c r="E28" s="101"/>
      <c r="F28" s="100"/>
      <c r="G28" s="100"/>
      <c r="H28" s="101"/>
      <c r="I28" s="100"/>
    </row>
    <row r="29" spans="2:16" x14ac:dyDescent="0.2">
      <c r="B29" s="188"/>
      <c r="C29" s="102" t="s">
        <v>485</v>
      </c>
      <c r="D29" s="20">
        <v>8480</v>
      </c>
      <c r="E29" s="21">
        <f t="shared" ref="E29" si="11">+D29/$I29</f>
        <v>0.56563500533617928</v>
      </c>
      <c r="F29" s="20"/>
      <c r="G29" s="20">
        <v>6512</v>
      </c>
      <c r="H29" s="21">
        <f t="shared" ref="H29" si="12">+G29/$I29</f>
        <v>0.43436499466382072</v>
      </c>
      <c r="I29" s="20">
        <f t="shared" ref="I29" si="13">+D29+G29</f>
        <v>14992</v>
      </c>
      <c r="N29" s="17"/>
      <c r="O29" s="17"/>
      <c r="P29" s="17"/>
    </row>
    <row r="30" spans="2:16" x14ac:dyDescent="0.2">
      <c r="B30" s="188"/>
      <c r="C30" s="11" t="s">
        <v>49</v>
      </c>
      <c r="D30" s="12">
        <v>46528</v>
      </c>
      <c r="E30" s="13">
        <f>+D30/$I30</f>
        <v>0.62638664512654818</v>
      </c>
      <c r="F30" s="12"/>
      <c r="G30" s="12">
        <v>27752</v>
      </c>
      <c r="H30" s="13">
        <f>+G30/$I30</f>
        <v>0.37361335487345182</v>
      </c>
      <c r="I30" s="12">
        <f>+D30+G30</f>
        <v>74280</v>
      </c>
      <c r="N30" s="17"/>
      <c r="O30" s="17"/>
      <c r="P30" s="17"/>
    </row>
    <row r="31" spans="2:16" x14ac:dyDescent="0.2">
      <c r="B31" s="188"/>
      <c r="C31" s="19" t="s">
        <v>150</v>
      </c>
      <c r="D31" s="12">
        <v>7488</v>
      </c>
      <c r="E31" s="13">
        <f>+D31/$I31</f>
        <v>0.85401459854014594</v>
      </c>
      <c r="F31" s="12"/>
      <c r="G31" s="12">
        <v>1280</v>
      </c>
      <c r="H31" s="13">
        <f>+G31/$I31</f>
        <v>0.145985401459854</v>
      </c>
      <c r="I31" s="12">
        <f>+D31+G31</f>
        <v>8768</v>
      </c>
      <c r="N31" s="17"/>
      <c r="O31" s="17"/>
      <c r="P31" s="17"/>
    </row>
    <row r="32" spans="2:16" x14ac:dyDescent="0.2">
      <c r="B32" s="188"/>
      <c r="C32" s="19" t="s">
        <v>78</v>
      </c>
      <c r="D32" s="12">
        <v>14592</v>
      </c>
      <c r="E32" s="13">
        <f>+D32/$I32</f>
        <v>0.35117443203696574</v>
      </c>
      <c r="F32" s="12"/>
      <c r="G32" s="12">
        <v>26960</v>
      </c>
      <c r="H32" s="13">
        <f>+G32/$I32</f>
        <v>0.64882556796303426</v>
      </c>
      <c r="I32" s="12">
        <f t="shared" ref="I32:I33" si="14">+D32+G32</f>
        <v>41552</v>
      </c>
      <c r="N32" s="17"/>
      <c r="O32" s="17"/>
      <c r="P32" s="17"/>
    </row>
    <row r="33" spans="2:16" x14ac:dyDescent="0.2">
      <c r="B33" s="188"/>
      <c r="C33" s="66" t="s">
        <v>139</v>
      </c>
      <c r="D33" s="69">
        <f>SUM(D29:D32)</f>
        <v>77088</v>
      </c>
      <c r="E33" s="65">
        <f>+D33/$I33</f>
        <v>0.55223795059888814</v>
      </c>
      <c r="F33" s="64"/>
      <c r="G33" s="69">
        <f>SUM(G29:G32)</f>
        <v>62504</v>
      </c>
      <c r="H33" s="65">
        <f>+G33/$I33</f>
        <v>0.44776204940111181</v>
      </c>
      <c r="I33" s="64">
        <f t="shared" si="14"/>
        <v>139592</v>
      </c>
      <c r="N33" s="17"/>
      <c r="O33" s="17"/>
      <c r="P33" s="17"/>
    </row>
    <row r="34" spans="2:16" x14ac:dyDescent="0.2">
      <c r="B34" s="188"/>
      <c r="C34" s="152" t="s">
        <v>365</v>
      </c>
      <c r="D34" s="100"/>
      <c r="E34" s="101"/>
      <c r="F34" s="100"/>
      <c r="G34" s="100"/>
      <c r="H34" s="101"/>
      <c r="I34" s="100"/>
    </row>
    <row r="35" spans="2:16" x14ac:dyDescent="0.2">
      <c r="B35" s="188"/>
      <c r="C35" s="102" t="s">
        <v>58</v>
      </c>
      <c r="D35" s="17">
        <v>16128</v>
      </c>
      <c r="E35" s="21">
        <f>+D35/$I35</f>
        <v>0.4044943820224719</v>
      </c>
      <c r="F35" s="20"/>
      <c r="G35" s="17">
        <v>23744</v>
      </c>
      <c r="H35" s="21">
        <f>+G35/$I35</f>
        <v>0.5955056179775281</v>
      </c>
      <c r="I35" s="20">
        <f t="shared" ref="I35" si="15">+D35+G35</f>
        <v>39872</v>
      </c>
      <c r="N35" s="17"/>
      <c r="O35" s="17"/>
      <c r="P35" s="17"/>
    </row>
    <row r="36" spans="2:16" x14ac:dyDescent="0.2">
      <c r="B36" s="188"/>
      <c r="C36" s="11" t="s">
        <v>0</v>
      </c>
      <c r="D36" s="12">
        <v>8112</v>
      </c>
      <c r="E36" s="13">
        <f>+D36/$I36</f>
        <v>0.3448979591836735</v>
      </c>
      <c r="F36" s="12"/>
      <c r="G36" s="12">
        <v>15408</v>
      </c>
      <c r="H36" s="13">
        <f>+G36/$I36</f>
        <v>0.6551020408163265</v>
      </c>
      <c r="I36" s="12">
        <f>+D36+G36</f>
        <v>23520</v>
      </c>
      <c r="N36" s="17"/>
      <c r="O36" s="17"/>
      <c r="P36" s="17"/>
    </row>
    <row r="37" spans="2:16" x14ac:dyDescent="0.2">
      <c r="B37" s="188"/>
      <c r="C37" s="11" t="s">
        <v>59</v>
      </c>
      <c r="D37" s="18">
        <v>52080</v>
      </c>
      <c r="E37" s="13">
        <f t="shared" ref="E37:E38" si="16">+D37/$I37</f>
        <v>0.55870236869207002</v>
      </c>
      <c r="F37" s="12"/>
      <c r="G37" s="17">
        <v>41136</v>
      </c>
      <c r="H37" s="13">
        <f t="shared" ref="H37:H38" si="17">+G37/$I37</f>
        <v>0.44129763130792998</v>
      </c>
      <c r="I37" s="12">
        <f t="shared" ref="I37:I38" si="18">+D37+G37</f>
        <v>93216</v>
      </c>
      <c r="N37" s="17"/>
      <c r="O37" s="17"/>
      <c r="P37" s="17"/>
    </row>
    <row r="38" spans="2:16" x14ac:dyDescent="0.2">
      <c r="B38" s="188"/>
      <c r="C38" s="11" t="s">
        <v>7</v>
      </c>
      <c r="D38" s="8">
        <v>33248</v>
      </c>
      <c r="E38" s="13">
        <f t="shared" si="16"/>
        <v>0.67183963789201417</v>
      </c>
      <c r="F38" s="15"/>
      <c r="G38" s="12">
        <v>16240</v>
      </c>
      <c r="H38" s="13">
        <f t="shared" si="17"/>
        <v>0.32816036210798577</v>
      </c>
      <c r="I38" s="12">
        <f t="shared" si="18"/>
        <v>49488</v>
      </c>
      <c r="N38" s="17"/>
      <c r="O38" s="17"/>
      <c r="P38" s="17"/>
    </row>
    <row r="39" spans="2:16" x14ac:dyDescent="0.2">
      <c r="B39" s="188"/>
      <c r="C39" s="11" t="s">
        <v>8</v>
      </c>
      <c r="D39" s="12">
        <v>28704</v>
      </c>
      <c r="E39" s="13">
        <f>+D39/$I39</f>
        <v>0.69053117782909934</v>
      </c>
      <c r="F39" s="12"/>
      <c r="G39" s="12">
        <v>12864</v>
      </c>
      <c r="H39" s="13">
        <f>+G39/$I39</f>
        <v>0.30946882217090071</v>
      </c>
      <c r="I39" s="12">
        <f>+D39+G39</f>
        <v>41568</v>
      </c>
      <c r="N39" s="17"/>
      <c r="O39" s="17"/>
      <c r="P39" s="17"/>
    </row>
    <row r="40" spans="2:16" x14ac:dyDescent="0.2">
      <c r="B40" s="188"/>
      <c r="C40" s="7" t="s">
        <v>10</v>
      </c>
      <c r="D40" s="12">
        <v>40224</v>
      </c>
      <c r="E40" s="13">
        <f>+D40/$I40</f>
        <v>0.54878847413228549</v>
      </c>
      <c r="F40" s="12"/>
      <c r="G40" s="12">
        <v>33072</v>
      </c>
      <c r="H40" s="13">
        <f>+G40/$I40</f>
        <v>0.45121152586771446</v>
      </c>
      <c r="I40" s="12">
        <f>+D40+G40</f>
        <v>73296</v>
      </c>
      <c r="N40" s="17"/>
      <c r="O40" s="17"/>
      <c r="P40" s="17"/>
    </row>
    <row r="41" spans="2:16" x14ac:dyDescent="0.2">
      <c r="B41" s="188"/>
      <c r="C41" s="66" t="s">
        <v>139</v>
      </c>
      <c r="D41" s="69">
        <f>SUM(D35:D40)</f>
        <v>178496</v>
      </c>
      <c r="E41" s="65">
        <f>+D41/$I41</f>
        <v>0.55613160518444671</v>
      </c>
      <c r="F41" s="64"/>
      <c r="G41" s="69">
        <f>SUM(G35:G40)</f>
        <v>142464</v>
      </c>
      <c r="H41" s="65">
        <f>+G41/$I41</f>
        <v>0.44386839481555335</v>
      </c>
      <c r="I41" s="64">
        <f t="shared" ref="I41:I62" si="19">+D41+G41</f>
        <v>320960</v>
      </c>
      <c r="N41" s="17"/>
      <c r="O41" s="17"/>
      <c r="P41" s="17"/>
    </row>
    <row r="42" spans="2:16" x14ac:dyDescent="0.2">
      <c r="B42" s="189"/>
      <c r="C42" s="126" t="s">
        <v>36</v>
      </c>
      <c r="D42" s="14">
        <f>SUM(D27,D33,D41)</f>
        <v>505248</v>
      </c>
      <c r="E42" s="16">
        <f>D42/$I42</f>
        <v>0.55399514039350528</v>
      </c>
      <c r="F42" s="14"/>
      <c r="G42" s="14">
        <f>SUM(G27,G33,G41)</f>
        <v>406760</v>
      </c>
      <c r="H42" s="16">
        <f>G42/$I42</f>
        <v>0.44600485960649466</v>
      </c>
      <c r="I42" s="14">
        <f t="shared" si="19"/>
        <v>912008</v>
      </c>
      <c r="N42" s="17"/>
      <c r="O42" s="17"/>
      <c r="P42" s="17"/>
    </row>
    <row r="43" spans="2:16" ht="12.75" customHeight="1" x14ac:dyDescent="0.2">
      <c r="B43" s="188" t="s">
        <v>296</v>
      </c>
      <c r="C43" s="152" t="s">
        <v>366</v>
      </c>
      <c r="D43" s="100"/>
      <c r="E43" s="101"/>
      <c r="F43" s="100"/>
      <c r="G43" s="100"/>
      <c r="H43" s="101"/>
      <c r="I43" s="100"/>
    </row>
    <row r="44" spans="2:16" x14ac:dyDescent="0.2">
      <c r="B44" s="188"/>
      <c r="C44" s="102" t="s">
        <v>29</v>
      </c>
      <c r="D44" s="20">
        <v>5328</v>
      </c>
      <c r="E44" s="21">
        <f>+D44/$I44</f>
        <v>0.87401574803149606</v>
      </c>
      <c r="F44" s="105"/>
      <c r="G44" s="20">
        <v>768</v>
      </c>
      <c r="H44" s="21">
        <f>+G44/$I44</f>
        <v>0.12598425196850394</v>
      </c>
      <c r="I44" s="20">
        <f>+D44+G44</f>
        <v>6096</v>
      </c>
      <c r="N44" s="17"/>
      <c r="P44" s="17"/>
    </row>
    <row r="45" spans="2:16" x14ac:dyDescent="0.2">
      <c r="B45" s="188"/>
      <c r="C45" s="11" t="s">
        <v>24</v>
      </c>
      <c r="D45" s="12">
        <v>105856</v>
      </c>
      <c r="E45" s="13">
        <f t="shared" ref="E45:E48" si="20">+D45/$I45</f>
        <v>0.55840648210668464</v>
      </c>
      <c r="F45" s="12"/>
      <c r="G45" s="12">
        <v>83712</v>
      </c>
      <c r="H45" s="13">
        <f t="shared" ref="H45:H48" si="21">+G45/$I45</f>
        <v>0.4415935178933153</v>
      </c>
      <c r="I45" s="12">
        <f t="shared" ref="I45:I46" si="22">+D45+G45</f>
        <v>189568</v>
      </c>
      <c r="N45" s="17"/>
      <c r="O45" s="17"/>
      <c r="P45" s="17"/>
    </row>
    <row r="46" spans="2:16" x14ac:dyDescent="0.2">
      <c r="B46" s="188"/>
      <c r="C46" s="102" t="s">
        <v>25</v>
      </c>
      <c r="D46" s="20">
        <v>23184</v>
      </c>
      <c r="E46" s="21">
        <f t="shared" si="20"/>
        <v>0.4162596954898018</v>
      </c>
      <c r="F46" s="20"/>
      <c r="G46" s="20">
        <v>32512</v>
      </c>
      <c r="H46" s="21">
        <f t="shared" si="21"/>
        <v>0.5837403045101982</v>
      </c>
      <c r="I46" s="20">
        <f t="shared" si="22"/>
        <v>55696</v>
      </c>
      <c r="N46" s="17"/>
      <c r="O46" s="17"/>
      <c r="P46" s="17"/>
    </row>
    <row r="47" spans="2:16" x14ac:dyDescent="0.2">
      <c r="B47" s="188"/>
      <c r="C47" s="11" t="s">
        <v>31</v>
      </c>
      <c r="D47" s="12"/>
      <c r="E47" s="21" t="s">
        <v>389</v>
      </c>
      <c r="F47" s="12"/>
      <c r="G47" s="12"/>
      <c r="H47" s="21" t="s">
        <v>389</v>
      </c>
      <c r="I47" s="12">
        <f>+D47+G47</f>
        <v>0</v>
      </c>
    </row>
    <row r="48" spans="2:16" x14ac:dyDescent="0.2">
      <c r="B48" s="188"/>
      <c r="C48" s="11" t="s">
        <v>318</v>
      </c>
      <c r="D48" s="18">
        <v>23312</v>
      </c>
      <c r="E48" s="13">
        <f t="shared" si="20"/>
        <v>0.87876960193003617</v>
      </c>
      <c r="F48" s="12"/>
      <c r="G48" s="18">
        <v>3216</v>
      </c>
      <c r="H48" s="13">
        <f t="shared" si="21"/>
        <v>0.12123039806996382</v>
      </c>
      <c r="I48" s="12">
        <f t="shared" ref="I48" si="23">+D48+G48</f>
        <v>26528</v>
      </c>
      <c r="N48" s="17"/>
      <c r="O48" s="17"/>
      <c r="P48" s="17"/>
    </row>
    <row r="49" spans="2:16" x14ac:dyDescent="0.2">
      <c r="B49" s="188"/>
      <c r="C49" s="11" t="s">
        <v>35</v>
      </c>
      <c r="D49" s="12">
        <v>21792</v>
      </c>
      <c r="E49" s="13">
        <f>+D49/$I49</f>
        <v>0.6270718232044199</v>
      </c>
      <c r="F49" s="12"/>
      <c r="G49" s="12">
        <v>12960</v>
      </c>
      <c r="H49" s="13">
        <f>+G49/$I49</f>
        <v>0.3729281767955801</v>
      </c>
      <c r="I49" s="12">
        <f>+D49+G49</f>
        <v>34752</v>
      </c>
      <c r="N49" s="17"/>
      <c r="O49" s="17"/>
      <c r="P49" s="17"/>
    </row>
    <row r="50" spans="2:16" x14ac:dyDescent="0.2">
      <c r="B50" s="188"/>
      <c r="C50" s="66" t="s">
        <v>139</v>
      </c>
      <c r="D50" s="69">
        <f>SUM(D44:D49)</f>
        <v>179472</v>
      </c>
      <c r="E50" s="65">
        <f>+D50/$I50</f>
        <v>0.57405322415557825</v>
      </c>
      <c r="F50" s="64"/>
      <c r="G50" s="69">
        <f>SUM(G44:G49)</f>
        <v>133168</v>
      </c>
      <c r="H50" s="65">
        <f>+G50/$I50</f>
        <v>0.4259467758444217</v>
      </c>
      <c r="I50" s="64">
        <f t="shared" ref="I50" si="24">+D50+G50</f>
        <v>312640</v>
      </c>
      <c r="N50" s="17"/>
      <c r="O50" s="17"/>
      <c r="P50" s="17"/>
    </row>
    <row r="51" spans="2:16" x14ac:dyDescent="0.2">
      <c r="B51" s="188"/>
      <c r="C51" s="152" t="s">
        <v>135</v>
      </c>
      <c r="D51" s="100"/>
      <c r="E51" s="101"/>
      <c r="F51" s="100"/>
      <c r="G51" s="100"/>
      <c r="H51" s="101"/>
      <c r="I51" s="100"/>
    </row>
    <row r="52" spans="2:16" x14ac:dyDescent="0.2">
      <c r="B52" s="188"/>
      <c r="C52" s="102" t="s">
        <v>26</v>
      </c>
      <c r="D52" s="20">
        <v>15936</v>
      </c>
      <c r="E52" s="21">
        <f t="shared" ref="E52:E55" si="25">+D52/$I52</f>
        <v>0.46498599439775912</v>
      </c>
      <c r="F52" s="20"/>
      <c r="G52" s="20">
        <v>18336</v>
      </c>
      <c r="H52" s="21">
        <f t="shared" ref="H52:H55" si="26">+G52/$I52</f>
        <v>0.53501400560224088</v>
      </c>
      <c r="I52" s="20">
        <f t="shared" ref="I52:I56" si="27">+D52+G52</f>
        <v>34272</v>
      </c>
      <c r="N52" s="17"/>
      <c r="O52" s="17"/>
      <c r="P52" s="17"/>
    </row>
    <row r="53" spans="2:16" x14ac:dyDescent="0.2">
      <c r="B53" s="188"/>
      <c r="C53" s="11" t="s">
        <v>27</v>
      </c>
      <c r="D53" s="12">
        <v>15168</v>
      </c>
      <c r="E53" s="13">
        <f t="shared" si="25"/>
        <v>0.58302583025830257</v>
      </c>
      <c r="F53" s="12"/>
      <c r="G53" s="12">
        <v>10848</v>
      </c>
      <c r="H53" s="13">
        <f t="shared" si="26"/>
        <v>0.41697416974169743</v>
      </c>
      <c r="I53" s="12">
        <f t="shared" si="27"/>
        <v>26016</v>
      </c>
      <c r="N53" s="17"/>
      <c r="O53" s="17"/>
      <c r="P53" s="17"/>
    </row>
    <row r="54" spans="2:16" x14ac:dyDescent="0.2">
      <c r="B54" s="188"/>
      <c r="C54" s="11" t="s">
        <v>11</v>
      </c>
      <c r="D54" s="12">
        <v>183936</v>
      </c>
      <c r="E54" s="13">
        <f t="shared" si="25"/>
        <v>0.57216802707545289</v>
      </c>
      <c r="F54" s="12"/>
      <c r="G54" s="12">
        <v>137536</v>
      </c>
      <c r="H54" s="13">
        <f t="shared" si="26"/>
        <v>0.42783197292454711</v>
      </c>
      <c r="I54" s="12">
        <f t="shared" si="27"/>
        <v>321472</v>
      </c>
      <c r="N54" s="17"/>
      <c r="O54" s="17"/>
      <c r="P54" s="17"/>
    </row>
    <row r="55" spans="2:16" x14ac:dyDescent="0.2">
      <c r="B55" s="188"/>
      <c r="C55" s="11" t="s">
        <v>28</v>
      </c>
      <c r="D55" s="12">
        <v>27552</v>
      </c>
      <c r="E55" s="13">
        <f t="shared" si="25"/>
        <v>0.60934182590233543</v>
      </c>
      <c r="F55" s="12"/>
      <c r="G55" s="12">
        <v>17664</v>
      </c>
      <c r="H55" s="13">
        <f t="shared" si="26"/>
        <v>0.39065817409766457</v>
      </c>
      <c r="I55" s="12">
        <f t="shared" si="27"/>
        <v>45216</v>
      </c>
      <c r="N55" s="17"/>
      <c r="O55" s="17"/>
      <c r="P55" s="17"/>
    </row>
    <row r="56" spans="2:16" x14ac:dyDescent="0.2">
      <c r="B56" s="188"/>
      <c r="C56" s="66" t="s">
        <v>139</v>
      </c>
      <c r="D56" s="69">
        <f>SUM(D52:D55)</f>
        <v>242592</v>
      </c>
      <c r="E56" s="65">
        <f>+D56/$I56</f>
        <v>0.56816308176571984</v>
      </c>
      <c r="F56" s="64"/>
      <c r="G56" s="69">
        <f>SUM(G52:G55)</f>
        <v>184384</v>
      </c>
      <c r="H56" s="65">
        <f>+G56/$I56</f>
        <v>0.43183691823428016</v>
      </c>
      <c r="I56" s="64">
        <f t="shared" si="27"/>
        <v>426976</v>
      </c>
      <c r="N56" s="17"/>
      <c r="O56" s="17"/>
      <c r="P56" s="17"/>
    </row>
    <row r="57" spans="2:16" x14ac:dyDescent="0.2">
      <c r="B57" s="188"/>
      <c r="C57" s="152" t="s">
        <v>367</v>
      </c>
      <c r="D57" s="100"/>
      <c r="E57" s="101"/>
      <c r="F57" s="100"/>
      <c r="G57" s="100"/>
      <c r="H57" s="101"/>
      <c r="I57" s="100"/>
    </row>
    <row r="58" spans="2:16" x14ac:dyDescent="0.2">
      <c r="B58" s="188"/>
      <c r="C58" s="102" t="s">
        <v>32</v>
      </c>
      <c r="D58" s="20">
        <v>97440</v>
      </c>
      <c r="E58" s="21">
        <f>+D58/$I58</f>
        <v>0.48161328588374852</v>
      </c>
      <c r="F58" s="20"/>
      <c r="G58" s="20">
        <v>104880</v>
      </c>
      <c r="H58" s="21">
        <f>+G58/$I58</f>
        <v>0.51838671411625148</v>
      </c>
      <c r="I58" s="20">
        <f>+D58+G58</f>
        <v>202320</v>
      </c>
      <c r="N58" s="17"/>
      <c r="O58" s="17"/>
      <c r="P58" s="17"/>
    </row>
    <row r="59" spans="2:16" x14ac:dyDescent="0.2">
      <c r="B59" s="188"/>
      <c r="C59" s="11" t="s">
        <v>33</v>
      </c>
      <c r="D59" s="12">
        <v>77232</v>
      </c>
      <c r="E59" s="13">
        <f>+D59/$I59</f>
        <v>0.45057406888826657</v>
      </c>
      <c r="F59" s="12"/>
      <c r="G59" s="12">
        <v>94176</v>
      </c>
      <c r="H59" s="13">
        <f>+G59/$I59</f>
        <v>0.54942593111173343</v>
      </c>
      <c r="I59" s="12">
        <f>+D59+G59</f>
        <v>171408</v>
      </c>
      <c r="N59" s="17"/>
      <c r="O59" s="17"/>
      <c r="P59" s="17"/>
    </row>
    <row r="60" spans="2:16" x14ac:dyDescent="0.2">
      <c r="B60" s="188"/>
      <c r="C60" s="11" t="s">
        <v>34</v>
      </c>
      <c r="D60" s="12">
        <v>46464</v>
      </c>
      <c r="E60" s="13">
        <f>+D60/$I60</f>
        <v>0.55986119144013879</v>
      </c>
      <c r="F60" s="12"/>
      <c r="G60" s="12">
        <v>36528</v>
      </c>
      <c r="H60" s="13">
        <f>+G60/$I60</f>
        <v>0.44013880855986121</v>
      </c>
      <c r="I60" s="12">
        <f>+D60+G60</f>
        <v>82992</v>
      </c>
      <c r="N60" s="17"/>
      <c r="O60" s="17"/>
      <c r="P60" s="17"/>
    </row>
    <row r="61" spans="2:16" x14ac:dyDescent="0.2">
      <c r="B61" s="188"/>
      <c r="C61" s="66" t="s">
        <v>139</v>
      </c>
      <c r="D61" s="69">
        <f>SUM(D58:D60)</f>
        <v>221136</v>
      </c>
      <c r="E61" s="65">
        <f>+D61/$I61</f>
        <v>0.48418286915396741</v>
      </c>
      <c r="F61" s="64"/>
      <c r="G61" s="69">
        <f>SUM(G58:G60)</f>
        <v>235584</v>
      </c>
      <c r="H61" s="65">
        <f>+G61/$I61</f>
        <v>0.51581713084603253</v>
      </c>
      <c r="I61" s="64">
        <f t="shared" ref="I61" si="28">+D61+G61</f>
        <v>456720</v>
      </c>
      <c r="N61" s="17"/>
      <c r="O61" s="17"/>
      <c r="P61" s="17"/>
    </row>
    <row r="62" spans="2:16" x14ac:dyDescent="0.2">
      <c r="B62" s="189"/>
      <c r="C62" s="126" t="s">
        <v>36</v>
      </c>
      <c r="D62" s="14">
        <f>SUM(D50,D56,D61)</f>
        <v>643200</v>
      </c>
      <c r="E62" s="16">
        <f>D62/$I62</f>
        <v>0.53764159901566111</v>
      </c>
      <c r="F62" s="14"/>
      <c r="G62" s="14">
        <f>SUM(G50,G56,G61)</f>
        <v>553136</v>
      </c>
      <c r="H62" s="16">
        <f>G62/$I62</f>
        <v>0.46235840098433884</v>
      </c>
      <c r="I62" s="14">
        <f t="shared" si="19"/>
        <v>1196336</v>
      </c>
      <c r="N62" s="17"/>
      <c r="O62" s="17"/>
      <c r="P62" s="17"/>
    </row>
    <row r="64" spans="2:16" x14ac:dyDescent="0.2">
      <c r="B64" s="184" t="s">
        <v>287</v>
      </c>
      <c r="C64" s="184"/>
      <c r="D64" s="184"/>
      <c r="E64" s="184"/>
      <c r="F64" s="184"/>
      <c r="G64" s="184"/>
      <c r="H64" s="184"/>
      <c r="I64" s="184"/>
    </row>
    <row r="65" spans="2:9" x14ac:dyDescent="0.2">
      <c r="B65" s="184"/>
      <c r="C65" s="184"/>
      <c r="D65" s="184"/>
      <c r="E65" s="184"/>
      <c r="F65" s="184"/>
      <c r="G65" s="184"/>
      <c r="H65" s="184"/>
      <c r="I65" s="184"/>
    </row>
  </sheetData>
  <mergeCells count="7">
    <mergeCell ref="B64:I65"/>
    <mergeCell ref="G6:H6"/>
    <mergeCell ref="B8:C8"/>
    <mergeCell ref="D6:E6"/>
    <mergeCell ref="B9:B23"/>
    <mergeCell ref="B24:B42"/>
    <mergeCell ref="B43:B62"/>
  </mergeCells>
  <phoneticPr fontId="1" type="noConversion"/>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rowBreaks count="1" manualBreakCount="1">
    <brk id="23" max="1638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6384" width="8.88671875" style="10"/>
  </cols>
  <sheetData>
    <row r="1" spans="2:16" ht="12.75" customHeight="1" x14ac:dyDescent="0.2">
      <c r="B1" s="38" t="s">
        <v>79</v>
      </c>
      <c r="C1" s="38"/>
      <c r="D1" s="38"/>
      <c r="E1" s="38"/>
      <c r="F1" s="38"/>
      <c r="G1" s="38"/>
      <c r="H1" s="38"/>
      <c r="I1" s="38"/>
    </row>
    <row r="2" spans="2:16" ht="12.75" customHeight="1" x14ac:dyDescent="0.2">
      <c r="B2" s="38" t="s">
        <v>297</v>
      </c>
      <c r="C2" s="38"/>
      <c r="D2" s="38"/>
      <c r="E2" s="38"/>
      <c r="F2" s="38"/>
      <c r="G2" s="38"/>
      <c r="H2" s="38"/>
      <c r="I2" s="38"/>
    </row>
    <row r="3" spans="2:16" ht="12.75" customHeight="1" x14ac:dyDescent="0.2">
      <c r="B3" s="38" t="s">
        <v>66</v>
      </c>
      <c r="C3" s="38"/>
      <c r="D3" s="38"/>
      <c r="E3" s="38"/>
      <c r="F3" s="38"/>
      <c r="G3" s="38"/>
      <c r="H3" s="38"/>
      <c r="I3" s="38"/>
    </row>
    <row r="4" spans="2:16" ht="12.75" customHeight="1" x14ac:dyDescent="0.2">
      <c r="B4" s="38" t="s">
        <v>279</v>
      </c>
      <c r="C4" s="38"/>
      <c r="D4" s="38"/>
      <c r="E4" s="38"/>
      <c r="F4" s="38"/>
      <c r="G4" s="38"/>
      <c r="H4" s="38"/>
      <c r="I4" s="38"/>
    </row>
    <row r="5" spans="2:16" ht="12.75" customHeight="1" x14ac:dyDescent="0.2">
      <c r="B5" s="182"/>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53</v>
      </c>
      <c r="C8" s="191"/>
      <c r="D8" s="14">
        <f>+D12</f>
        <v>0</v>
      </c>
      <c r="E8" s="16">
        <f>D8/$I8</f>
        <v>0</v>
      </c>
      <c r="F8" s="6"/>
      <c r="G8" s="14">
        <f>+G12</f>
        <v>22000</v>
      </c>
      <c r="H8" s="16">
        <f>G8/$I8</f>
        <v>1</v>
      </c>
      <c r="I8" s="14">
        <f t="shared" ref="I8" si="0">+D8+G8</f>
        <v>22000</v>
      </c>
      <c r="N8" s="17"/>
      <c r="O8" s="17"/>
      <c r="P8" s="17"/>
    </row>
    <row r="9" spans="2:16" ht="12.75" customHeight="1" x14ac:dyDescent="0.2">
      <c r="B9" s="190" t="s">
        <v>262</v>
      </c>
      <c r="C9" s="152" t="s">
        <v>299</v>
      </c>
      <c r="D9" s="100"/>
      <c r="E9" s="101"/>
      <c r="F9" s="100"/>
      <c r="G9" s="100"/>
      <c r="H9" s="101"/>
      <c r="I9" s="100"/>
    </row>
    <row r="10" spans="2:16" ht="12.75" customHeight="1" x14ac:dyDescent="0.2">
      <c r="B10" s="188"/>
      <c r="C10" s="102" t="s">
        <v>173</v>
      </c>
      <c r="D10" s="107"/>
      <c r="E10" s="21">
        <f t="shared" ref="E10:E11" si="1">+D10/$I10</f>
        <v>0</v>
      </c>
      <c r="F10" s="107"/>
      <c r="G10" s="107">
        <v>22000</v>
      </c>
      <c r="H10" s="21">
        <f t="shared" ref="H10:H11" si="2">+G10/$I10</f>
        <v>1</v>
      </c>
      <c r="I10" s="20">
        <f t="shared" ref="I10:I12" si="3">+D10+G10</f>
        <v>22000</v>
      </c>
    </row>
    <row r="11" spans="2:16" ht="12.75" customHeight="1" x14ac:dyDescent="0.2">
      <c r="B11" s="188"/>
      <c r="C11" s="66" t="s">
        <v>139</v>
      </c>
      <c r="D11" s="64">
        <f>SUM(D10:D10)</f>
        <v>0</v>
      </c>
      <c r="E11" s="65">
        <f t="shared" si="1"/>
        <v>0</v>
      </c>
      <c r="F11" s="64"/>
      <c r="G11" s="64">
        <f>SUM(G10:G10)</f>
        <v>22000</v>
      </c>
      <c r="H11" s="65">
        <f t="shared" si="2"/>
        <v>1</v>
      </c>
      <c r="I11" s="64">
        <f t="shared" si="3"/>
        <v>22000</v>
      </c>
      <c r="N11" s="17"/>
      <c r="O11" s="17"/>
      <c r="P11" s="17"/>
    </row>
    <row r="12" spans="2:16" ht="12.75" customHeight="1" x14ac:dyDescent="0.2">
      <c r="B12" s="189"/>
      <c r="C12" s="126" t="s">
        <v>36</v>
      </c>
      <c r="D12" s="14">
        <f>+D11</f>
        <v>0</v>
      </c>
      <c r="E12" s="16">
        <f>D12/$I12</f>
        <v>0</v>
      </c>
      <c r="F12" s="14"/>
      <c r="G12" s="14">
        <f>+G11</f>
        <v>22000</v>
      </c>
      <c r="H12" s="16">
        <f>G12/$I12</f>
        <v>1</v>
      </c>
      <c r="I12" s="14">
        <f t="shared" si="3"/>
        <v>22000</v>
      </c>
      <c r="N12" s="17"/>
      <c r="O12" s="17"/>
      <c r="P12" s="17"/>
    </row>
  </sheetData>
  <mergeCells count="4">
    <mergeCell ref="D6:E6"/>
    <mergeCell ref="G6:H6"/>
    <mergeCell ref="B8:C8"/>
    <mergeCell ref="B9:B12"/>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workbookViewId="0">
      <pane ySplit="7" topLeftCell="A8" activePane="bottomLeft" state="frozen"/>
      <selection activeCell="G20" sqref="G20"/>
      <selection pane="bottomLeft" activeCell="G20" sqref="G20"/>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3.44140625" style="10" bestFit="1" customWidth="1"/>
    <col min="14" max="16384" width="8.88671875" style="10"/>
  </cols>
  <sheetData>
    <row r="1" spans="2:16" ht="12.75" customHeight="1" x14ac:dyDescent="0.2">
      <c r="B1" s="38" t="s">
        <v>79</v>
      </c>
      <c r="C1" s="38"/>
      <c r="D1" s="38"/>
      <c r="E1" s="38"/>
      <c r="F1" s="38"/>
      <c r="G1" s="38"/>
      <c r="H1" s="38"/>
      <c r="I1" s="38"/>
    </row>
    <row r="2" spans="2:16" ht="12.75" customHeight="1" x14ac:dyDescent="0.2">
      <c r="B2" s="38" t="s">
        <v>67</v>
      </c>
      <c r="C2" s="38"/>
      <c r="D2" s="38"/>
      <c r="E2" s="38"/>
      <c r="F2" s="38"/>
      <c r="G2" s="38"/>
      <c r="H2" s="38"/>
      <c r="I2" s="38"/>
    </row>
    <row r="3" spans="2:16" ht="12.75" customHeight="1" x14ac:dyDescent="0.2">
      <c r="B3" s="38" t="s">
        <v>66</v>
      </c>
      <c r="C3" s="38"/>
      <c r="D3" s="38"/>
      <c r="E3" s="38"/>
      <c r="F3" s="38"/>
      <c r="G3" s="38"/>
      <c r="H3" s="38"/>
      <c r="I3" s="38"/>
    </row>
    <row r="4" spans="2:16" ht="12.75" customHeight="1" x14ac:dyDescent="0.2">
      <c r="B4" s="38" t="s">
        <v>279</v>
      </c>
      <c r="C4" s="38"/>
      <c r="D4" s="38"/>
      <c r="E4" s="38"/>
      <c r="F4" s="38"/>
      <c r="G4" s="38"/>
      <c r="H4" s="38"/>
      <c r="I4" s="38"/>
    </row>
    <row r="5" spans="2:16" ht="12.75" customHeight="1" x14ac:dyDescent="0.2">
      <c r="B5" s="182"/>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69</v>
      </c>
      <c r="C8" s="191"/>
      <c r="D8" s="14">
        <f>SUM(D10,D15,D22,D30)</f>
        <v>37120</v>
      </c>
      <c r="E8" s="16">
        <f>D8/$I8</f>
        <v>0.44418916331610186</v>
      </c>
      <c r="F8" s="6"/>
      <c r="G8" s="14">
        <f>SUM(G10,G15,G22,G30)</f>
        <v>46448</v>
      </c>
      <c r="H8" s="16">
        <f>G8/$I8</f>
        <v>0.55581083668389819</v>
      </c>
      <c r="I8" s="14">
        <f t="shared" ref="I8:I9" si="0">+D8+G8</f>
        <v>83568</v>
      </c>
      <c r="N8" s="17"/>
      <c r="O8" s="17"/>
      <c r="P8" s="17"/>
    </row>
    <row r="9" spans="2:16" ht="12.75" customHeight="1" x14ac:dyDescent="0.2">
      <c r="B9" s="188" t="s">
        <v>262</v>
      </c>
      <c r="C9" s="11" t="s">
        <v>172</v>
      </c>
      <c r="D9" s="12"/>
      <c r="E9" s="13">
        <f t="shared" ref="E9" si="1">+D9/$I9</f>
        <v>0</v>
      </c>
      <c r="F9" s="15"/>
      <c r="G9" s="12">
        <v>960</v>
      </c>
      <c r="H9" s="13">
        <f t="shared" ref="H9" si="2">+G9/$I9</f>
        <v>1</v>
      </c>
      <c r="I9" s="12">
        <f t="shared" si="0"/>
        <v>960</v>
      </c>
      <c r="N9" s="17"/>
      <c r="O9" s="17"/>
    </row>
    <row r="10" spans="2:16" ht="12.75" customHeight="1" x14ac:dyDescent="0.2">
      <c r="B10" s="189"/>
      <c r="C10" s="126" t="s">
        <v>36</v>
      </c>
      <c r="D10" s="14">
        <f>+D9</f>
        <v>0</v>
      </c>
      <c r="E10" s="16">
        <f>D10/$I10</f>
        <v>0</v>
      </c>
      <c r="F10" s="14"/>
      <c r="G10" s="14">
        <f>+G9</f>
        <v>960</v>
      </c>
      <c r="H10" s="16">
        <f>G10/$I10</f>
        <v>1</v>
      </c>
      <c r="I10" s="14">
        <f>+D10+G10</f>
        <v>960</v>
      </c>
      <c r="N10" s="17"/>
      <c r="O10" s="17"/>
    </row>
    <row r="11" spans="2:16" ht="12.75" customHeight="1" x14ac:dyDescent="0.2">
      <c r="B11" s="190" t="s">
        <v>293</v>
      </c>
      <c r="C11" s="152" t="s">
        <v>156</v>
      </c>
      <c r="D11" s="100"/>
      <c r="E11" s="101"/>
      <c r="F11" s="100"/>
      <c r="G11" s="100"/>
      <c r="H11" s="101"/>
      <c r="I11" s="100"/>
    </row>
    <row r="12" spans="2:16" ht="12.75" customHeight="1" x14ac:dyDescent="0.2">
      <c r="B12" s="188"/>
      <c r="C12" s="102" t="s">
        <v>161</v>
      </c>
      <c r="D12" s="107"/>
      <c r="E12" s="21">
        <f t="shared" ref="E12:E14" si="3">+D12/$I12</f>
        <v>0</v>
      </c>
      <c r="F12" s="107"/>
      <c r="G12" s="107">
        <v>896</v>
      </c>
      <c r="H12" s="21">
        <f t="shared" ref="H12:H14" si="4">+G12/$I12</f>
        <v>1</v>
      </c>
      <c r="I12" s="20">
        <f t="shared" ref="I12:I14" si="5">+D12+G12</f>
        <v>896</v>
      </c>
    </row>
    <row r="13" spans="2:16" ht="12.75" customHeight="1" x14ac:dyDescent="0.2">
      <c r="B13" s="188"/>
      <c r="C13" s="11" t="s">
        <v>163</v>
      </c>
      <c r="D13" s="20">
        <v>5360</v>
      </c>
      <c r="E13" s="21">
        <f t="shared" si="3"/>
        <v>0.70526315789473681</v>
      </c>
      <c r="F13" s="20"/>
      <c r="G13" s="103">
        <v>2240</v>
      </c>
      <c r="H13" s="21">
        <f t="shared" si="4"/>
        <v>0.29473684210526313</v>
      </c>
      <c r="I13" s="20">
        <f t="shared" si="5"/>
        <v>7600</v>
      </c>
      <c r="N13" s="17"/>
      <c r="O13" s="17"/>
      <c r="P13" s="17"/>
    </row>
    <row r="14" spans="2:16" ht="12.75" customHeight="1" x14ac:dyDescent="0.2">
      <c r="B14" s="188"/>
      <c r="C14" s="66" t="s">
        <v>139</v>
      </c>
      <c r="D14" s="64">
        <f>SUM(D12:D13)</f>
        <v>5360</v>
      </c>
      <c r="E14" s="65">
        <f t="shared" si="3"/>
        <v>0.63088512241054617</v>
      </c>
      <c r="F14" s="64"/>
      <c r="G14" s="64">
        <f>SUM(G12:G13)</f>
        <v>3136</v>
      </c>
      <c r="H14" s="65">
        <f t="shared" si="4"/>
        <v>0.36911487758945388</v>
      </c>
      <c r="I14" s="64">
        <f t="shared" si="5"/>
        <v>8496</v>
      </c>
      <c r="N14" s="17"/>
      <c r="O14" s="17"/>
      <c r="P14" s="17"/>
    </row>
    <row r="15" spans="2:16" ht="12.75" customHeight="1" x14ac:dyDescent="0.2">
      <c r="B15" s="189"/>
      <c r="C15" s="126" t="s">
        <v>36</v>
      </c>
      <c r="D15" s="14">
        <f>+D14</f>
        <v>5360</v>
      </c>
      <c r="E15" s="16">
        <f>D15/$I15</f>
        <v>0.63088512241054617</v>
      </c>
      <c r="F15" s="14"/>
      <c r="G15" s="14">
        <f>+G14</f>
        <v>3136</v>
      </c>
      <c r="H15" s="16">
        <f>G15/$I15</f>
        <v>0.36911487758945388</v>
      </c>
      <c r="I15" s="14">
        <f t="shared" ref="I15" si="6">+D15+G15</f>
        <v>8496</v>
      </c>
      <c r="N15" s="17"/>
      <c r="O15" s="17"/>
      <c r="P15" s="17"/>
    </row>
    <row r="16" spans="2:16" ht="12.75" customHeight="1" x14ac:dyDescent="0.2">
      <c r="B16" s="188" t="s">
        <v>295</v>
      </c>
      <c r="C16" s="152" t="s">
        <v>271</v>
      </c>
      <c r="D16" s="100"/>
      <c r="E16" s="101"/>
      <c r="F16" s="100"/>
      <c r="G16" s="100"/>
      <c r="H16" s="101"/>
      <c r="I16" s="100"/>
    </row>
    <row r="17" spans="2:16" ht="12.75" customHeight="1" x14ac:dyDescent="0.2">
      <c r="B17" s="188"/>
      <c r="C17" s="102" t="s">
        <v>6</v>
      </c>
      <c r="D17" s="20">
        <v>26336</v>
      </c>
      <c r="E17" s="21">
        <f>+D17/$I17</f>
        <v>0.70492505353319057</v>
      </c>
      <c r="F17" s="20"/>
      <c r="G17" s="20">
        <v>11024</v>
      </c>
      <c r="H17" s="21">
        <f>+G17/$I17</f>
        <v>0.29507494646680943</v>
      </c>
      <c r="I17" s="20">
        <f>+D17+G17</f>
        <v>37360</v>
      </c>
      <c r="N17" s="17"/>
      <c r="O17" s="17"/>
      <c r="P17" s="17"/>
    </row>
    <row r="18" spans="2:16" ht="12.75" customHeight="1" x14ac:dyDescent="0.2">
      <c r="B18" s="188"/>
      <c r="C18" s="66" t="s">
        <v>139</v>
      </c>
      <c r="D18" s="68">
        <f>SUM(D17:D17)</f>
        <v>26336</v>
      </c>
      <c r="E18" s="65">
        <f>+D18/$I18</f>
        <v>0.70492505353319057</v>
      </c>
      <c r="F18" s="64"/>
      <c r="G18" s="68">
        <f>SUM(G17:G17)</f>
        <v>11024</v>
      </c>
      <c r="H18" s="65">
        <f>+G18/$I18</f>
        <v>0.29507494646680943</v>
      </c>
      <c r="I18" s="64">
        <f t="shared" ref="I18" si="7">+D18+G18</f>
        <v>37360</v>
      </c>
      <c r="N18" s="17"/>
      <c r="O18" s="17"/>
      <c r="P18" s="17"/>
    </row>
    <row r="19" spans="2:16" x14ac:dyDescent="0.2">
      <c r="B19" s="188"/>
      <c r="C19" s="152" t="s">
        <v>365</v>
      </c>
      <c r="D19" s="100"/>
      <c r="E19" s="101"/>
      <c r="F19" s="100"/>
      <c r="G19" s="100"/>
      <c r="H19" s="101"/>
      <c r="I19" s="100"/>
    </row>
    <row r="20" spans="2:16" x14ac:dyDescent="0.2">
      <c r="B20" s="188"/>
      <c r="C20" s="102" t="s">
        <v>59</v>
      </c>
      <c r="D20" s="17"/>
      <c r="E20" s="21">
        <f>+D20/$I20</f>
        <v>0</v>
      </c>
      <c r="F20" s="20"/>
      <c r="G20" s="17">
        <v>7056</v>
      </c>
      <c r="H20" s="21">
        <f>+G20/$I20</f>
        <v>1</v>
      </c>
      <c r="I20" s="20">
        <f t="shared" ref="I20" si="8">+D20+G20</f>
        <v>7056</v>
      </c>
      <c r="N20" s="17"/>
      <c r="O20" s="17"/>
      <c r="P20" s="17"/>
    </row>
    <row r="21" spans="2:16" x14ac:dyDescent="0.2">
      <c r="B21" s="188"/>
      <c r="C21" s="66" t="s">
        <v>139</v>
      </c>
      <c r="D21" s="69">
        <f>+D20</f>
        <v>0</v>
      </c>
      <c r="E21" s="65">
        <f>+D21/$I21</f>
        <v>0</v>
      </c>
      <c r="F21" s="64"/>
      <c r="G21" s="69">
        <f>+G20</f>
        <v>7056</v>
      </c>
      <c r="H21" s="65">
        <f>+G21/$I21</f>
        <v>1</v>
      </c>
      <c r="I21" s="64">
        <f t="shared" ref="I21" si="9">+D21+G21</f>
        <v>7056</v>
      </c>
      <c r="N21" s="17"/>
      <c r="O21" s="17"/>
      <c r="P21" s="17"/>
    </row>
    <row r="22" spans="2:16" x14ac:dyDescent="0.2">
      <c r="B22" s="189"/>
      <c r="C22" s="126" t="s">
        <v>36</v>
      </c>
      <c r="D22" s="14">
        <f>SUM(D18,D21)</f>
        <v>26336</v>
      </c>
      <c r="E22" s="16">
        <f>D22/$I22</f>
        <v>0.59293948126801155</v>
      </c>
      <c r="F22" s="14"/>
      <c r="G22" s="14">
        <f>SUM(G18,G21)</f>
        <v>18080</v>
      </c>
      <c r="H22" s="16">
        <f>G22/$I22</f>
        <v>0.40706051873198845</v>
      </c>
      <c r="I22" s="14">
        <f t="shared" ref="I22" si="10">+D22+G22</f>
        <v>44416</v>
      </c>
      <c r="N22" s="17"/>
      <c r="O22" s="17"/>
      <c r="P22" s="17"/>
    </row>
    <row r="23" spans="2:16" x14ac:dyDescent="0.2">
      <c r="B23" s="188" t="s">
        <v>296</v>
      </c>
      <c r="C23" s="152" t="s">
        <v>135</v>
      </c>
      <c r="D23" s="100"/>
      <c r="E23" s="101"/>
      <c r="F23" s="100"/>
      <c r="G23" s="100"/>
      <c r="H23" s="101"/>
      <c r="I23" s="100"/>
    </row>
    <row r="24" spans="2:16" x14ac:dyDescent="0.2">
      <c r="B24" s="188"/>
      <c r="C24" s="102" t="s">
        <v>11</v>
      </c>
      <c r="D24" s="20"/>
      <c r="E24" s="21">
        <f>+D24/$I24</f>
        <v>0</v>
      </c>
      <c r="F24" s="105"/>
      <c r="G24" s="20">
        <v>9344</v>
      </c>
      <c r="H24" s="21">
        <f>+G24/$I24</f>
        <v>1</v>
      </c>
      <c r="I24" s="20">
        <f>+D24+G24</f>
        <v>9344</v>
      </c>
      <c r="N24" s="17"/>
      <c r="O24" s="17"/>
      <c r="P24" s="17"/>
    </row>
    <row r="25" spans="2:16" x14ac:dyDescent="0.2">
      <c r="B25" s="188"/>
      <c r="C25" s="66" t="s">
        <v>139</v>
      </c>
      <c r="D25" s="69">
        <f>+D24</f>
        <v>0</v>
      </c>
      <c r="E25" s="65">
        <f>+D25/$I25</f>
        <v>0</v>
      </c>
      <c r="F25" s="64"/>
      <c r="G25" s="69">
        <f>+G24</f>
        <v>9344</v>
      </c>
      <c r="H25" s="65">
        <f>+G25/$I25</f>
        <v>1</v>
      </c>
      <c r="I25" s="64">
        <f t="shared" ref="I25" si="11">+D25+G25</f>
        <v>9344</v>
      </c>
      <c r="N25" s="17"/>
      <c r="O25" s="17"/>
      <c r="P25" s="17"/>
    </row>
    <row r="26" spans="2:16" x14ac:dyDescent="0.2">
      <c r="B26" s="188"/>
      <c r="C26" s="152" t="s">
        <v>367</v>
      </c>
      <c r="D26" s="100"/>
      <c r="E26" s="101"/>
      <c r="F26" s="100"/>
      <c r="G26" s="100"/>
      <c r="H26" s="101"/>
      <c r="I26" s="100"/>
      <c r="N26" s="17"/>
      <c r="O26" s="17"/>
    </row>
    <row r="27" spans="2:16" x14ac:dyDescent="0.2">
      <c r="B27" s="188"/>
      <c r="C27" s="102" t="s">
        <v>32</v>
      </c>
      <c r="D27" s="20">
        <v>4128</v>
      </c>
      <c r="E27" s="21">
        <f>+D27/$I27</f>
        <v>0.31272727272727274</v>
      </c>
      <c r="F27" s="20"/>
      <c r="G27" s="20">
        <v>9072</v>
      </c>
      <c r="H27" s="21">
        <f>+G27/$I27</f>
        <v>0.68727272727272726</v>
      </c>
      <c r="I27" s="20">
        <f>+D27+G27</f>
        <v>13200</v>
      </c>
      <c r="N27" s="17"/>
      <c r="O27" s="17"/>
      <c r="P27" s="17"/>
    </row>
    <row r="28" spans="2:16" x14ac:dyDescent="0.2">
      <c r="B28" s="188"/>
      <c r="C28" s="11" t="s">
        <v>33</v>
      </c>
      <c r="D28" s="12">
        <v>1296</v>
      </c>
      <c r="E28" s="13">
        <f>+D28/$I28</f>
        <v>0.18120805369127516</v>
      </c>
      <c r="F28" s="12"/>
      <c r="G28" s="12">
        <v>5856</v>
      </c>
      <c r="H28" s="13">
        <f>+G28/$I28</f>
        <v>0.81879194630872487</v>
      </c>
      <c r="I28" s="12">
        <f>+D28+G28</f>
        <v>7152</v>
      </c>
      <c r="N28" s="17"/>
      <c r="O28" s="17"/>
      <c r="P28" s="17"/>
    </row>
    <row r="29" spans="2:16" x14ac:dyDescent="0.2">
      <c r="B29" s="188"/>
      <c r="C29" s="66" t="s">
        <v>139</v>
      </c>
      <c r="D29" s="69">
        <f>SUM(D27:D28)</f>
        <v>5424</v>
      </c>
      <c r="E29" s="65">
        <f>+D29/$I29</f>
        <v>0.26650943396226418</v>
      </c>
      <c r="F29" s="64"/>
      <c r="G29" s="69">
        <f>SUM(G27:G28)</f>
        <v>14928</v>
      </c>
      <c r="H29" s="65">
        <f>+G29/$I29</f>
        <v>0.73349056603773588</v>
      </c>
      <c r="I29" s="64">
        <f t="shared" ref="I29" si="12">+D29+G29</f>
        <v>20352</v>
      </c>
      <c r="N29" s="17"/>
      <c r="O29" s="17"/>
      <c r="P29" s="17"/>
    </row>
    <row r="30" spans="2:16" x14ac:dyDescent="0.2">
      <c r="B30" s="189"/>
      <c r="C30" s="126" t="s">
        <v>36</v>
      </c>
      <c r="D30" s="14">
        <f>SUM(D25,D29)</f>
        <v>5424</v>
      </c>
      <c r="E30" s="16">
        <f>D30/$I30</f>
        <v>0.18265086206896552</v>
      </c>
      <c r="F30" s="14"/>
      <c r="G30" s="14">
        <f>SUM(G25,G29)</f>
        <v>24272</v>
      </c>
      <c r="H30" s="16">
        <f>G30/$I30</f>
        <v>0.81734913793103448</v>
      </c>
      <c r="I30" s="14">
        <f t="shared" ref="I30" si="13">+D30+G30</f>
        <v>29696</v>
      </c>
      <c r="N30" s="17"/>
      <c r="O30" s="17"/>
      <c r="P30" s="17"/>
    </row>
  </sheetData>
  <mergeCells count="7">
    <mergeCell ref="B23:B30"/>
    <mergeCell ref="D6:E6"/>
    <mergeCell ref="G6:H6"/>
    <mergeCell ref="B8:C8"/>
    <mergeCell ref="B9:B10"/>
    <mergeCell ref="B11:B15"/>
    <mergeCell ref="B16:B22"/>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workbookViewId="0">
      <pane xSplit="1" ySplit="7" topLeftCell="B8" activePane="bottomRight" state="frozen"/>
      <selection activeCell="G20" sqref="G20"/>
      <selection pane="topRight" activeCell="G20" sqref="G20"/>
      <selection pane="bottomLeft" activeCell="G20" sqref="G20"/>
      <selection pane="bottomRight" activeCell="G20" sqref="G20"/>
    </sheetView>
  </sheetViews>
  <sheetFormatPr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18.6640625" style="10" bestFit="1" customWidth="1"/>
    <col min="14" max="16384" width="8.88671875" style="10"/>
  </cols>
  <sheetData>
    <row r="1" spans="2:16" ht="12.75" customHeight="1" x14ac:dyDescent="0.2">
      <c r="B1" s="37" t="s">
        <v>79</v>
      </c>
      <c r="C1" s="37"/>
      <c r="D1" s="37"/>
      <c r="E1" s="37"/>
      <c r="F1" s="37"/>
      <c r="G1" s="37"/>
      <c r="H1" s="37"/>
      <c r="I1" s="37"/>
    </row>
    <row r="2" spans="2:16" ht="12.75" customHeight="1" x14ac:dyDescent="0.2">
      <c r="B2" s="37" t="s">
        <v>68</v>
      </c>
      <c r="C2" s="37"/>
      <c r="D2" s="37"/>
      <c r="E2" s="37"/>
      <c r="F2" s="37"/>
      <c r="G2" s="37"/>
      <c r="H2" s="37"/>
      <c r="I2" s="37"/>
    </row>
    <row r="3" spans="2:16" ht="12.75" customHeight="1" x14ac:dyDescent="0.2">
      <c r="B3" s="37" t="s">
        <v>66</v>
      </c>
      <c r="C3" s="37"/>
      <c r="D3" s="37"/>
      <c r="E3" s="37"/>
      <c r="F3" s="37"/>
      <c r="G3" s="37"/>
      <c r="H3" s="37"/>
      <c r="I3" s="37"/>
    </row>
    <row r="4" spans="2:16" ht="12.75" customHeight="1" x14ac:dyDescent="0.2">
      <c r="B4" s="37" t="s">
        <v>279</v>
      </c>
      <c r="C4" s="37"/>
      <c r="D4" s="37"/>
      <c r="E4" s="37"/>
      <c r="F4" s="37"/>
      <c r="G4" s="37"/>
      <c r="H4" s="37"/>
      <c r="I4" s="37"/>
    </row>
    <row r="5" spans="2:16" ht="12.75" customHeight="1" x14ac:dyDescent="0.2">
      <c r="B5" s="182"/>
    </row>
    <row r="6" spans="2:16" ht="12.75" customHeight="1" x14ac:dyDescent="0.2">
      <c r="D6" s="185" t="s">
        <v>76</v>
      </c>
      <c r="E6" s="185"/>
      <c r="F6" s="3"/>
      <c r="G6" s="185" t="s">
        <v>37</v>
      </c>
      <c r="H6" s="185"/>
      <c r="I6" s="3"/>
    </row>
    <row r="7" spans="2:16" ht="12.75" customHeight="1" x14ac:dyDescent="0.2">
      <c r="B7" s="4" t="s">
        <v>38</v>
      </c>
      <c r="C7" s="4" t="s">
        <v>39</v>
      </c>
      <c r="D7" s="5" t="s">
        <v>40</v>
      </c>
      <c r="E7" s="125" t="s">
        <v>41</v>
      </c>
      <c r="F7" s="5"/>
      <c r="G7" s="5" t="s">
        <v>40</v>
      </c>
      <c r="H7" s="125" t="s">
        <v>41</v>
      </c>
      <c r="I7" s="5" t="s">
        <v>42</v>
      </c>
    </row>
    <row r="8" spans="2:16" ht="12.75" customHeight="1" x14ac:dyDescent="0.2">
      <c r="B8" s="191" t="s">
        <v>69</v>
      </c>
      <c r="C8" s="191"/>
      <c r="D8" s="14">
        <f>SUM(D12,D19,D33,D42)</f>
        <v>8800</v>
      </c>
      <c r="E8" s="16">
        <f>D8/$I8</f>
        <v>0.15328874024526198</v>
      </c>
      <c r="F8" s="6"/>
      <c r="G8" s="14">
        <f>SUM(G12,G19,G33,G42)</f>
        <v>48608</v>
      </c>
      <c r="H8" s="16">
        <f>G8/$I8</f>
        <v>0.84671125975473804</v>
      </c>
      <c r="I8" s="14">
        <f t="shared" ref="I8" si="0">+D8+G8</f>
        <v>57408</v>
      </c>
      <c r="N8" s="17"/>
      <c r="O8" s="17"/>
      <c r="P8" s="17"/>
    </row>
    <row r="9" spans="2:16" ht="12.75" customHeight="1" x14ac:dyDescent="0.2">
      <c r="B9" s="194" t="s">
        <v>262</v>
      </c>
      <c r="C9" s="167" t="s">
        <v>361</v>
      </c>
      <c r="D9" s="100"/>
      <c r="E9" s="101"/>
      <c r="F9" s="104"/>
      <c r="G9" s="100"/>
      <c r="H9" s="101"/>
      <c r="I9" s="100"/>
      <c r="N9" s="17"/>
      <c r="O9" s="17"/>
    </row>
    <row r="10" spans="2:16" ht="12.75" customHeight="1" x14ac:dyDescent="0.2">
      <c r="B10" s="195"/>
      <c r="C10" s="169" t="s">
        <v>257</v>
      </c>
      <c r="D10" s="168">
        <v>720</v>
      </c>
      <c r="E10" s="166">
        <f>+D10/$I10</f>
        <v>1</v>
      </c>
      <c r="F10" s="107"/>
      <c r="G10" s="168">
        <f>+G9</f>
        <v>0</v>
      </c>
      <c r="H10" s="166">
        <f>+G10/$I10</f>
        <v>0</v>
      </c>
      <c r="I10" s="107">
        <f t="shared" ref="I10" si="1">+D10+G10</f>
        <v>720</v>
      </c>
      <c r="N10" s="17"/>
      <c r="O10" s="17"/>
    </row>
    <row r="11" spans="2:16" ht="12.75" customHeight="1" x14ac:dyDescent="0.2">
      <c r="B11" s="195"/>
      <c r="C11" s="170" t="s">
        <v>139</v>
      </c>
      <c r="D11" s="171">
        <f>+D10</f>
        <v>720</v>
      </c>
      <c r="E11" s="108">
        <f>+D11/$I11</f>
        <v>1</v>
      </c>
      <c r="F11" s="109"/>
      <c r="G11" s="171">
        <f>+G10</f>
        <v>0</v>
      </c>
      <c r="H11" s="108">
        <f>+G11/$I11</f>
        <v>0</v>
      </c>
      <c r="I11" s="109">
        <f t="shared" ref="I11" si="2">+D11+G11</f>
        <v>720</v>
      </c>
      <c r="N11" s="17"/>
      <c r="O11" s="17"/>
    </row>
    <row r="12" spans="2:16" ht="12.75" customHeight="1" x14ac:dyDescent="0.2">
      <c r="B12" s="196"/>
      <c r="C12" s="162" t="s">
        <v>36</v>
      </c>
      <c r="D12" s="163">
        <f>+D11</f>
        <v>720</v>
      </c>
      <c r="E12" s="164">
        <f>D12/$I12</f>
        <v>1</v>
      </c>
      <c r="F12" s="165"/>
      <c r="G12" s="163">
        <f>+G11</f>
        <v>0</v>
      </c>
      <c r="H12" s="16">
        <f>G12/$I12</f>
        <v>0</v>
      </c>
      <c r="I12" s="163">
        <f>+D12+G12</f>
        <v>720</v>
      </c>
      <c r="N12" s="17"/>
      <c r="O12" s="17"/>
    </row>
    <row r="13" spans="2:16" ht="12.75" customHeight="1" x14ac:dyDescent="0.2">
      <c r="B13" s="190" t="s">
        <v>294</v>
      </c>
      <c r="C13" s="152" t="s">
        <v>138</v>
      </c>
      <c r="D13" s="100"/>
      <c r="E13" s="101"/>
      <c r="F13" s="106"/>
      <c r="G13" s="100"/>
      <c r="H13" s="101"/>
      <c r="I13" s="100"/>
    </row>
    <row r="14" spans="2:16" ht="12.75" customHeight="1" x14ac:dyDescent="0.2">
      <c r="B14" s="192"/>
      <c r="C14" s="102" t="s">
        <v>13</v>
      </c>
      <c r="D14" s="20"/>
      <c r="E14" s="21">
        <f>+D14/$I14</f>
        <v>0</v>
      </c>
      <c r="F14" s="105"/>
      <c r="G14" s="20">
        <v>1152</v>
      </c>
      <c r="H14" s="21">
        <f>+G14/$I14</f>
        <v>1</v>
      </c>
      <c r="I14" s="20">
        <f>+D14+G14</f>
        <v>1152</v>
      </c>
      <c r="O14" s="17"/>
      <c r="P14" s="17"/>
    </row>
    <row r="15" spans="2:16" ht="12.75" customHeight="1" x14ac:dyDescent="0.2">
      <c r="B15" s="192"/>
      <c r="C15" s="66" t="s">
        <v>139</v>
      </c>
      <c r="D15" s="69">
        <f>+D14</f>
        <v>0</v>
      </c>
      <c r="E15" s="65">
        <f t="shared" ref="E15" si="3">+D15/$I15</f>
        <v>0</v>
      </c>
      <c r="F15" s="64"/>
      <c r="G15" s="69">
        <f>+G14</f>
        <v>1152</v>
      </c>
      <c r="H15" s="65">
        <f t="shared" ref="H15" si="4">+G15/$I15</f>
        <v>1</v>
      </c>
      <c r="I15" s="64">
        <f t="shared" ref="I15" si="5">+D15+G15</f>
        <v>1152</v>
      </c>
      <c r="O15" s="17"/>
      <c r="P15" s="17"/>
    </row>
    <row r="16" spans="2:16" ht="12.75" customHeight="1" x14ac:dyDescent="0.2">
      <c r="B16" s="192"/>
      <c r="C16" s="153" t="s">
        <v>368</v>
      </c>
      <c r="D16" s="104"/>
      <c r="E16" s="101"/>
      <c r="F16" s="100"/>
      <c r="G16" s="104"/>
      <c r="H16" s="101"/>
      <c r="I16" s="100"/>
    </row>
    <row r="17" spans="2:16" ht="12.75" customHeight="1" x14ac:dyDescent="0.2">
      <c r="B17" s="192"/>
      <c r="C17" s="102" t="s">
        <v>16</v>
      </c>
      <c r="D17" s="20"/>
      <c r="E17" s="21">
        <f t="shared" ref="E17" si="6">+D17/$I17</f>
        <v>0</v>
      </c>
      <c r="F17" s="20"/>
      <c r="G17" s="20">
        <v>864</v>
      </c>
      <c r="H17" s="21">
        <f t="shared" ref="H17" si="7">+G17/$I17</f>
        <v>1</v>
      </c>
      <c r="I17" s="20">
        <f>+D17+G17</f>
        <v>864</v>
      </c>
      <c r="N17" s="17"/>
      <c r="O17" s="17"/>
    </row>
    <row r="18" spans="2:16" ht="12.75" customHeight="1" x14ac:dyDescent="0.2">
      <c r="B18" s="192"/>
      <c r="C18" s="66" t="s">
        <v>139</v>
      </c>
      <c r="D18" s="68">
        <f>+D17</f>
        <v>0</v>
      </c>
      <c r="E18" s="65">
        <f>+D18/$I18</f>
        <v>0</v>
      </c>
      <c r="F18" s="64"/>
      <c r="G18" s="68">
        <f>+G17</f>
        <v>864</v>
      </c>
      <c r="H18" s="65">
        <f>+G18/$I18</f>
        <v>1</v>
      </c>
      <c r="I18" s="64">
        <f t="shared" ref="I18" si="8">+D18+G18</f>
        <v>864</v>
      </c>
      <c r="N18" s="17"/>
      <c r="O18" s="17"/>
    </row>
    <row r="19" spans="2:16" ht="12.75" customHeight="1" x14ac:dyDescent="0.2">
      <c r="B19" s="189"/>
      <c r="C19" s="126" t="s">
        <v>36</v>
      </c>
      <c r="D19" s="14">
        <f>SUM(D15,D18)</f>
        <v>0</v>
      </c>
      <c r="E19" s="16">
        <f>D19/$I19</f>
        <v>0</v>
      </c>
      <c r="F19" s="14"/>
      <c r="G19" s="14">
        <f>SUM(G15,G18)</f>
        <v>2016</v>
      </c>
      <c r="H19" s="16">
        <f>G19/$I19</f>
        <v>1</v>
      </c>
      <c r="I19" s="14">
        <f>+D19+G19</f>
        <v>2016</v>
      </c>
      <c r="N19" s="17"/>
      <c r="O19" s="17"/>
      <c r="P19" s="17"/>
    </row>
    <row r="20" spans="2:16" ht="12.75" customHeight="1" x14ac:dyDescent="0.2">
      <c r="B20" s="188" t="s">
        <v>295</v>
      </c>
      <c r="C20" s="152" t="s">
        <v>271</v>
      </c>
      <c r="D20" s="100"/>
      <c r="E20" s="101"/>
      <c r="F20" s="100"/>
      <c r="G20" s="100"/>
      <c r="H20" s="101"/>
      <c r="I20" s="100"/>
    </row>
    <row r="21" spans="2:16" ht="12.75" customHeight="1" x14ac:dyDescent="0.2">
      <c r="B21" s="188"/>
      <c r="C21" s="102" t="s">
        <v>6</v>
      </c>
      <c r="D21" s="20"/>
      <c r="E21" s="21">
        <f>+D21/$I21</f>
        <v>0</v>
      </c>
      <c r="F21" s="20"/>
      <c r="G21" s="20">
        <v>21936</v>
      </c>
      <c r="H21" s="21">
        <f>+G21/$I21</f>
        <v>1</v>
      </c>
      <c r="I21" s="20">
        <f>+D21+G21</f>
        <v>21936</v>
      </c>
      <c r="N21" s="17"/>
      <c r="O21" s="17"/>
      <c r="P21" s="17"/>
    </row>
    <row r="22" spans="2:16" ht="12.75" customHeight="1" x14ac:dyDescent="0.2">
      <c r="B22" s="188"/>
      <c r="C22" s="11" t="s">
        <v>9</v>
      </c>
      <c r="D22" s="12"/>
      <c r="E22" s="13"/>
      <c r="F22" s="12"/>
      <c r="G22" s="12">
        <v>1152</v>
      </c>
      <c r="H22" s="13"/>
      <c r="I22" s="12"/>
      <c r="O22" s="17"/>
      <c r="P22" s="17"/>
    </row>
    <row r="23" spans="2:16" ht="12.75" customHeight="1" x14ac:dyDescent="0.2">
      <c r="B23" s="188"/>
      <c r="C23" s="66" t="s">
        <v>139</v>
      </c>
      <c r="D23" s="68">
        <f>SUM(D21:D22)</f>
        <v>0</v>
      </c>
      <c r="E23" s="108">
        <f>+D23/$I23</f>
        <v>0</v>
      </c>
      <c r="F23" s="109"/>
      <c r="G23" s="68">
        <f>SUM(G21:G22)</f>
        <v>23088</v>
      </c>
      <c r="H23" s="108">
        <f>+G23/$I23</f>
        <v>1</v>
      </c>
      <c r="I23" s="109">
        <f t="shared" ref="I23" si="9">+D23+G23</f>
        <v>23088</v>
      </c>
      <c r="N23" s="17"/>
      <c r="O23" s="17"/>
      <c r="P23" s="17"/>
    </row>
    <row r="24" spans="2:16" ht="12.75" customHeight="1" x14ac:dyDescent="0.2">
      <c r="B24" s="188"/>
      <c r="C24" s="152" t="s">
        <v>133</v>
      </c>
      <c r="D24" s="100"/>
      <c r="E24" s="101"/>
      <c r="F24" s="100"/>
      <c r="G24" s="100"/>
      <c r="H24" s="101"/>
      <c r="I24" s="100"/>
    </row>
    <row r="25" spans="2:16" ht="12.75" customHeight="1" x14ac:dyDescent="0.2">
      <c r="B25" s="188"/>
      <c r="C25" s="102" t="s">
        <v>49</v>
      </c>
      <c r="D25" s="20"/>
      <c r="E25" s="21">
        <f t="shared" ref="E25" si="10">+D25/$I25</f>
        <v>0</v>
      </c>
      <c r="F25" s="20"/>
      <c r="G25" s="20">
        <v>1472</v>
      </c>
      <c r="H25" s="21">
        <f t="shared" ref="H25" si="11">+G25/$I25</f>
        <v>1</v>
      </c>
      <c r="I25" s="20">
        <f t="shared" ref="I25" si="12">+D25+G25</f>
        <v>1472</v>
      </c>
      <c r="N25" s="17"/>
      <c r="O25" s="17"/>
      <c r="P25" s="17"/>
    </row>
    <row r="26" spans="2:16" ht="12.75" customHeight="1" x14ac:dyDescent="0.2">
      <c r="B26" s="188"/>
      <c r="C26" s="161" t="s">
        <v>78</v>
      </c>
      <c r="D26" s="20"/>
      <c r="E26" s="21">
        <f t="shared" ref="E26" si="13">+D26/$I26</f>
        <v>0</v>
      </c>
      <c r="F26" s="20"/>
      <c r="G26" s="20">
        <v>864</v>
      </c>
      <c r="H26" s="21">
        <f t="shared" ref="H26" si="14">+G26/$I26</f>
        <v>1</v>
      </c>
      <c r="I26" s="20">
        <f t="shared" ref="I26" si="15">+D26+G26</f>
        <v>864</v>
      </c>
      <c r="N26" s="17"/>
      <c r="O26" s="17"/>
    </row>
    <row r="27" spans="2:16" ht="12.75" customHeight="1" x14ac:dyDescent="0.2">
      <c r="B27" s="188"/>
      <c r="C27" s="66" t="s">
        <v>139</v>
      </c>
      <c r="D27" s="69">
        <f>SUM(D25:D26)</f>
        <v>0</v>
      </c>
      <c r="E27" s="65">
        <f>+D27/$I27</f>
        <v>0</v>
      </c>
      <c r="F27" s="64"/>
      <c r="G27" s="69">
        <f>SUM(G25:G26)</f>
        <v>2336</v>
      </c>
      <c r="H27" s="65">
        <f>+G27/$I27</f>
        <v>1</v>
      </c>
      <c r="I27" s="64">
        <f t="shared" ref="I27" si="16">+D27+G27</f>
        <v>2336</v>
      </c>
      <c r="N27" s="17"/>
      <c r="O27" s="17"/>
      <c r="P27" s="17"/>
    </row>
    <row r="28" spans="2:16" ht="12.75" customHeight="1" x14ac:dyDescent="0.2">
      <c r="B28" s="188"/>
      <c r="C28" s="152" t="s">
        <v>365</v>
      </c>
      <c r="D28" s="100"/>
      <c r="E28" s="101"/>
      <c r="F28" s="100"/>
      <c r="G28" s="100"/>
      <c r="H28" s="101"/>
      <c r="I28" s="100"/>
    </row>
    <row r="29" spans="2:16" ht="12.75" customHeight="1" x14ac:dyDescent="0.2">
      <c r="B29" s="188"/>
      <c r="C29" s="102" t="s">
        <v>59</v>
      </c>
      <c r="D29" s="17">
        <v>1488</v>
      </c>
      <c r="E29" s="21">
        <f>+D29/$I29</f>
        <v>1</v>
      </c>
      <c r="F29" s="20"/>
      <c r="G29" s="17"/>
      <c r="H29" s="21">
        <f>+G29/$I29</f>
        <v>0</v>
      </c>
      <c r="I29" s="20">
        <f t="shared" ref="I29" si="17">+D29+G29</f>
        <v>1488</v>
      </c>
      <c r="N29" s="17"/>
      <c r="P29" s="17"/>
    </row>
    <row r="30" spans="2:16" ht="12.75" customHeight="1" x14ac:dyDescent="0.2">
      <c r="B30" s="188"/>
      <c r="C30" s="11" t="s">
        <v>8</v>
      </c>
      <c r="D30" s="12"/>
      <c r="E30" s="13">
        <f>+D30/$I30</f>
        <v>0</v>
      </c>
      <c r="F30" s="12"/>
      <c r="G30" s="12">
        <v>1008</v>
      </c>
      <c r="H30" s="13">
        <f>+G30/$I30</f>
        <v>1</v>
      </c>
      <c r="I30" s="12">
        <f>+D30+G30</f>
        <v>1008</v>
      </c>
      <c r="N30" s="17"/>
      <c r="O30" s="17"/>
      <c r="P30" s="17"/>
    </row>
    <row r="31" spans="2:16" ht="12.75" customHeight="1" x14ac:dyDescent="0.2">
      <c r="B31" s="188"/>
      <c r="C31" s="7" t="s">
        <v>10</v>
      </c>
      <c r="D31" s="12"/>
      <c r="E31" s="13">
        <f>+D31/$I31</f>
        <v>0</v>
      </c>
      <c r="F31" s="12"/>
      <c r="G31" s="12">
        <v>1536</v>
      </c>
      <c r="H31" s="13">
        <f>+G31/$I31</f>
        <v>1</v>
      </c>
      <c r="I31" s="12">
        <f>+D31+G31</f>
        <v>1536</v>
      </c>
      <c r="N31" s="17"/>
      <c r="O31" s="17"/>
      <c r="P31" s="17"/>
    </row>
    <row r="32" spans="2:16" ht="12.75" customHeight="1" x14ac:dyDescent="0.2">
      <c r="B32" s="188"/>
      <c r="C32" s="66" t="s">
        <v>139</v>
      </c>
      <c r="D32" s="69">
        <f>SUM(D29:D31)</f>
        <v>1488</v>
      </c>
      <c r="E32" s="65">
        <f>+D32/$I32</f>
        <v>0.36904761904761907</v>
      </c>
      <c r="F32" s="64"/>
      <c r="G32" s="69">
        <f>SUM(G29:G31)</f>
        <v>2544</v>
      </c>
      <c r="H32" s="65">
        <f>+G32/$I32</f>
        <v>0.63095238095238093</v>
      </c>
      <c r="I32" s="64">
        <f t="shared" ref="I32:I33" si="18">+D32+G32</f>
        <v>4032</v>
      </c>
      <c r="N32" s="17"/>
      <c r="O32" s="17"/>
      <c r="P32" s="17"/>
    </row>
    <row r="33" spans="2:16" ht="12.75" customHeight="1" x14ac:dyDescent="0.2">
      <c r="B33" s="189"/>
      <c r="C33" s="126" t="s">
        <v>36</v>
      </c>
      <c r="D33" s="14">
        <f>SUM(D23,D27,D32)</f>
        <v>1488</v>
      </c>
      <c r="E33" s="16">
        <f>D33/$I33</f>
        <v>5.0516023900054316E-2</v>
      </c>
      <c r="F33" s="14"/>
      <c r="G33" s="14">
        <f>SUM(G23,G27,G32)</f>
        <v>27968</v>
      </c>
      <c r="H33" s="16">
        <f>G33/$I33</f>
        <v>0.94948397609994573</v>
      </c>
      <c r="I33" s="14">
        <f t="shared" si="18"/>
        <v>29456</v>
      </c>
      <c r="N33" s="17"/>
      <c r="O33" s="17"/>
      <c r="P33" s="17"/>
    </row>
    <row r="34" spans="2:16" ht="12.75" customHeight="1" x14ac:dyDescent="0.2">
      <c r="B34" s="188" t="s">
        <v>296</v>
      </c>
      <c r="C34" s="152" t="s">
        <v>135</v>
      </c>
      <c r="D34" s="100"/>
      <c r="E34" s="101"/>
      <c r="F34" s="100"/>
      <c r="G34" s="100"/>
      <c r="H34" s="101"/>
      <c r="I34" s="100"/>
    </row>
    <row r="35" spans="2:16" ht="12.75" customHeight="1" x14ac:dyDescent="0.2">
      <c r="B35" s="188"/>
      <c r="C35" s="102" t="s">
        <v>11</v>
      </c>
      <c r="D35" s="20">
        <v>6592</v>
      </c>
      <c r="E35" s="21">
        <f t="shared" ref="E35" si="19">+D35/$I35</f>
        <v>1</v>
      </c>
      <c r="F35" s="20"/>
      <c r="G35" s="20"/>
      <c r="H35" s="21">
        <f t="shared" ref="H35" si="20">+G35/$I35</f>
        <v>0</v>
      </c>
      <c r="I35" s="20">
        <f t="shared" ref="I35" si="21">+D35+G35</f>
        <v>6592</v>
      </c>
      <c r="N35" s="17"/>
      <c r="O35" s="17"/>
      <c r="P35" s="17"/>
    </row>
    <row r="36" spans="2:16" ht="12.75" customHeight="1" x14ac:dyDescent="0.2">
      <c r="B36" s="188"/>
      <c r="C36" s="66" t="s">
        <v>139</v>
      </c>
      <c r="D36" s="69">
        <f>+D35</f>
        <v>6592</v>
      </c>
      <c r="E36" s="65">
        <f>+D36/$I36</f>
        <v>1</v>
      </c>
      <c r="F36" s="64"/>
      <c r="G36" s="69">
        <f>+G35</f>
        <v>0</v>
      </c>
      <c r="H36" s="65">
        <f>+G36/$I36</f>
        <v>0</v>
      </c>
      <c r="I36" s="64">
        <f t="shared" ref="I36" si="22">+D36+G36</f>
        <v>6592</v>
      </c>
      <c r="N36" s="17"/>
      <c r="O36" s="17"/>
      <c r="P36" s="17"/>
    </row>
    <row r="37" spans="2:16" ht="12.75" customHeight="1" x14ac:dyDescent="0.2">
      <c r="B37" s="188"/>
      <c r="C37" s="152" t="s">
        <v>367</v>
      </c>
      <c r="D37" s="100"/>
      <c r="E37" s="101"/>
      <c r="F37" s="100"/>
      <c r="G37" s="100"/>
      <c r="H37" s="101"/>
      <c r="I37" s="100"/>
    </row>
    <row r="38" spans="2:16" ht="12.75" customHeight="1" x14ac:dyDescent="0.2">
      <c r="B38" s="188"/>
      <c r="C38" s="102" t="s">
        <v>32</v>
      </c>
      <c r="D38" s="20"/>
      <c r="E38" s="21">
        <f>+D38/$I38</f>
        <v>0</v>
      </c>
      <c r="F38" s="20"/>
      <c r="G38" s="20">
        <v>5760</v>
      </c>
      <c r="H38" s="21">
        <f>+G38/$I38</f>
        <v>1</v>
      </c>
      <c r="I38" s="20">
        <f>+D38+G38</f>
        <v>5760</v>
      </c>
      <c r="O38" s="17"/>
      <c r="P38" s="17"/>
    </row>
    <row r="39" spans="2:16" ht="12.75" customHeight="1" x14ac:dyDescent="0.2">
      <c r="B39" s="188"/>
      <c r="C39" s="11" t="s">
        <v>33</v>
      </c>
      <c r="D39" s="12"/>
      <c r="E39" s="13">
        <f>+D39/$I39</f>
        <v>0</v>
      </c>
      <c r="F39" s="12"/>
      <c r="G39" s="12">
        <v>11760</v>
      </c>
      <c r="H39" s="13">
        <f>+G39/$I39</f>
        <v>1</v>
      </c>
      <c r="I39" s="12">
        <f>+D39+G39</f>
        <v>11760</v>
      </c>
      <c r="O39" s="17"/>
      <c r="P39" s="17"/>
    </row>
    <row r="40" spans="2:16" ht="12.75" customHeight="1" x14ac:dyDescent="0.2">
      <c r="B40" s="188"/>
      <c r="C40" s="102" t="s">
        <v>34</v>
      </c>
      <c r="D40" s="20"/>
      <c r="E40" s="21">
        <f>+D40/$I40</f>
        <v>0</v>
      </c>
      <c r="F40" s="105"/>
      <c r="G40" s="20">
        <v>1104</v>
      </c>
      <c r="H40" s="21">
        <f>+G40/$I40</f>
        <v>1</v>
      </c>
      <c r="I40" s="20">
        <f>+D40+G40</f>
        <v>1104</v>
      </c>
      <c r="N40" s="17"/>
      <c r="O40" s="17"/>
      <c r="P40" s="17"/>
    </row>
    <row r="41" spans="2:16" ht="12.75" customHeight="1" x14ac:dyDescent="0.2">
      <c r="B41" s="188"/>
      <c r="C41" s="66" t="s">
        <v>139</v>
      </c>
      <c r="D41" s="69">
        <f>SUM(D38:D40)</f>
        <v>0</v>
      </c>
      <c r="E41" s="65">
        <f>+D41/$I41</f>
        <v>0</v>
      </c>
      <c r="F41" s="64"/>
      <c r="G41" s="69">
        <f>SUM(G38:G40)</f>
        <v>18624</v>
      </c>
      <c r="H41" s="65">
        <f>+G41/$I41</f>
        <v>1</v>
      </c>
      <c r="I41" s="64">
        <f t="shared" ref="I41:I42" si="23">+D41+G41</f>
        <v>18624</v>
      </c>
      <c r="N41" s="17"/>
      <c r="O41" s="17"/>
      <c r="P41" s="17"/>
    </row>
    <row r="42" spans="2:16" ht="12.75" customHeight="1" x14ac:dyDescent="0.2">
      <c r="B42" s="189"/>
      <c r="C42" s="126" t="s">
        <v>36</v>
      </c>
      <c r="D42" s="14">
        <f>SUM(D36,D41)</f>
        <v>6592</v>
      </c>
      <c r="E42" s="16">
        <f>D42/$I42</f>
        <v>0.26142131979695432</v>
      </c>
      <c r="F42" s="14"/>
      <c r="G42" s="14">
        <f>SUM(G36,G41)</f>
        <v>18624</v>
      </c>
      <c r="H42" s="16">
        <f>G42/$I42</f>
        <v>0.73857868020304573</v>
      </c>
      <c r="I42" s="14">
        <f t="shared" si="23"/>
        <v>25216</v>
      </c>
      <c r="N42" s="17"/>
      <c r="O42" s="17"/>
      <c r="P42" s="17"/>
    </row>
  </sheetData>
  <mergeCells count="7">
    <mergeCell ref="B34:B42"/>
    <mergeCell ref="D6:E6"/>
    <mergeCell ref="G6:H6"/>
    <mergeCell ref="B8:C8"/>
    <mergeCell ref="B13:B19"/>
    <mergeCell ref="B20:B33"/>
    <mergeCell ref="B9:B12"/>
  </mergeCells>
  <printOptions horizontalCentered="1"/>
  <pageMargins left="0.25" right="0.25" top="1" bottom="1" header="0.5" footer="0.5"/>
  <pageSetup orientation="portrait" r:id="rId1"/>
  <headerFooter alignWithMargins="0">
    <oddFooter>&amp;C&amp;10Collin IRO tkm; 11/14/2018; Page &amp;P of &amp;N
...\Faculty Workload\F-T vs P-T Faculty Load Reports\201910 Contact Hours.xlsx</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44</vt:i4>
      </vt:variant>
    </vt:vector>
  </HeadingPairs>
  <TitlesOfParts>
    <vt:vector size="66" baseType="lpstr">
      <vt:lpstr>DistrictTotalbyDept</vt:lpstr>
      <vt:lpstr>DistrictbyRubric</vt:lpstr>
      <vt:lpstr>DistrictxDiv-Dept</vt:lpstr>
      <vt:lpstr>McKinney</vt:lpstr>
      <vt:lpstr>Frisco</vt:lpstr>
      <vt:lpstr>Plano</vt:lpstr>
      <vt:lpstr>PSTC</vt:lpstr>
      <vt:lpstr>Allen</vt:lpstr>
      <vt:lpstr>Rockwall</vt:lpstr>
      <vt:lpstr>OtherSites</vt:lpstr>
      <vt:lpstr>DualCredit</vt:lpstr>
      <vt:lpstr>Distance</vt:lpstr>
      <vt:lpstr>Face-to-Face</vt:lpstr>
      <vt:lpstr>Evenings</vt:lpstr>
      <vt:lpstr>Weekends</vt:lpstr>
      <vt:lpstr>Weekdays</vt:lpstr>
      <vt:lpstr>NoMeetingTime</vt:lpstr>
      <vt:lpstr>Overloads</vt:lpstr>
      <vt:lpstr>Number of Faculty</vt:lpstr>
      <vt:lpstr>Dept-DivDefinitions</vt:lpstr>
      <vt:lpstr>DeanCodeDefinitions</vt:lpstr>
      <vt:lpstr>SiteGroupDefinitionsbySite</vt:lpstr>
      <vt:lpstr>Allen!Print_Area</vt:lpstr>
      <vt:lpstr>DeanCodeDefinitions!Print_Area</vt:lpstr>
      <vt:lpstr>'Dept-DivDefinitions'!Print_Area</vt:lpstr>
      <vt:lpstr>Distance!Print_Area</vt:lpstr>
      <vt:lpstr>DistrictbyRubric!Print_Area</vt:lpstr>
      <vt:lpstr>DistrictTotalbyDept!Print_Area</vt:lpstr>
      <vt:lpstr>'DistrictxDiv-Dept'!Print_Area</vt:lpstr>
      <vt:lpstr>DualCredit!Print_Area</vt:lpstr>
      <vt:lpstr>Evenings!Print_Area</vt:lpstr>
      <vt:lpstr>'Face-to-Face'!Print_Area</vt:lpstr>
      <vt:lpstr>Frisco!Print_Area</vt:lpstr>
      <vt:lpstr>McKinney!Print_Area</vt:lpstr>
      <vt:lpstr>NoMeetingTime!Print_Area</vt:lpstr>
      <vt:lpstr>'Number of Faculty'!Print_Area</vt:lpstr>
      <vt:lpstr>OtherSites!Print_Area</vt:lpstr>
      <vt:lpstr>Overloads!Print_Area</vt:lpstr>
      <vt:lpstr>Plano!Print_Area</vt:lpstr>
      <vt:lpstr>PSTC!Print_Area</vt:lpstr>
      <vt:lpstr>Rockwall!Print_Area</vt:lpstr>
      <vt:lpstr>SiteGroupDefinitionsbySite!Print_Area</vt:lpstr>
      <vt:lpstr>Weekdays!Print_Area</vt:lpstr>
      <vt:lpstr>Weekends!Print_Area</vt:lpstr>
      <vt:lpstr>Allen!Print_Titles</vt:lpstr>
      <vt:lpstr>DeanCodeDefinitions!Print_Titles</vt:lpstr>
      <vt:lpstr>'Dept-DivDefinitions'!Print_Titles</vt:lpstr>
      <vt:lpstr>Distance!Print_Titles</vt:lpstr>
      <vt:lpstr>DistrictbyRubric!Print_Titles</vt:lpstr>
      <vt:lpstr>DistrictTotalbyDept!Print_Titles</vt:lpstr>
      <vt:lpstr>'DistrictxDiv-Dept'!Print_Titles</vt:lpstr>
      <vt:lpstr>DualCredit!Print_Titles</vt:lpstr>
      <vt:lpstr>Evenings!Print_Titles</vt:lpstr>
      <vt:lpstr>'Face-to-Face'!Print_Titles</vt:lpstr>
      <vt:lpstr>Frisco!Print_Titles</vt:lpstr>
      <vt:lpstr>McKinney!Print_Titles</vt:lpstr>
      <vt:lpstr>NoMeetingTime!Print_Titles</vt:lpstr>
      <vt:lpstr>'Number of Faculty'!Print_Titles</vt:lpstr>
      <vt:lpstr>OtherSites!Print_Titles</vt:lpstr>
      <vt:lpstr>Overloads!Print_Titles</vt:lpstr>
      <vt:lpstr>Plano!Print_Titles</vt:lpstr>
      <vt:lpstr>PSTC!Print_Titles</vt:lpstr>
      <vt:lpstr>Rockwall!Print_Titles</vt:lpstr>
      <vt:lpstr>SiteGroupDefinitionsbySite!Print_Titles</vt:lpstr>
      <vt:lpstr>Weekdays!Print_Titles</vt:lpstr>
      <vt:lpstr>Weekends!Print_Titles</vt:lpstr>
    </vt:vector>
  </TitlesOfParts>
  <Company>CCCCD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 Martin</dc:creator>
  <cp:lastModifiedBy>David Liska</cp:lastModifiedBy>
  <cp:lastPrinted>2018-10-24T21:43:16Z</cp:lastPrinted>
  <dcterms:created xsi:type="dcterms:W3CDTF">2005-10-12T18:25:21Z</dcterms:created>
  <dcterms:modified xsi:type="dcterms:W3CDTF">2018-11-16T22:33:35Z</dcterms:modified>
</cp:coreProperties>
</file>