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J:\IRO\Best\IRO Intranet posts\To Post\Intranet Posts\"/>
    </mc:Choice>
  </mc:AlternateContent>
  <xr:revisionPtr revIDLastSave="0" documentId="8_{478A6525-76C8-44CE-A322-BB63F0E29F56}" xr6:coauthVersionLast="47" xr6:coauthVersionMax="47" xr10:uidLastSave="{00000000-0000-0000-0000-000000000000}"/>
  <bookViews>
    <workbookView xWindow="21480" yWindow="-120" windowWidth="21840" windowHeight="13140" activeTab="2" xr2:uid="{00000000-000D-0000-FFFF-FFFF00000000}"/>
  </bookViews>
  <sheets>
    <sheet name="DistrictTotalbyDept" sheetId="21" r:id="rId1"/>
    <sheet name="DistrictbyRubric" sheetId="26" r:id="rId2"/>
    <sheet name="DistrictxDiv-Dept" sheetId="1" r:id="rId3"/>
    <sheet name="Rockwall" sheetId="24" r:id="rId4"/>
    <sheet name="OtherSites" sheetId="8" r:id="rId5"/>
    <sheet name="DualCredit" sheetId="20" r:id="rId6"/>
    <sheet name="Distance" sheetId="2" r:id="rId7"/>
    <sheet name="Face-to-Face" sheetId="18" r:id="rId8"/>
    <sheet name="Evenings" sheetId="7" r:id="rId9"/>
    <sheet name="Weekends" sheetId="10" r:id="rId10"/>
    <sheet name="Weekdays" sheetId="9" r:id="rId11"/>
    <sheet name="NoMeetingTime" sheetId="23" r:id="rId12"/>
    <sheet name="Overloads" sheetId="12" r:id="rId13"/>
    <sheet name="Camp-Div-ADPD-Dept_Definitions" sheetId="19" r:id="rId14"/>
  </sheets>
  <definedNames>
    <definedName name="_xlnm.Print_Area" localSheetId="13">'Camp-Div-ADPD-Dept_Definitions'!$A$9:$D$398</definedName>
    <definedName name="_xlnm.Print_Area" localSheetId="6">Distance!$A$9:$I$418</definedName>
    <definedName name="_xlnm.Print_Area" localSheetId="1">DistrictbyRubric!$B$9:$H$156</definedName>
    <definedName name="_xlnm.Print_Area" localSheetId="0">DistrictTotalbyDept!$B$8:$H$150</definedName>
    <definedName name="_xlnm.Print_Area" localSheetId="2">'DistrictxDiv-Dept'!$A$9:$I$442</definedName>
    <definedName name="_xlnm.Print_Area" localSheetId="5">DualCredit!$A$9:$I$258</definedName>
    <definedName name="_xlnm.Print_Area" localSheetId="8">Evenings!$A$9:$I$385</definedName>
    <definedName name="_xlnm.Print_Area" localSheetId="7">'Face-to-Face'!$A$9:$I$396</definedName>
    <definedName name="_xlnm.Print_Area" localSheetId="11">NoMeetingTime!$A$9:$I$414</definedName>
    <definedName name="_xlnm.Print_Area" localSheetId="4">OtherSites!$A$9:$I$265</definedName>
    <definedName name="_xlnm.Print_Area" localSheetId="12">Overloads!$A$9:$F$446</definedName>
    <definedName name="_xlnm.Print_Area" localSheetId="10">Weekdays!$A$9:$I$413</definedName>
    <definedName name="_xlnm.Print_Area" localSheetId="9">Weekends!$A$9:$I$113</definedName>
    <definedName name="_xlnm.Print_Titles" localSheetId="13">'Camp-Div-ADPD-Dept_Definitions'!$1:$8</definedName>
    <definedName name="_xlnm.Print_Titles" localSheetId="6">Distance!$1:$8</definedName>
    <definedName name="_xlnm.Print_Titles" localSheetId="1">DistrictbyRubric!$1:$8</definedName>
    <definedName name="_xlnm.Print_Titles" localSheetId="0">DistrictTotalbyDept!$1:$8</definedName>
    <definedName name="_xlnm.Print_Titles" localSheetId="2">'DistrictxDiv-Dept'!$1:$8</definedName>
    <definedName name="_xlnm.Print_Titles" localSheetId="5">DualCredit!$1:$8</definedName>
    <definedName name="_xlnm.Print_Titles" localSheetId="8">Evenings!$1:$8</definedName>
    <definedName name="_xlnm.Print_Titles" localSheetId="7">'Face-to-Face'!$1:$8</definedName>
    <definedName name="_xlnm.Print_Titles" localSheetId="11">NoMeetingTime!$1:$8</definedName>
    <definedName name="_xlnm.Print_Titles" localSheetId="4">OtherSites!$1:$8</definedName>
    <definedName name="_xlnm.Print_Titles" localSheetId="12">Overloads!$1:$8</definedName>
    <definedName name="_xlnm.Print_Titles" localSheetId="3">Rockwall!$1:$8</definedName>
    <definedName name="_xlnm.Print_Titles" localSheetId="10">Weekdays!$1:$8</definedName>
    <definedName name="_xlnm.Print_Titles" localSheetId="9">Weekends!$1:$8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4" i="1" l="1"/>
  <c r="E164" i="1"/>
  <c r="D8" i="12"/>
  <c r="F8" i="12"/>
  <c r="C262" i="12"/>
  <c r="C261" i="12"/>
  <c r="C260" i="12"/>
  <c r="C259" i="12"/>
  <c r="C258" i="12"/>
  <c r="C257" i="12"/>
  <c r="C256" i="12"/>
  <c r="C255" i="12"/>
  <c r="C254" i="12"/>
  <c r="C253" i="12"/>
  <c r="F262" i="12"/>
  <c r="F261" i="12"/>
  <c r="F260" i="12"/>
  <c r="F259" i="12"/>
  <c r="F258" i="12"/>
  <c r="F257" i="12"/>
  <c r="F256" i="12"/>
  <c r="F255" i="12"/>
  <c r="F254" i="12"/>
  <c r="F253" i="12"/>
  <c r="I177" i="9" l="1"/>
  <c r="I255" i="1"/>
  <c r="E255" i="1" s="1"/>
  <c r="H255" i="1"/>
  <c r="G8" i="10" l="1"/>
  <c r="D8" i="10"/>
  <c r="H125" i="10"/>
  <c r="E125" i="10"/>
  <c r="I125" i="10"/>
  <c r="G125" i="10"/>
  <c r="D125" i="10"/>
  <c r="H116" i="10"/>
  <c r="E116" i="10"/>
  <c r="G123" i="10"/>
  <c r="G124" i="10" s="1"/>
  <c r="D123" i="10"/>
  <c r="I122" i="10"/>
  <c r="I121" i="10"/>
  <c r="I120" i="10"/>
  <c r="I119" i="10"/>
  <c r="I118" i="10"/>
  <c r="I117" i="10"/>
  <c r="I116" i="10"/>
  <c r="I115" i="10"/>
  <c r="I114" i="10"/>
  <c r="I86" i="10"/>
  <c r="E86" i="10" s="1"/>
  <c r="I83" i="10"/>
  <c r="E83" i="10" s="1"/>
  <c r="I82" i="10"/>
  <c r="H82" i="10" s="1"/>
  <c r="I80" i="10"/>
  <c r="H80" i="10" s="1"/>
  <c r="I79" i="10"/>
  <c r="H79" i="10" s="1"/>
  <c r="H297" i="7"/>
  <c r="E297" i="7"/>
  <c r="I214" i="18"/>
  <c r="E214" i="18" s="1"/>
  <c r="H214" i="18"/>
  <c r="I211" i="18"/>
  <c r="E211" i="18" s="1"/>
  <c r="I210" i="18"/>
  <c r="E210" i="18" s="1"/>
  <c r="I208" i="18"/>
  <c r="H208" i="18" s="1"/>
  <c r="I207" i="18"/>
  <c r="H207" i="18" s="1"/>
  <c r="H191" i="20"/>
  <c r="E191" i="20"/>
  <c r="I123" i="10" l="1"/>
  <c r="E123" i="10" s="1"/>
  <c r="D124" i="10"/>
  <c r="I124" i="10" s="1"/>
  <c r="H124" i="10" s="1"/>
  <c r="H123" i="10"/>
  <c r="H86" i="10"/>
  <c r="H83" i="10"/>
  <c r="E82" i="10"/>
  <c r="E80" i="10"/>
  <c r="E79" i="10"/>
  <c r="H211" i="18"/>
  <c r="H210" i="18"/>
  <c r="E208" i="18"/>
  <c r="E207" i="18"/>
  <c r="I260" i="1"/>
  <c r="H260" i="1" s="1"/>
  <c r="I257" i="1"/>
  <c r="E257" i="1" s="1"/>
  <c r="I254" i="1"/>
  <c r="H254" i="1" s="1"/>
  <c r="I253" i="1"/>
  <c r="E253" i="1" s="1"/>
  <c r="E124" i="10" l="1"/>
  <c r="E260" i="1"/>
  <c r="H257" i="1"/>
  <c r="E254" i="1"/>
  <c r="H253" i="1"/>
  <c r="H106" i="26"/>
  <c r="G106" i="26" s="1"/>
  <c r="H54" i="26"/>
  <c r="D54" i="26" s="1"/>
  <c r="H94" i="26"/>
  <c r="D94" i="26" s="1"/>
  <c r="D106" i="26" l="1"/>
  <c r="G54" i="26"/>
  <c r="G94" i="26"/>
  <c r="D29" i="21"/>
  <c r="G29" i="21"/>
  <c r="I114" i="23"/>
  <c r="I228" i="9"/>
  <c r="I214" i="7"/>
  <c r="I114" i="2"/>
  <c r="F438" i="12"/>
  <c r="F437" i="12"/>
  <c r="E437" i="12" s="1"/>
  <c r="F435" i="12"/>
  <c r="E435" i="12" s="1"/>
  <c r="F434" i="12"/>
  <c r="E434" i="12" s="1"/>
  <c r="F433" i="12"/>
  <c r="F432" i="12"/>
  <c r="E432" i="12" s="1"/>
  <c r="F431" i="12"/>
  <c r="F430" i="12"/>
  <c r="F429" i="12"/>
  <c r="F428" i="12"/>
  <c r="F427" i="12"/>
  <c r="E427" i="12" s="1"/>
  <c r="F426" i="12"/>
  <c r="E426" i="12" s="1"/>
  <c r="F425" i="12"/>
  <c r="E425" i="12" s="1"/>
  <c r="F424" i="12"/>
  <c r="E424" i="12" s="1"/>
  <c r="F421" i="12"/>
  <c r="E421" i="12" s="1"/>
  <c r="F420" i="12"/>
  <c r="F419" i="12"/>
  <c r="E419" i="12" s="1"/>
  <c r="F418" i="12"/>
  <c r="E418" i="12" s="1"/>
  <c r="F417" i="12"/>
  <c r="E417" i="12" s="1"/>
  <c r="F416" i="12"/>
  <c r="F415" i="12"/>
  <c r="E415" i="12" s="1"/>
  <c r="F414" i="12"/>
  <c r="E414" i="12" s="1"/>
  <c r="F413" i="12"/>
  <c r="E413" i="12" s="1"/>
  <c r="F412" i="12"/>
  <c r="E412" i="12" s="1"/>
  <c r="F411" i="12"/>
  <c r="E411" i="12" s="1"/>
  <c r="F410" i="12"/>
  <c r="E410" i="12" s="1"/>
  <c r="F409" i="12"/>
  <c r="E409" i="12" s="1"/>
  <c r="F408" i="12"/>
  <c r="F407" i="12"/>
  <c r="F406" i="12"/>
  <c r="E406" i="12" s="1"/>
  <c r="F405" i="12"/>
  <c r="F400" i="12"/>
  <c r="F399" i="12"/>
  <c r="F398" i="12"/>
  <c r="E398" i="12" s="1"/>
  <c r="F397" i="12"/>
  <c r="F396" i="12"/>
  <c r="E396" i="12" s="1"/>
  <c r="F395" i="12"/>
  <c r="F394" i="12"/>
  <c r="E394" i="12" s="1"/>
  <c r="F393" i="12"/>
  <c r="E393" i="12" s="1"/>
  <c r="F392" i="12"/>
  <c r="F391" i="12"/>
  <c r="F390" i="12"/>
  <c r="E390" i="12" s="1"/>
  <c r="F389" i="12"/>
  <c r="F386" i="12"/>
  <c r="E386" i="12" s="1"/>
  <c r="F385" i="12"/>
  <c r="E385" i="12" s="1"/>
  <c r="F384" i="12"/>
  <c r="E384" i="12" s="1"/>
  <c r="F383" i="12"/>
  <c r="E383" i="12" s="1"/>
  <c r="F382" i="12"/>
  <c r="F381" i="12"/>
  <c r="F378" i="12"/>
  <c r="F377" i="12"/>
  <c r="E377" i="12" s="1"/>
  <c r="F376" i="12"/>
  <c r="E376" i="12" s="1"/>
  <c r="F375" i="12"/>
  <c r="E375" i="12" s="1"/>
  <c r="F374" i="12"/>
  <c r="E374" i="12" s="1"/>
  <c r="F373" i="12"/>
  <c r="E373" i="12" s="1"/>
  <c r="F372" i="12"/>
  <c r="E372" i="12" s="1"/>
  <c r="F371" i="12"/>
  <c r="F367" i="12"/>
  <c r="E367" i="12" s="1"/>
  <c r="F366" i="12"/>
  <c r="E366" i="12" s="1"/>
  <c r="F365" i="12"/>
  <c r="E365" i="12" s="1"/>
  <c r="F364" i="12"/>
  <c r="E364" i="12" s="1"/>
  <c r="F363" i="12"/>
  <c r="E363" i="12" s="1"/>
  <c r="F360" i="12"/>
  <c r="E360" i="12" s="1"/>
  <c r="F359" i="12"/>
  <c r="E359" i="12" s="1"/>
  <c r="F358" i="12"/>
  <c r="E358" i="12" s="1"/>
  <c r="F357" i="12"/>
  <c r="E357" i="12" s="1"/>
  <c r="F354" i="12"/>
  <c r="F353" i="12"/>
  <c r="F352" i="12"/>
  <c r="E352" i="12" s="1"/>
  <c r="F351" i="12"/>
  <c r="E351" i="12" s="1"/>
  <c r="F350" i="12"/>
  <c r="E350" i="12" s="1"/>
  <c r="F349" i="12"/>
  <c r="E349" i="12" s="1"/>
  <c r="F348" i="12"/>
  <c r="E348" i="12" s="1"/>
  <c r="F347" i="12"/>
  <c r="F346" i="12"/>
  <c r="F342" i="12"/>
  <c r="E342" i="12" s="1"/>
  <c r="F341" i="12"/>
  <c r="F340" i="12"/>
  <c r="E340" i="12" s="1"/>
  <c r="F339" i="12"/>
  <c r="E339" i="12" s="1"/>
  <c r="F338" i="12"/>
  <c r="E338" i="12" s="1"/>
  <c r="F337" i="12"/>
  <c r="E337" i="12" s="1"/>
  <c r="F334" i="12"/>
  <c r="F333" i="12"/>
  <c r="F332" i="12"/>
  <c r="E332" i="12" s="1"/>
  <c r="F331" i="12"/>
  <c r="E331" i="12" s="1"/>
  <c r="F330" i="12"/>
  <c r="E330" i="12" s="1"/>
  <c r="F329" i="12"/>
  <c r="E329" i="12" s="1"/>
  <c r="F328" i="12"/>
  <c r="E328" i="12" s="1"/>
  <c r="F324" i="12"/>
  <c r="E324" i="12" s="1"/>
  <c r="F323" i="12"/>
  <c r="E323" i="12" s="1"/>
  <c r="F322" i="12"/>
  <c r="E322" i="12" s="1"/>
  <c r="F320" i="12"/>
  <c r="E320" i="12" s="1"/>
  <c r="F319" i="12"/>
  <c r="E319" i="12" s="1"/>
  <c r="F318" i="12"/>
  <c r="E318" i="12" s="1"/>
  <c r="F317" i="12"/>
  <c r="E317" i="12" s="1"/>
  <c r="F316" i="12"/>
  <c r="F315" i="12"/>
  <c r="E315" i="12" s="1"/>
  <c r="F314" i="12"/>
  <c r="E314" i="12" s="1"/>
  <c r="F313" i="12"/>
  <c r="E313" i="12" s="1"/>
  <c r="F312" i="12"/>
  <c r="E312" i="12" s="1"/>
  <c r="F311" i="12"/>
  <c r="E311" i="12" s="1"/>
  <c r="F310" i="12"/>
  <c r="E310" i="12" s="1"/>
  <c r="F309" i="12"/>
  <c r="E309" i="12" s="1"/>
  <c r="F308" i="12"/>
  <c r="F307" i="12"/>
  <c r="E307" i="12" s="1"/>
  <c r="F306" i="12"/>
  <c r="F305" i="12"/>
  <c r="F302" i="12"/>
  <c r="E302" i="12" s="1"/>
  <c r="F301" i="12"/>
  <c r="E301" i="12" s="1"/>
  <c r="F300" i="12"/>
  <c r="E300" i="12" s="1"/>
  <c r="F299" i="12"/>
  <c r="E299" i="12" s="1"/>
  <c r="F298" i="12"/>
  <c r="E298" i="12" s="1"/>
  <c r="F297" i="12"/>
  <c r="F296" i="12"/>
  <c r="E296" i="12" s="1"/>
  <c r="F295" i="12"/>
  <c r="E295" i="12" s="1"/>
  <c r="F294" i="12"/>
  <c r="E294" i="12" s="1"/>
  <c r="F293" i="12"/>
  <c r="F292" i="12"/>
  <c r="F291" i="12"/>
  <c r="E291" i="12" s="1"/>
  <c r="F290" i="12"/>
  <c r="F287" i="12"/>
  <c r="E287" i="12" s="1"/>
  <c r="F286" i="12"/>
  <c r="F285" i="12"/>
  <c r="E285" i="12" s="1"/>
  <c r="F284" i="12"/>
  <c r="F283" i="12"/>
  <c r="E283" i="12" s="1"/>
  <c r="F282" i="12"/>
  <c r="E282" i="12" s="1"/>
  <c r="F281" i="12"/>
  <c r="F280" i="12"/>
  <c r="E280" i="12" s="1"/>
  <c r="F279" i="12"/>
  <c r="F278" i="12"/>
  <c r="F275" i="12"/>
  <c r="E275" i="12" s="1"/>
  <c r="F274" i="12"/>
  <c r="E274" i="12" s="1"/>
  <c r="F273" i="12"/>
  <c r="F272" i="12"/>
  <c r="E272" i="12" s="1"/>
  <c r="F271" i="12"/>
  <c r="F270" i="12"/>
  <c r="F269" i="12"/>
  <c r="F268" i="12"/>
  <c r="E268" i="12" s="1"/>
  <c r="F267" i="12"/>
  <c r="F266" i="12"/>
  <c r="F252" i="12"/>
  <c r="E252" i="12" s="1"/>
  <c r="F251" i="12"/>
  <c r="E251" i="12" s="1"/>
  <c r="F250" i="12"/>
  <c r="F249" i="12"/>
  <c r="F248" i="12"/>
  <c r="F247" i="12"/>
  <c r="F246" i="12"/>
  <c r="F245" i="12"/>
  <c r="F244" i="12"/>
  <c r="F243" i="12"/>
  <c r="F242" i="12"/>
  <c r="F241" i="12"/>
  <c r="F240" i="12"/>
  <c r="F239" i="12"/>
  <c r="F238" i="12"/>
  <c r="F235" i="12"/>
  <c r="E235" i="12" s="1"/>
  <c r="F234" i="12"/>
  <c r="E234" i="12" s="1"/>
  <c r="F233" i="12"/>
  <c r="E233" i="12" s="1"/>
  <c r="F232" i="12"/>
  <c r="E232" i="12" s="1"/>
  <c r="F231" i="12"/>
  <c r="E231" i="12" s="1"/>
  <c r="F230" i="12"/>
  <c r="F229" i="12"/>
  <c r="E229" i="12" s="1"/>
  <c r="F228" i="12"/>
  <c r="E228" i="12" s="1"/>
  <c r="F227" i="12"/>
  <c r="E227" i="12" s="1"/>
  <c r="F226" i="12"/>
  <c r="E226" i="12" s="1"/>
  <c r="F225" i="12"/>
  <c r="E225" i="12" s="1"/>
  <c r="F224" i="12"/>
  <c r="E224" i="12" s="1"/>
  <c r="F223" i="12"/>
  <c r="E223" i="12" s="1"/>
  <c r="F222" i="12"/>
  <c r="E222" i="12" s="1"/>
  <c r="F221" i="12"/>
  <c r="F220" i="12"/>
  <c r="E220" i="12" s="1"/>
  <c r="F219" i="12"/>
  <c r="F218" i="12"/>
  <c r="E218" i="12" s="1"/>
  <c r="F217" i="12"/>
  <c r="E217" i="12" s="1"/>
  <c r="F216" i="12"/>
  <c r="E216" i="12" s="1"/>
  <c r="F215" i="12"/>
  <c r="F214" i="12"/>
  <c r="E214" i="12" s="1"/>
  <c r="F213" i="12"/>
  <c r="E213" i="12" s="1"/>
  <c r="F212" i="12"/>
  <c r="F211" i="12"/>
  <c r="E211" i="12" s="1"/>
  <c r="F210" i="12"/>
  <c r="E210" i="12" s="1"/>
  <c r="F209" i="12"/>
  <c r="E209" i="12" s="1"/>
  <c r="F208" i="12"/>
  <c r="E208" i="12" s="1"/>
  <c r="F207" i="12"/>
  <c r="E207" i="12" s="1"/>
  <c r="F206" i="12"/>
  <c r="E206" i="12" s="1"/>
  <c r="F205" i="12"/>
  <c r="E205" i="12" s="1"/>
  <c r="F204" i="12"/>
  <c r="E204" i="12" s="1"/>
  <c r="F203" i="12"/>
  <c r="E203" i="12" s="1"/>
  <c r="F202" i="12"/>
  <c r="E202" i="12" s="1"/>
  <c r="F201" i="12"/>
  <c r="E201" i="12" s="1"/>
  <c r="F200" i="12"/>
  <c r="E200" i="12" s="1"/>
  <c r="F199" i="12"/>
  <c r="E199" i="12" s="1"/>
  <c r="F198" i="12"/>
  <c r="F197" i="12"/>
  <c r="E197" i="12" s="1"/>
  <c r="F196" i="12"/>
  <c r="E196" i="12" s="1"/>
  <c r="F195" i="12"/>
  <c r="F194" i="12"/>
  <c r="F193" i="12"/>
  <c r="E193" i="12" s="1"/>
  <c r="F188" i="12"/>
  <c r="F187" i="12"/>
  <c r="E187" i="12" s="1"/>
  <c r="F186" i="12"/>
  <c r="E186" i="12" s="1"/>
  <c r="F185" i="12"/>
  <c r="E185" i="12" s="1"/>
  <c r="F182" i="12"/>
  <c r="E182" i="12" s="1"/>
  <c r="F181" i="12"/>
  <c r="E181" i="12" s="1"/>
  <c r="F180" i="12"/>
  <c r="F179" i="12"/>
  <c r="E179" i="12" s="1"/>
  <c r="F178" i="12"/>
  <c r="E178" i="12" s="1"/>
  <c r="F177" i="12"/>
  <c r="E177" i="12" s="1"/>
  <c r="F176" i="12"/>
  <c r="E176" i="12" s="1"/>
  <c r="F175" i="12"/>
  <c r="E175" i="12" s="1"/>
  <c r="F174" i="12"/>
  <c r="E174" i="12" s="1"/>
  <c r="F171" i="12"/>
  <c r="F170" i="12"/>
  <c r="E170" i="12" s="1"/>
  <c r="F169" i="12"/>
  <c r="E169" i="12" s="1"/>
  <c r="F168" i="12"/>
  <c r="F167" i="12"/>
  <c r="E167" i="12" s="1"/>
  <c r="F164" i="12"/>
  <c r="E164" i="12" s="1"/>
  <c r="F163" i="12"/>
  <c r="E163" i="12" s="1"/>
  <c r="F162" i="12"/>
  <c r="E162" i="12" s="1"/>
  <c r="F161" i="12"/>
  <c r="E161" i="12" s="1"/>
  <c r="F160" i="12"/>
  <c r="F159" i="12"/>
  <c r="E159" i="12" s="1"/>
  <c r="F155" i="12"/>
  <c r="F154" i="12"/>
  <c r="F153" i="12"/>
  <c r="E153" i="12" s="1"/>
  <c r="F152" i="12"/>
  <c r="E152" i="12" s="1"/>
  <c r="F151" i="12"/>
  <c r="E151" i="12" s="1"/>
  <c r="F150" i="12"/>
  <c r="F149" i="12"/>
  <c r="E149" i="12" s="1"/>
  <c r="F148" i="12"/>
  <c r="E148" i="12" s="1"/>
  <c r="F147" i="12"/>
  <c r="E147" i="12" s="1"/>
  <c r="F146" i="12"/>
  <c r="E146" i="12" s="1"/>
  <c r="F145" i="12"/>
  <c r="F144" i="12"/>
  <c r="E144" i="12" s="1"/>
  <c r="F143" i="12"/>
  <c r="E143" i="12" s="1"/>
  <c r="F140" i="12"/>
  <c r="E140" i="12" s="1"/>
  <c r="F139" i="12"/>
  <c r="E139" i="12" s="1"/>
  <c r="F138" i="12"/>
  <c r="E138" i="12" s="1"/>
  <c r="F137" i="12"/>
  <c r="E137" i="12" s="1"/>
  <c r="F136" i="12"/>
  <c r="E136" i="12" s="1"/>
  <c r="F135" i="12"/>
  <c r="E135" i="12" s="1"/>
  <c r="F134" i="12"/>
  <c r="E134" i="12" s="1"/>
  <c r="F133" i="12"/>
  <c r="E133" i="12" s="1"/>
  <c r="F132" i="12"/>
  <c r="E132" i="12" s="1"/>
  <c r="F129" i="12"/>
  <c r="E129" i="12" s="1"/>
  <c r="F128" i="12"/>
  <c r="E128" i="12" s="1"/>
  <c r="F127" i="12"/>
  <c r="E127" i="12" s="1"/>
  <c r="F126" i="12"/>
  <c r="E126" i="12" s="1"/>
  <c r="F125" i="12"/>
  <c r="F124" i="12"/>
  <c r="E124" i="12" s="1"/>
  <c r="F123" i="12"/>
  <c r="F122" i="12"/>
  <c r="E122" i="12" s="1"/>
  <c r="F121" i="12"/>
  <c r="F120" i="12"/>
  <c r="E120" i="12" s="1"/>
  <c r="F117" i="12"/>
  <c r="E117" i="12" s="1"/>
  <c r="F116" i="12"/>
  <c r="E116" i="12" s="1"/>
  <c r="F115" i="12"/>
  <c r="F114" i="12"/>
  <c r="E114" i="12" s="1"/>
  <c r="F113" i="12"/>
  <c r="E113" i="12" s="1"/>
  <c r="F112" i="12"/>
  <c r="E112" i="12" s="1"/>
  <c r="F111" i="12"/>
  <c r="E111" i="12" s="1"/>
  <c r="F110" i="12"/>
  <c r="F109" i="12"/>
  <c r="E109" i="12" s="1"/>
  <c r="F108" i="12"/>
  <c r="E108" i="12" s="1"/>
  <c r="F107" i="12"/>
  <c r="E107" i="12" s="1"/>
  <c r="F106" i="12"/>
  <c r="F105" i="12"/>
  <c r="F101" i="12"/>
  <c r="F100" i="12"/>
  <c r="F99" i="12"/>
  <c r="F98" i="12"/>
  <c r="E98" i="12" s="1"/>
  <c r="F97" i="12"/>
  <c r="F96" i="12"/>
  <c r="F95" i="12"/>
  <c r="F94" i="12"/>
  <c r="F93" i="12"/>
  <c r="E93" i="12" s="1"/>
  <c r="F92" i="12"/>
  <c r="F91" i="12"/>
  <c r="F90" i="12"/>
  <c r="E90" i="12" s="1"/>
  <c r="F89" i="12"/>
  <c r="F88" i="12"/>
  <c r="F87" i="12"/>
  <c r="E87" i="12" s="1"/>
  <c r="F86" i="12"/>
  <c r="E86" i="12" s="1"/>
  <c r="F85" i="12"/>
  <c r="F84" i="12"/>
  <c r="F83" i="12"/>
  <c r="F82" i="12"/>
  <c r="E82" i="12" s="1"/>
  <c r="F81" i="12"/>
  <c r="F80" i="12"/>
  <c r="E80" i="12" s="1"/>
  <c r="F76" i="12"/>
  <c r="E76" i="12" s="1"/>
  <c r="F75" i="12"/>
  <c r="F74" i="12"/>
  <c r="F73" i="12"/>
  <c r="F72" i="12"/>
  <c r="E72" i="12" s="1"/>
  <c r="F71" i="12"/>
  <c r="F70" i="12"/>
  <c r="F69" i="12"/>
  <c r="F68" i="12"/>
  <c r="F67" i="12"/>
  <c r="E67" i="12" s="1"/>
  <c r="F66" i="12"/>
  <c r="F65" i="12"/>
  <c r="E65" i="12" s="1"/>
  <c r="F64" i="12"/>
  <c r="F63" i="12"/>
  <c r="F62" i="12"/>
  <c r="E62" i="12" s="1"/>
  <c r="F61" i="12"/>
  <c r="F60" i="12"/>
  <c r="F59" i="12"/>
  <c r="E59" i="12" s="1"/>
  <c r="F58" i="12"/>
  <c r="F57" i="12"/>
  <c r="F56" i="12"/>
  <c r="E56" i="12" s="1"/>
  <c r="F55" i="12"/>
  <c r="F54" i="12"/>
  <c r="E54" i="12" s="1"/>
  <c r="F53" i="12"/>
  <c r="F49" i="12"/>
  <c r="E49" i="12" s="1"/>
  <c r="F48" i="12"/>
  <c r="F47" i="12"/>
  <c r="F46" i="12"/>
  <c r="E46" i="12" s="1"/>
  <c r="F45" i="12"/>
  <c r="E45" i="12" s="1"/>
  <c r="F44" i="12"/>
  <c r="E44" i="12" s="1"/>
  <c r="F43" i="12"/>
  <c r="F42" i="12"/>
  <c r="E42" i="12" s="1"/>
  <c r="F41" i="12"/>
  <c r="E41" i="12" s="1"/>
  <c r="F40" i="12"/>
  <c r="E40" i="12" s="1"/>
  <c r="F39" i="12"/>
  <c r="E39" i="12" s="1"/>
  <c r="F38" i="12"/>
  <c r="E38" i="12" s="1"/>
  <c r="F37" i="12"/>
  <c r="E37" i="12" s="1"/>
  <c r="F36" i="12"/>
  <c r="E36" i="12" s="1"/>
  <c r="F35" i="12"/>
  <c r="E35" i="12" s="1"/>
  <c r="F34" i="12"/>
  <c r="E34" i="12" s="1"/>
  <c r="F33" i="12"/>
  <c r="E33" i="12" s="1"/>
  <c r="F32" i="12"/>
  <c r="F30" i="12"/>
  <c r="F29" i="12"/>
  <c r="F28" i="12"/>
  <c r="E28" i="12" s="1"/>
  <c r="F27" i="12"/>
  <c r="E27" i="12" s="1"/>
  <c r="F26" i="12"/>
  <c r="F25" i="12"/>
  <c r="F24" i="12"/>
  <c r="F23" i="12"/>
  <c r="F22" i="12"/>
  <c r="E22" i="12" s="1"/>
  <c r="F21" i="12"/>
  <c r="F20" i="12"/>
  <c r="E20" i="12" s="1"/>
  <c r="F19" i="12"/>
  <c r="F18" i="12"/>
  <c r="E18" i="12" s="1"/>
  <c r="F17" i="12"/>
  <c r="E17" i="12" s="1"/>
  <c r="F16" i="12"/>
  <c r="E16" i="12" s="1"/>
  <c r="F15" i="12"/>
  <c r="F14" i="12"/>
  <c r="F13" i="12"/>
  <c r="F12" i="12"/>
  <c r="F11" i="12"/>
  <c r="C116" i="12"/>
  <c r="C115" i="12"/>
  <c r="I115" i="1"/>
  <c r="H115" i="1" s="1"/>
  <c r="C440" i="12"/>
  <c r="C439" i="12"/>
  <c r="C438" i="12"/>
  <c r="C437" i="12"/>
  <c r="C436" i="12"/>
  <c r="C435" i="12"/>
  <c r="C434" i="12"/>
  <c r="C433" i="12"/>
  <c r="C432" i="12"/>
  <c r="C431" i="12"/>
  <c r="C430" i="12"/>
  <c r="C429" i="12"/>
  <c r="C428" i="12"/>
  <c r="C427" i="12"/>
  <c r="C426" i="12"/>
  <c r="C425" i="12"/>
  <c r="C424" i="12"/>
  <c r="C423" i="12"/>
  <c r="C422" i="12"/>
  <c r="C421" i="12"/>
  <c r="C420" i="12"/>
  <c r="C419" i="12"/>
  <c r="C418" i="12"/>
  <c r="C417" i="12"/>
  <c r="C416" i="12"/>
  <c r="C415" i="12"/>
  <c r="C414" i="12"/>
  <c r="C413" i="12"/>
  <c r="C412" i="12"/>
  <c r="C411" i="12"/>
  <c r="C410" i="12"/>
  <c r="C409" i="12"/>
  <c r="C408" i="12"/>
  <c r="C407" i="12"/>
  <c r="C406" i="12"/>
  <c r="C405" i="12"/>
  <c r="C404" i="12"/>
  <c r="C402" i="12"/>
  <c r="C401" i="12"/>
  <c r="C400" i="12"/>
  <c r="C399" i="12"/>
  <c r="C398" i="12"/>
  <c r="C397" i="12"/>
  <c r="C396" i="12"/>
  <c r="C395" i="12"/>
  <c r="C394" i="12"/>
  <c r="C393" i="12"/>
  <c r="C392" i="12"/>
  <c r="C391" i="12"/>
  <c r="C390" i="12"/>
  <c r="C389" i="12"/>
  <c r="C388" i="12"/>
  <c r="C387" i="12"/>
  <c r="C386" i="12"/>
  <c r="C385" i="12"/>
  <c r="C384" i="12"/>
  <c r="C383" i="12"/>
  <c r="C382" i="12"/>
  <c r="C381" i="12"/>
  <c r="C380" i="12"/>
  <c r="C379" i="12"/>
  <c r="C378" i="12"/>
  <c r="C377" i="12"/>
  <c r="C376" i="12"/>
  <c r="C375" i="12"/>
  <c r="C374" i="12"/>
  <c r="C373" i="12"/>
  <c r="C372" i="12"/>
  <c r="C371" i="12"/>
  <c r="C370" i="12"/>
  <c r="C369" i="12"/>
  <c r="C368" i="12"/>
  <c r="C367" i="12"/>
  <c r="C366" i="12"/>
  <c r="C365" i="12"/>
  <c r="C364" i="12"/>
  <c r="C363" i="12"/>
  <c r="C362" i="12"/>
  <c r="C361" i="12"/>
  <c r="C360" i="12"/>
  <c r="C359" i="12"/>
  <c r="C358" i="12"/>
  <c r="C357" i="12"/>
  <c r="C356" i="12"/>
  <c r="C355" i="12"/>
  <c r="C354" i="12"/>
  <c r="C353" i="12"/>
  <c r="C352" i="12"/>
  <c r="C351" i="12"/>
  <c r="C350" i="12"/>
  <c r="C349" i="12"/>
  <c r="C348" i="12"/>
  <c r="C347" i="12"/>
  <c r="C346" i="12"/>
  <c r="C345" i="12"/>
  <c r="C344" i="12"/>
  <c r="C343" i="12"/>
  <c r="C342" i="12"/>
  <c r="C341" i="12"/>
  <c r="C340" i="12"/>
  <c r="C339" i="12"/>
  <c r="C338" i="12"/>
  <c r="C337" i="12"/>
  <c r="C336" i="12"/>
  <c r="C335" i="12"/>
  <c r="C334" i="12"/>
  <c r="C333" i="12"/>
  <c r="C332" i="12"/>
  <c r="C331" i="12"/>
  <c r="C330" i="12"/>
  <c r="C329" i="12"/>
  <c r="C328" i="12"/>
  <c r="C327" i="12"/>
  <c r="C325" i="12"/>
  <c r="C324" i="12"/>
  <c r="C323" i="12"/>
  <c r="C322" i="12"/>
  <c r="C321" i="12"/>
  <c r="C320" i="12"/>
  <c r="C319" i="12"/>
  <c r="C318" i="12"/>
  <c r="C317" i="12"/>
  <c r="C316" i="12"/>
  <c r="C315" i="12"/>
  <c r="C314" i="12"/>
  <c r="C313" i="12"/>
  <c r="C312" i="12"/>
  <c r="C311" i="12"/>
  <c r="C310" i="12"/>
  <c r="C309" i="12"/>
  <c r="C308" i="12"/>
  <c r="C307" i="12"/>
  <c r="C306" i="12"/>
  <c r="C305" i="12"/>
  <c r="C304" i="12"/>
  <c r="C303" i="12"/>
  <c r="C302" i="12"/>
  <c r="C301" i="12"/>
  <c r="C300" i="12"/>
  <c r="C299" i="12"/>
  <c r="C298" i="12"/>
  <c r="C297" i="12"/>
  <c r="C296" i="12"/>
  <c r="C295" i="12"/>
  <c r="C294" i="12"/>
  <c r="C293" i="12"/>
  <c r="C292" i="12"/>
  <c r="C291" i="12"/>
  <c r="C290" i="12"/>
  <c r="C289" i="12"/>
  <c r="C288" i="12"/>
  <c r="C287" i="12"/>
  <c r="C286" i="12"/>
  <c r="C285" i="12"/>
  <c r="C284" i="12"/>
  <c r="C283" i="12"/>
  <c r="C282" i="12"/>
  <c r="C281" i="12"/>
  <c r="C280" i="12"/>
  <c r="C279" i="12"/>
  <c r="C278" i="12"/>
  <c r="C277" i="12"/>
  <c r="C276" i="12"/>
  <c r="C275" i="12"/>
  <c r="C274" i="12"/>
  <c r="C273" i="12"/>
  <c r="C272" i="12"/>
  <c r="C271" i="12"/>
  <c r="C270" i="12"/>
  <c r="C269" i="12"/>
  <c r="C268" i="12"/>
  <c r="C267" i="12"/>
  <c r="C266" i="12"/>
  <c r="C265" i="12"/>
  <c r="C263" i="12"/>
  <c r="C252" i="12"/>
  <c r="C251" i="12"/>
  <c r="C250" i="12"/>
  <c r="C249" i="12"/>
  <c r="C248" i="12"/>
  <c r="C247" i="12"/>
  <c r="C246" i="12"/>
  <c r="C245" i="12"/>
  <c r="C244" i="12"/>
  <c r="C243" i="12"/>
  <c r="C242" i="12"/>
  <c r="C241" i="12"/>
  <c r="C240" i="12"/>
  <c r="C239" i="12"/>
  <c r="C238" i="12"/>
  <c r="C237" i="12"/>
  <c r="C236" i="12"/>
  <c r="C235" i="12"/>
  <c r="C234" i="12"/>
  <c r="C233" i="12"/>
  <c r="C232" i="12"/>
  <c r="C231" i="12"/>
  <c r="C230" i="12"/>
  <c r="C229" i="12"/>
  <c r="C228" i="12"/>
  <c r="C227" i="12"/>
  <c r="C226" i="12"/>
  <c r="C225" i="12"/>
  <c r="C224" i="12"/>
  <c r="C223" i="12"/>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C145" i="12"/>
  <c r="C144" i="12"/>
  <c r="C143" i="12"/>
  <c r="C142" i="12"/>
  <c r="C141" i="12"/>
  <c r="C140" i="12"/>
  <c r="C139" i="12"/>
  <c r="C138" i="12"/>
  <c r="C137" i="12"/>
  <c r="C136" i="12"/>
  <c r="C135" i="12"/>
  <c r="C134" i="12"/>
  <c r="C133" i="12"/>
  <c r="C132" i="12"/>
  <c r="C131" i="12"/>
  <c r="C130" i="12"/>
  <c r="C129" i="12"/>
  <c r="C128" i="12"/>
  <c r="C127" i="12"/>
  <c r="C126" i="12"/>
  <c r="C125" i="12"/>
  <c r="C124" i="12"/>
  <c r="C123" i="12"/>
  <c r="C122" i="12"/>
  <c r="C121" i="12"/>
  <c r="C120" i="12"/>
  <c r="C119" i="12"/>
  <c r="C118" i="12"/>
  <c r="C117" i="12"/>
  <c r="C114" i="12"/>
  <c r="C113" i="12"/>
  <c r="C112" i="12"/>
  <c r="C111" i="12"/>
  <c r="C110" i="12"/>
  <c r="C109" i="12"/>
  <c r="C108" i="12"/>
  <c r="C107" i="12"/>
  <c r="C106" i="12"/>
  <c r="C105" i="12"/>
  <c r="C104" i="12"/>
  <c r="C102" i="12"/>
  <c r="C101" i="12"/>
  <c r="C100" i="12"/>
  <c r="C99" i="12"/>
  <c r="C98" i="12"/>
  <c r="C97" i="12"/>
  <c r="C96" i="12"/>
  <c r="C95" i="12"/>
  <c r="C94" i="12"/>
  <c r="C93" i="12"/>
  <c r="C92" i="12"/>
  <c r="C91" i="12"/>
  <c r="C90" i="12"/>
  <c r="C89" i="12"/>
  <c r="C88" i="12"/>
  <c r="C87" i="12"/>
  <c r="C86" i="12"/>
  <c r="C85" i="12"/>
  <c r="C84" i="12"/>
  <c r="C83" i="12"/>
  <c r="C82" i="12"/>
  <c r="C81" i="12"/>
  <c r="C80" i="12"/>
  <c r="C79"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0" i="12"/>
  <c r="C49" i="12"/>
  <c r="C48" i="12"/>
  <c r="C47" i="12"/>
  <c r="C46" i="12"/>
  <c r="C45" i="12"/>
  <c r="C44" i="12"/>
  <c r="C43" i="12"/>
  <c r="C42"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I229" i="23"/>
  <c r="H229" i="23" s="1"/>
  <c r="I220" i="23"/>
  <c r="E220" i="23" s="1"/>
  <c r="I114" i="9"/>
  <c r="I115" i="7"/>
  <c r="E115" i="7" s="1"/>
  <c r="I115" i="18"/>
  <c r="H115" i="18" s="1"/>
  <c r="I229" i="2"/>
  <c r="H229" i="2" s="1"/>
  <c r="I220" i="2"/>
  <c r="H220" i="2" s="1"/>
  <c r="I230" i="1"/>
  <c r="H230" i="1" s="1"/>
  <c r="I231" i="1"/>
  <c r="E231" i="1" s="1"/>
  <c r="I221" i="1"/>
  <c r="H221" i="1" s="1"/>
  <c r="I293" i="1"/>
  <c r="I164" i="20"/>
  <c r="I165" i="20"/>
  <c r="D165" i="12"/>
  <c r="E438" i="12"/>
  <c r="E430" i="12"/>
  <c r="E416" i="12"/>
  <c r="E397" i="12"/>
  <c r="E391" i="12"/>
  <c r="E382" i="12"/>
  <c r="E378" i="12"/>
  <c r="E371" i="12"/>
  <c r="E354" i="12"/>
  <c r="E346" i="12"/>
  <c r="E334" i="12"/>
  <c r="E333" i="12"/>
  <c r="E316" i="12"/>
  <c r="E308" i="12"/>
  <c r="E284" i="12"/>
  <c r="E269" i="12"/>
  <c r="E267" i="12"/>
  <c r="E266" i="12"/>
  <c r="E245" i="12"/>
  <c r="E244" i="12"/>
  <c r="E219" i="12"/>
  <c r="E212" i="12"/>
  <c r="E195" i="12"/>
  <c r="E180" i="12"/>
  <c r="E171" i="12"/>
  <c r="E160" i="12"/>
  <c r="E125" i="12"/>
  <c r="E83" i="12"/>
  <c r="E32" i="12"/>
  <c r="I75" i="10"/>
  <c r="H75" i="10" s="1"/>
  <c r="I74" i="10"/>
  <c r="H74" i="10" s="1"/>
  <c r="I73" i="10"/>
  <c r="H73" i="10" s="1"/>
  <c r="I72" i="10"/>
  <c r="H72" i="10" s="1"/>
  <c r="I71" i="10"/>
  <c r="H71" i="10" s="1"/>
  <c r="I70" i="10"/>
  <c r="E70" i="10" s="1"/>
  <c r="I69" i="10"/>
  <c r="E69" i="10" s="1"/>
  <c r="I68" i="10"/>
  <c r="H68" i="10" s="1"/>
  <c r="I67" i="10"/>
  <c r="E67" i="10" s="1"/>
  <c r="I66" i="10"/>
  <c r="H66" i="10" s="1"/>
  <c r="I65" i="10"/>
  <c r="H65" i="10" s="1"/>
  <c r="I92" i="7"/>
  <c r="E92" i="7" s="1"/>
  <c r="I204" i="18"/>
  <c r="H204" i="18" s="1"/>
  <c r="I203" i="18"/>
  <c r="H203" i="18" s="1"/>
  <c r="I202" i="18"/>
  <c r="E202" i="18" s="1"/>
  <c r="I201" i="18"/>
  <c r="E201" i="18" s="1"/>
  <c r="I200" i="18"/>
  <c r="E200" i="18" s="1"/>
  <c r="I199" i="18"/>
  <c r="E199" i="18" s="1"/>
  <c r="I198" i="18"/>
  <c r="H198" i="18" s="1"/>
  <c r="I197" i="18"/>
  <c r="H197" i="18" s="1"/>
  <c r="I196" i="18"/>
  <c r="H196" i="18" s="1"/>
  <c r="I195" i="18"/>
  <c r="H195" i="18" s="1"/>
  <c r="I194" i="18"/>
  <c r="E194" i="18" s="1"/>
  <c r="I92" i="18"/>
  <c r="E92" i="18" s="1"/>
  <c r="G225" i="8"/>
  <c r="G226" i="8" s="1"/>
  <c r="G8" i="24"/>
  <c r="G26" i="24"/>
  <c r="D26" i="24"/>
  <c r="D8" i="24" s="1"/>
  <c r="G50" i="1"/>
  <c r="I249" i="1"/>
  <c r="H249" i="1" s="1"/>
  <c r="I248" i="1"/>
  <c r="H248" i="1" s="1"/>
  <c r="I247" i="1"/>
  <c r="H247" i="1" s="1"/>
  <c r="I246" i="1"/>
  <c r="E246" i="1" s="1"/>
  <c r="I245" i="1"/>
  <c r="H245" i="1" s="1"/>
  <c r="I244" i="1"/>
  <c r="H244" i="1" s="1"/>
  <c r="I243" i="1"/>
  <c r="E243" i="1" s="1"/>
  <c r="I242" i="1"/>
  <c r="H242" i="1" s="1"/>
  <c r="I241" i="1"/>
  <c r="E241" i="1" s="1"/>
  <c r="I240" i="1"/>
  <c r="H240" i="1" s="1"/>
  <c r="I239" i="1"/>
  <c r="H239" i="1" s="1"/>
  <c r="I92" i="1"/>
  <c r="H92" i="1" s="1"/>
  <c r="D263" i="12"/>
  <c r="D236" i="12"/>
  <c r="G411" i="23"/>
  <c r="D411" i="23"/>
  <c r="I410" i="23"/>
  <c r="I409" i="23"/>
  <c r="H409" i="23" s="1"/>
  <c r="G408" i="23"/>
  <c r="D408" i="23"/>
  <c r="I407" i="23"/>
  <c r="I406" i="23"/>
  <c r="I405" i="23"/>
  <c r="I404" i="23"/>
  <c r="E404" i="23" s="1"/>
  <c r="I403" i="23"/>
  <c r="I402" i="23"/>
  <c r="I401" i="23"/>
  <c r="I400" i="23"/>
  <c r="I399" i="23"/>
  <c r="I398" i="23"/>
  <c r="I397" i="23"/>
  <c r="I396" i="23"/>
  <c r="G394" i="23"/>
  <c r="D394" i="23"/>
  <c r="I393" i="23"/>
  <c r="I392" i="23"/>
  <c r="I391" i="23"/>
  <c r="I390" i="23"/>
  <c r="I389" i="23"/>
  <c r="I388" i="23"/>
  <c r="I387" i="23"/>
  <c r="I386" i="23"/>
  <c r="H386" i="23" s="1"/>
  <c r="I385" i="23"/>
  <c r="I384" i="23"/>
  <c r="I383" i="23"/>
  <c r="I382" i="23"/>
  <c r="I381" i="23"/>
  <c r="I380" i="23"/>
  <c r="I379" i="23"/>
  <c r="I378" i="23"/>
  <c r="I377" i="23"/>
  <c r="G373" i="23"/>
  <c r="D373" i="23"/>
  <c r="I372" i="23"/>
  <c r="I371" i="23"/>
  <c r="I370" i="23"/>
  <c r="I369" i="23"/>
  <c r="I368" i="23"/>
  <c r="H368" i="23" s="1"/>
  <c r="I367" i="23"/>
  <c r="I366" i="23"/>
  <c r="I365" i="23"/>
  <c r="H365" i="23" s="1"/>
  <c r="I364" i="23"/>
  <c r="I363" i="23"/>
  <c r="E363" i="23" s="1"/>
  <c r="I362" i="23"/>
  <c r="E362" i="23" s="1"/>
  <c r="I361" i="23"/>
  <c r="G359" i="23"/>
  <c r="D359" i="23"/>
  <c r="I358" i="23"/>
  <c r="I357" i="23"/>
  <c r="H357" i="23" s="1"/>
  <c r="I356" i="23"/>
  <c r="I355" i="23"/>
  <c r="I354" i="23"/>
  <c r="I353" i="23"/>
  <c r="G351" i="23"/>
  <c r="D351" i="23"/>
  <c r="I350" i="23"/>
  <c r="H350" i="23" s="1"/>
  <c r="I349" i="23"/>
  <c r="I348" i="23"/>
  <c r="I347" i="23"/>
  <c r="I346" i="23"/>
  <c r="H346" i="23" s="1"/>
  <c r="I345" i="23"/>
  <c r="I344" i="23"/>
  <c r="I343" i="23"/>
  <c r="G340" i="23"/>
  <c r="D340" i="23"/>
  <c r="I339" i="23"/>
  <c r="I338" i="23"/>
  <c r="I337" i="23"/>
  <c r="H337" i="23" s="1"/>
  <c r="I336" i="23"/>
  <c r="I335" i="23"/>
  <c r="E335" i="23" s="1"/>
  <c r="G333" i="23"/>
  <c r="D333" i="23"/>
  <c r="I332" i="23"/>
  <c r="E332" i="23" s="1"/>
  <c r="I331" i="23"/>
  <c r="I330" i="23"/>
  <c r="H330" i="23" s="1"/>
  <c r="I329" i="23"/>
  <c r="H329" i="23" s="1"/>
  <c r="G327" i="23"/>
  <c r="D327" i="23"/>
  <c r="I326" i="23"/>
  <c r="I325" i="23"/>
  <c r="I324" i="23"/>
  <c r="E324" i="23" s="1"/>
  <c r="I323" i="23"/>
  <c r="I322" i="23"/>
  <c r="I321" i="23"/>
  <c r="I320" i="23"/>
  <c r="E320" i="23" s="1"/>
  <c r="I319" i="23"/>
  <c r="I318" i="23"/>
  <c r="G315" i="23"/>
  <c r="D315" i="23"/>
  <c r="I314" i="23"/>
  <c r="H314" i="23" s="1"/>
  <c r="I313" i="23"/>
  <c r="I312" i="23"/>
  <c r="I311" i="23"/>
  <c r="H311" i="23" s="1"/>
  <c r="I310" i="23"/>
  <c r="H310" i="23" s="1"/>
  <c r="I309" i="23"/>
  <c r="G307" i="23"/>
  <c r="D307" i="23"/>
  <c r="I306" i="23"/>
  <c r="I305" i="23"/>
  <c r="I304" i="23"/>
  <c r="H304" i="23" s="1"/>
  <c r="I303" i="23"/>
  <c r="I302" i="23"/>
  <c r="I301" i="23"/>
  <c r="I300" i="23"/>
  <c r="H300" i="23" s="1"/>
  <c r="G297" i="23"/>
  <c r="D297" i="23"/>
  <c r="I296" i="23"/>
  <c r="I295" i="23"/>
  <c r="H295" i="23" s="1"/>
  <c r="I294" i="23"/>
  <c r="H294" i="23" s="1"/>
  <c r="G293" i="23"/>
  <c r="D293" i="23"/>
  <c r="I292" i="23"/>
  <c r="H292" i="23" s="1"/>
  <c r="I291" i="23"/>
  <c r="E291" i="23" s="1"/>
  <c r="I290" i="23"/>
  <c r="H290" i="23" s="1"/>
  <c r="I289" i="23"/>
  <c r="H289" i="23" s="1"/>
  <c r="I288" i="23"/>
  <c r="H288" i="23" s="1"/>
  <c r="I287" i="23"/>
  <c r="H287" i="23" s="1"/>
  <c r="I286" i="23"/>
  <c r="I285" i="23"/>
  <c r="H285" i="23" s="1"/>
  <c r="I284" i="23"/>
  <c r="H284" i="23" s="1"/>
  <c r="I283" i="23"/>
  <c r="E283" i="23" s="1"/>
  <c r="I282" i="23"/>
  <c r="H282" i="23" s="1"/>
  <c r="I281" i="23"/>
  <c r="I280" i="23"/>
  <c r="H280" i="23" s="1"/>
  <c r="I279" i="23"/>
  <c r="H279" i="23" s="1"/>
  <c r="I278" i="23"/>
  <c r="I277" i="23"/>
  <c r="G275" i="23"/>
  <c r="D275" i="23"/>
  <c r="I274" i="23"/>
  <c r="I273" i="23"/>
  <c r="E273" i="23" s="1"/>
  <c r="I272" i="23"/>
  <c r="I271" i="23"/>
  <c r="I270" i="23"/>
  <c r="H270" i="23" s="1"/>
  <c r="I269" i="23"/>
  <c r="I268" i="23"/>
  <c r="H268" i="23" s="1"/>
  <c r="I267" i="23"/>
  <c r="H267" i="23" s="1"/>
  <c r="I266" i="23"/>
  <c r="I265" i="23"/>
  <c r="I264" i="23"/>
  <c r="I263" i="23"/>
  <c r="H263" i="23" s="1"/>
  <c r="I262" i="23"/>
  <c r="G260" i="23"/>
  <c r="D260" i="23"/>
  <c r="I259" i="23"/>
  <c r="H259" i="23" s="1"/>
  <c r="I258" i="23"/>
  <c r="I257" i="23"/>
  <c r="H257" i="23" s="1"/>
  <c r="I256" i="23"/>
  <c r="I255" i="23"/>
  <c r="I254" i="23"/>
  <c r="E254" i="23" s="1"/>
  <c r="I253" i="23"/>
  <c r="I252" i="23"/>
  <c r="H252" i="23" s="1"/>
  <c r="I251" i="23"/>
  <c r="I250" i="23"/>
  <c r="G248" i="23"/>
  <c r="D248" i="23"/>
  <c r="I247" i="23"/>
  <c r="E247" i="23" s="1"/>
  <c r="I246" i="23"/>
  <c r="H246" i="23" s="1"/>
  <c r="I245" i="23"/>
  <c r="I244" i="23"/>
  <c r="I243" i="23"/>
  <c r="I242" i="23"/>
  <c r="I241" i="23"/>
  <c r="H241" i="23" s="1"/>
  <c r="I240" i="23"/>
  <c r="I239" i="23"/>
  <c r="I238" i="23"/>
  <c r="G235" i="23"/>
  <c r="G236" i="23" s="1"/>
  <c r="D235" i="23"/>
  <c r="D236" i="23" s="1"/>
  <c r="I234" i="23"/>
  <c r="H234" i="23" s="1"/>
  <c r="I233" i="23"/>
  <c r="H233" i="23" s="1"/>
  <c r="I232" i="23"/>
  <c r="H232" i="23" s="1"/>
  <c r="I231" i="23"/>
  <c r="I230" i="23"/>
  <c r="H230" i="23" s="1"/>
  <c r="I228" i="23"/>
  <c r="H228" i="23" s="1"/>
  <c r="I227" i="23"/>
  <c r="H227" i="23" s="1"/>
  <c r="I226" i="23"/>
  <c r="E226" i="23" s="1"/>
  <c r="I225" i="23"/>
  <c r="H225" i="23" s="1"/>
  <c r="I224" i="23"/>
  <c r="H224" i="23" s="1"/>
  <c r="I223" i="23"/>
  <c r="I222" i="23"/>
  <c r="H222" i="23" s="1"/>
  <c r="I221" i="23"/>
  <c r="H221" i="23" s="1"/>
  <c r="I219" i="23"/>
  <c r="H219" i="23" s="1"/>
  <c r="I218" i="23"/>
  <c r="H218" i="23" s="1"/>
  <c r="I217" i="23"/>
  <c r="H217" i="23" s="1"/>
  <c r="I216" i="23"/>
  <c r="H216" i="23" s="1"/>
  <c r="I215" i="23"/>
  <c r="H215" i="23" s="1"/>
  <c r="I214" i="23"/>
  <c r="I213" i="23"/>
  <c r="E213" i="23" s="1"/>
  <c r="I212" i="23"/>
  <c r="H212" i="23" s="1"/>
  <c r="I211" i="23"/>
  <c r="H211" i="23" s="1"/>
  <c r="I210" i="23"/>
  <c r="H210" i="23" s="1"/>
  <c r="I209" i="23"/>
  <c r="H209" i="23" s="1"/>
  <c r="I208" i="23"/>
  <c r="H208" i="23" s="1"/>
  <c r="I207" i="23"/>
  <c r="H207" i="23" s="1"/>
  <c r="I206" i="23"/>
  <c r="I205" i="23"/>
  <c r="H205" i="23" s="1"/>
  <c r="I204" i="23"/>
  <c r="H204" i="23" s="1"/>
  <c r="I203" i="23"/>
  <c r="H203" i="23" s="1"/>
  <c r="I202" i="23"/>
  <c r="H202" i="23" s="1"/>
  <c r="I201" i="23"/>
  <c r="H201" i="23" s="1"/>
  <c r="I200" i="23"/>
  <c r="H200" i="23" s="1"/>
  <c r="I199" i="23"/>
  <c r="H199" i="23" s="1"/>
  <c r="I198" i="23"/>
  <c r="I197" i="23"/>
  <c r="I196" i="23"/>
  <c r="H196" i="23" s="1"/>
  <c r="I195" i="23"/>
  <c r="H195" i="23" s="1"/>
  <c r="I194" i="23"/>
  <c r="H194" i="23" s="1"/>
  <c r="I193" i="23"/>
  <c r="I192" i="23"/>
  <c r="H192" i="23" s="1"/>
  <c r="G188" i="23"/>
  <c r="D188" i="23"/>
  <c r="I187" i="23"/>
  <c r="H187" i="23" s="1"/>
  <c r="I186" i="23"/>
  <c r="I185" i="23"/>
  <c r="I184" i="23"/>
  <c r="H184" i="23" s="1"/>
  <c r="G182" i="23"/>
  <c r="D182" i="23"/>
  <c r="I181" i="23"/>
  <c r="H181" i="23" s="1"/>
  <c r="I180" i="23"/>
  <c r="I179" i="23"/>
  <c r="H179" i="23" s="1"/>
  <c r="I178" i="23"/>
  <c r="H178" i="23" s="1"/>
  <c r="I177" i="23"/>
  <c r="H177" i="23" s="1"/>
  <c r="I176" i="23"/>
  <c r="H176" i="23" s="1"/>
  <c r="I175" i="23"/>
  <c r="E175" i="23" s="1"/>
  <c r="I174" i="23"/>
  <c r="H174" i="23" s="1"/>
  <c r="I173" i="23"/>
  <c r="H173" i="23" s="1"/>
  <c r="G171" i="23"/>
  <c r="D171" i="23"/>
  <c r="I170" i="23"/>
  <c r="H170" i="23" s="1"/>
  <c r="I169" i="23"/>
  <c r="I168" i="23"/>
  <c r="H168" i="23" s="1"/>
  <c r="I167" i="23"/>
  <c r="I166" i="23"/>
  <c r="G164" i="23"/>
  <c r="D164" i="23"/>
  <c r="I163" i="23"/>
  <c r="H163" i="23" s="1"/>
  <c r="I162" i="23"/>
  <c r="I161" i="23"/>
  <c r="H161" i="23" s="1"/>
  <c r="I160" i="23"/>
  <c r="H160" i="23" s="1"/>
  <c r="I159" i="23"/>
  <c r="H159" i="23" s="1"/>
  <c r="I158" i="23"/>
  <c r="G155" i="23"/>
  <c r="D155" i="23"/>
  <c r="I154" i="23"/>
  <c r="I153" i="23"/>
  <c r="I152" i="23"/>
  <c r="I151" i="23"/>
  <c r="H151" i="23" s="1"/>
  <c r="I150" i="23"/>
  <c r="I149" i="23"/>
  <c r="I148" i="23"/>
  <c r="I147" i="23"/>
  <c r="H147" i="23" s="1"/>
  <c r="I146" i="23"/>
  <c r="I145" i="23"/>
  <c r="I144" i="23"/>
  <c r="I143" i="23"/>
  <c r="I142" i="23"/>
  <c r="G140" i="23"/>
  <c r="D140" i="23"/>
  <c r="I139" i="23"/>
  <c r="I138" i="23"/>
  <c r="I137" i="23"/>
  <c r="I136" i="23"/>
  <c r="I135" i="23"/>
  <c r="I134" i="23"/>
  <c r="I133" i="23"/>
  <c r="I132" i="23"/>
  <c r="I131" i="23"/>
  <c r="G129" i="23"/>
  <c r="D129" i="23"/>
  <c r="I128" i="23"/>
  <c r="I127" i="23"/>
  <c r="E127" i="23" s="1"/>
  <c r="I126" i="23"/>
  <c r="I125" i="23"/>
  <c r="I124" i="23"/>
  <c r="I123" i="23"/>
  <c r="I122" i="23"/>
  <c r="I121" i="23"/>
  <c r="H121" i="23" s="1"/>
  <c r="I120" i="23"/>
  <c r="I119" i="23"/>
  <c r="G117" i="23"/>
  <c r="D117" i="23"/>
  <c r="I116" i="23"/>
  <c r="I115" i="23"/>
  <c r="I113" i="23"/>
  <c r="I112" i="23"/>
  <c r="I111" i="23"/>
  <c r="E111" i="23" s="1"/>
  <c r="I110" i="23"/>
  <c r="I109" i="23"/>
  <c r="I108" i="23"/>
  <c r="I107" i="23"/>
  <c r="I106" i="23"/>
  <c r="I105" i="23"/>
  <c r="I104" i="23"/>
  <c r="G101" i="23"/>
  <c r="G102" i="23" s="1"/>
  <c r="D101" i="23"/>
  <c r="I100" i="23"/>
  <c r="I99" i="23"/>
  <c r="I98" i="23"/>
  <c r="I97" i="23"/>
  <c r="E97" i="23" s="1"/>
  <c r="I96" i="23"/>
  <c r="I95" i="23"/>
  <c r="I94" i="23"/>
  <c r="I93" i="23"/>
  <c r="I92" i="23"/>
  <c r="H92" i="23" s="1"/>
  <c r="I91" i="23"/>
  <c r="I90" i="23"/>
  <c r="I89" i="23"/>
  <c r="E89" i="23" s="1"/>
  <c r="I88" i="23"/>
  <c r="H88" i="23" s="1"/>
  <c r="I87" i="23"/>
  <c r="I86" i="23"/>
  <c r="H86" i="23" s="1"/>
  <c r="I85" i="23"/>
  <c r="I84" i="23"/>
  <c r="I83" i="23"/>
  <c r="E83" i="23" s="1"/>
  <c r="I82" i="23"/>
  <c r="I81" i="23"/>
  <c r="I80" i="23"/>
  <c r="G77" i="23"/>
  <c r="D77" i="23"/>
  <c r="D78" i="23" s="1"/>
  <c r="I76" i="23"/>
  <c r="E76" i="23" s="1"/>
  <c r="I75" i="23"/>
  <c r="I74" i="23"/>
  <c r="I73" i="23"/>
  <c r="I72" i="23"/>
  <c r="I71" i="23"/>
  <c r="I70" i="23"/>
  <c r="I69" i="23"/>
  <c r="I68" i="23"/>
  <c r="I67" i="23"/>
  <c r="H67" i="23" s="1"/>
  <c r="I66" i="23"/>
  <c r="I65" i="23"/>
  <c r="I64" i="23"/>
  <c r="I63" i="23"/>
  <c r="I62" i="23"/>
  <c r="I61" i="23"/>
  <c r="I60" i="23"/>
  <c r="I59" i="23"/>
  <c r="I58" i="23"/>
  <c r="I57" i="23"/>
  <c r="I56" i="23"/>
  <c r="I55" i="23"/>
  <c r="I54" i="23"/>
  <c r="I53" i="23"/>
  <c r="G50" i="23"/>
  <c r="D50" i="23"/>
  <c r="I49" i="23"/>
  <c r="I48" i="23"/>
  <c r="I47" i="23"/>
  <c r="I46" i="23"/>
  <c r="I45" i="23"/>
  <c r="I44" i="23"/>
  <c r="I43" i="23"/>
  <c r="I42" i="23"/>
  <c r="I41" i="23"/>
  <c r="E41" i="23" s="1"/>
  <c r="I40" i="23"/>
  <c r="I39" i="23"/>
  <c r="I38" i="23"/>
  <c r="H38" i="23" s="1"/>
  <c r="I37" i="23"/>
  <c r="I36" i="23"/>
  <c r="I35" i="23"/>
  <c r="H35" i="23" s="1"/>
  <c r="I34" i="23"/>
  <c r="I33" i="23"/>
  <c r="E33" i="23" s="1"/>
  <c r="I32" i="23"/>
  <c r="H32" i="23" s="1"/>
  <c r="G31" i="23"/>
  <c r="D31" i="23"/>
  <c r="I30" i="23"/>
  <c r="H30" i="23" s="1"/>
  <c r="I29" i="23"/>
  <c r="I28" i="23"/>
  <c r="H28" i="23" s="1"/>
  <c r="I27" i="23"/>
  <c r="I26" i="23"/>
  <c r="H26" i="23" s="1"/>
  <c r="I25" i="23"/>
  <c r="I24" i="23"/>
  <c r="I23" i="23"/>
  <c r="I22" i="23"/>
  <c r="H22" i="23" s="1"/>
  <c r="I21" i="23"/>
  <c r="I20" i="23"/>
  <c r="I19" i="23"/>
  <c r="H19" i="23" s="1"/>
  <c r="I18" i="23"/>
  <c r="I17" i="23"/>
  <c r="I16" i="23"/>
  <c r="I15" i="23"/>
  <c r="E15" i="23" s="1"/>
  <c r="I14" i="23"/>
  <c r="I13" i="23"/>
  <c r="H13" i="23" s="1"/>
  <c r="I12" i="23"/>
  <c r="I11" i="23"/>
  <c r="I10" i="23"/>
  <c r="G410" i="9"/>
  <c r="D410" i="9"/>
  <c r="I409" i="9"/>
  <c r="I408" i="9"/>
  <c r="H408" i="9" s="1"/>
  <c r="G407" i="9"/>
  <c r="D407" i="9"/>
  <c r="I406" i="9"/>
  <c r="H406" i="9" s="1"/>
  <c r="I405" i="9"/>
  <c r="H405" i="9" s="1"/>
  <c r="I404" i="9"/>
  <c r="I403" i="9"/>
  <c r="E403" i="9" s="1"/>
  <c r="I402" i="9"/>
  <c r="H402" i="9" s="1"/>
  <c r="I401" i="9"/>
  <c r="H401" i="9" s="1"/>
  <c r="I400" i="9"/>
  <c r="E400" i="9" s="1"/>
  <c r="I399" i="9"/>
  <c r="I398" i="9"/>
  <c r="H398" i="9" s="1"/>
  <c r="I397" i="9"/>
  <c r="H397" i="9" s="1"/>
  <c r="I396" i="9"/>
  <c r="E396" i="9" s="1"/>
  <c r="I395" i="9"/>
  <c r="E395" i="9" s="1"/>
  <c r="G393" i="9"/>
  <c r="D393" i="9"/>
  <c r="I392" i="9"/>
  <c r="H392" i="9" s="1"/>
  <c r="I391" i="9"/>
  <c r="I390" i="9"/>
  <c r="H390" i="9" s="1"/>
  <c r="I389" i="9"/>
  <c r="E389" i="9" s="1"/>
  <c r="I388" i="9"/>
  <c r="I387" i="9"/>
  <c r="H387" i="9" s="1"/>
  <c r="I386" i="9"/>
  <c r="H386" i="9" s="1"/>
  <c r="I385" i="9"/>
  <c r="E385" i="9" s="1"/>
  <c r="I384" i="9"/>
  <c r="H384" i="9" s="1"/>
  <c r="I383" i="9"/>
  <c r="E383" i="9" s="1"/>
  <c r="I382" i="9"/>
  <c r="H382" i="9" s="1"/>
  <c r="I381" i="9"/>
  <c r="E381" i="9" s="1"/>
  <c r="I380" i="9"/>
  <c r="I379" i="9"/>
  <c r="I378" i="9"/>
  <c r="H378" i="9" s="1"/>
  <c r="I377" i="9"/>
  <c r="E377" i="9" s="1"/>
  <c r="I376" i="9"/>
  <c r="H376" i="9" s="1"/>
  <c r="G372" i="9"/>
  <c r="D372" i="9"/>
  <c r="I371" i="9"/>
  <c r="I370" i="9"/>
  <c r="I369" i="9"/>
  <c r="H369" i="9" s="1"/>
  <c r="I368" i="9"/>
  <c r="H368" i="9" s="1"/>
  <c r="I367" i="9"/>
  <c r="H367" i="9" s="1"/>
  <c r="I366" i="9"/>
  <c r="I365" i="9"/>
  <c r="I364" i="9"/>
  <c r="H364" i="9" s="1"/>
  <c r="I363" i="9"/>
  <c r="I362" i="9"/>
  <c r="E362" i="9" s="1"/>
  <c r="I361" i="9"/>
  <c r="H361" i="9" s="1"/>
  <c r="I360" i="9"/>
  <c r="G358" i="9"/>
  <c r="D358" i="9"/>
  <c r="I357" i="9"/>
  <c r="H357" i="9" s="1"/>
  <c r="I356" i="9"/>
  <c r="H356" i="9" s="1"/>
  <c r="I355" i="9"/>
  <c r="H355" i="9" s="1"/>
  <c r="I354" i="9"/>
  <c r="I353" i="9"/>
  <c r="H353" i="9" s="1"/>
  <c r="I352" i="9"/>
  <c r="G350" i="9"/>
  <c r="D350" i="9"/>
  <c r="I349" i="9"/>
  <c r="H349" i="9" s="1"/>
  <c r="I348" i="9"/>
  <c r="H348" i="9" s="1"/>
  <c r="I347" i="9"/>
  <c r="E347" i="9" s="1"/>
  <c r="I346" i="9"/>
  <c r="H346" i="9" s="1"/>
  <c r="I345" i="9"/>
  <c r="I344" i="9"/>
  <c r="E344" i="9" s="1"/>
  <c r="I343" i="9"/>
  <c r="I342" i="9"/>
  <c r="H342" i="9" s="1"/>
  <c r="G339" i="9"/>
  <c r="D339" i="9"/>
  <c r="I338" i="9"/>
  <c r="I337" i="9"/>
  <c r="H337" i="9" s="1"/>
  <c r="I336" i="9"/>
  <c r="H336" i="9" s="1"/>
  <c r="I335" i="9"/>
  <c r="H335" i="9" s="1"/>
  <c r="I334" i="9"/>
  <c r="H334" i="9" s="1"/>
  <c r="G332" i="9"/>
  <c r="D332" i="9"/>
  <c r="I331" i="9"/>
  <c r="H331" i="9" s="1"/>
  <c r="I330" i="9"/>
  <c r="E330" i="9" s="1"/>
  <c r="I329" i="9"/>
  <c r="H329" i="9" s="1"/>
  <c r="I328" i="9"/>
  <c r="E328" i="9" s="1"/>
  <c r="G326" i="9"/>
  <c r="D326" i="9"/>
  <c r="I325" i="9"/>
  <c r="E325" i="9" s="1"/>
  <c r="I324" i="9"/>
  <c r="I323" i="9"/>
  <c r="H323" i="9" s="1"/>
  <c r="I322" i="9"/>
  <c r="H322" i="9" s="1"/>
  <c r="I321" i="9"/>
  <c r="H321" i="9" s="1"/>
  <c r="I320" i="9"/>
  <c r="E320" i="9" s="1"/>
  <c r="I319" i="9"/>
  <c r="H319" i="9" s="1"/>
  <c r="I318" i="9"/>
  <c r="H318" i="9" s="1"/>
  <c r="I317" i="9"/>
  <c r="E317" i="9" s="1"/>
  <c r="G314" i="9"/>
  <c r="D314" i="9"/>
  <c r="I313" i="9"/>
  <c r="H313" i="9" s="1"/>
  <c r="I312" i="9"/>
  <c r="E312" i="9" s="1"/>
  <c r="I311" i="9"/>
  <c r="I310" i="9"/>
  <c r="H310" i="9" s="1"/>
  <c r="I309" i="9"/>
  <c r="H309" i="9" s="1"/>
  <c r="I308" i="9"/>
  <c r="H308" i="9" s="1"/>
  <c r="G306" i="9"/>
  <c r="G315" i="9" s="1"/>
  <c r="D306" i="9"/>
  <c r="I305" i="9"/>
  <c r="E305" i="9" s="1"/>
  <c r="I304" i="9"/>
  <c r="H304" i="9" s="1"/>
  <c r="I303" i="9"/>
  <c r="H303" i="9" s="1"/>
  <c r="I302" i="9"/>
  <c r="H302" i="9" s="1"/>
  <c r="I301" i="9"/>
  <c r="E301" i="9" s="1"/>
  <c r="I300" i="9"/>
  <c r="I299" i="9"/>
  <c r="H299" i="9" s="1"/>
  <c r="G296" i="9"/>
  <c r="D296" i="9"/>
  <c r="I295" i="9"/>
  <c r="I294" i="9"/>
  <c r="I293" i="9"/>
  <c r="H293" i="9" s="1"/>
  <c r="G292" i="9"/>
  <c r="D292" i="9"/>
  <c r="I291" i="9"/>
  <c r="H291" i="9" s="1"/>
  <c r="I290" i="9"/>
  <c r="H290" i="9" s="1"/>
  <c r="I289" i="9"/>
  <c r="H289" i="9" s="1"/>
  <c r="I288" i="9"/>
  <c r="E288" i="9" s="1"/>
  <c r="I287" i="9"/>
  <c r="H287" i="9" s="1"/>
  <c r="I286" i="9"/>
  <c r="E286" i="9" s="1"/>
  <c r="I285" i="9"/>
  <c r="I284" i="9"/>
  <c r="H284" i="9" s="1"/>
  <c r="I283" i="9"/>
  <c r="H283" i="9" s="1"/>
  <c r="I282" i="9"/>
  <c r="H282" i="9" s="1"/>
  <c r="I281" i="9"/>
  <c r="I280" i="9"/>
  <c r="H280" i="9" s="1"/>
  <c r="I279" i="9"/>
  <c r="H279" i="9" s="1"/>
  <c r="I278" i="9"/>
  <c r="E278" i="9" s="1"/>
  <c r="I277" i="9"/>
  <c r="I276" i="9"/>
  <c r="G274" i="9"/>
  <c r="D274" i="9"/>
  <c r="I273" i="9"/>
  <c r="I272" i="9"/>
  <c r="H272" i="9" s="1"/>
  <c r="I271" i="9"/>
  <c r="H271" i="9" s="1"/>
  <c r="I270" i="9"/>
  <c r="H270" i="9" s="1"/>
  <c r="I269" i="9"/>
  <c r="H269" i="9" s="1"/>
  <c r="I268" i="9"/>
  <c r="I267" i="9"/>
  <c r="H267" i="9" s="1"/>
  <c r="I266" i="9"/>
  <c r="E266" i="9" s="1"/>
  <c r="I265" i="9"/>
  <c r="I264" i="9"/>
  <c r="I263" i="9"/>
  <c r="H263" i="9" s="1"/>
  <c r="I262" i="9"/>
  <c r="H262" i="9" s="1"/>
  <c r="I261" i="9"/>
  <c r="H261" i="9" s="1"/>
  <c r="G259" i="9"/>
  <c r="D259" i="9"/>
  <c r="I258" i="9"/>
  <c r="H258" i="9" s="1"/>
  <c r="I257" i="9"/>
  <c r="E257" i="9" s="1"/>
  <c r="I256" i="9"/>
  <c r="H256" i="9" s="1"/>
  <c r="I255" i="9"/>
  <c r="E255" i="9" s="1"/>
  <c r="I254" i="9"/>
  <c r="I253" i="9"/>
  <c r="H253" i="9" s="1"/>
  <c r="I252" i="9"/>
  <c r="I251" i="9"/>
  <c r="H251" i="9" s="1"/>
  <c r="I250" i="9"/>
  <c r="I249" i="9"/>
  <c r="G247" i="9"/>
  <c r="D247" i="9"/>
  <c r="I246" i="9"/>
  <c r="H246" i="9" s="1"/>
  <c r="I245" i="9"/>
  <c r="H245" i="9" s="1"/>
  <c r="I244" i="9"/>
  <c r="E244" i="9" s="1"/>
  <c r="I243" i="9"/>
  <c r="I242" i="9"/>
  <c r="H242" i="9" s="1"/>
  <c r="I241" i="9"/>
  <c r="I240" i="9"/>
  <c r="H240" i="9" s="1"/>
  <c r="I239" i="9"/>
  <c r="H239" i="9" s="1"/>
  <c r="I238" i="9"/>
  <c r="H238" i="9" s="1"/>
  <c r="I237" i="9"/>
  <c r="H237" i="9" s="1"/>
  <c r="G234" i="9"/>
  <c r="G235" i="9" s="1"/>
  <c r="D234" i="9"/>
  <c r="D235" i="9" s="1"/>
  <c r="I233" i="9"/>
  <c r="I232" i="9"/>
  <c r="I231" i="9"/>
  <c r="I230" i="9"/>
  <c r="I229" i="9"/>
  <c r="I227" i="9"/>
  <c r="I226" i="9"/>
  <c r="I225" i="9"/>
  <c r="I224" i="9"/>
  <c r="I223" i="9"/>
  <c r="I222" i="9"/>
  <c r="I221" i="9"/>
  <c r="I220" i="9"/>
  <c r="I219" i="9"/>
  <c r="I218" i="9"/>
  <c r="I217" i="9"/>
  <c r="I216" i="9"/>
  <c r="I215" i="9"/>
  <c r="I214" i="9"/>
  <c r="I213" i="9"/>
  <c r="I212" i="9"/>
  <c r="I211" i="9"/>
  <c r="I210" i="9"/>
  <c r="I209" i="9"/>
  <c r="I208" i="9"/>
  <c r="I207" i="9"/>
  <c r="I206" i="9"/>
  <c r="I205" i="9"/>
  <c r="I204" i="9"/>
  <c r="I203" i="9"/>
  <c r="I202" i="9"/>
  <c r="I201" i="9"/>
  <c r="I200" i="9"/>
  <c r="H200" i="9" s="1"/>
  <c r="I199" i="9"/>
  <c r="I198" i="9"/>
  <c r="I197" i="9"/>
  <c r="I196" i="9"/>
  <c r="I195" i="9"/>
  <c r="I194" i="9"/>
  <c r="I193" i="9"/>
  <c r="I192" i="9"/>
  <c r="G188" i="9"/>
  <c r="D188" i="9"/>
  <c r="I187" i="9"/>
  <c r="I186" i="9"/>
  <c r="H186" i="9" s="1"/>
  <c r="I185" i="9"/>
  <c r="H185" i="9" s="1"/>
  <c r="I184" i="9"/>
  <c r="H184" i="9" s="1"/>
  <c r="G182" i="9"/>
  <c r="D182" i="9"/>
  <c r="I181" i="9"/>
  <c r="H181" i="9" s="1"/>
  <c r="I180" i="9"/>
  <c r="I179" i="9"/>
  <c r="H179" i="9" s="1"/>
  <c r="I178" i="9"/>
  <c r="H178" i="9" s="1"/>
  <c r="E177" i="9"/>
  <c r="I176" i="9"/>
  <c r="H176" i="9" s="1"/>
  <c r="I175" i="9"/>
  <c r="H175" i="9" s="1"/>
  <c r="I174" i="9"/>
  <c r="H174" i="9" s="1"/>
  <c r="I173" i="9"/>
  <c r="H173" i="9" s="1"/>
  <c r="G171" i="9"/>
  <c r="D171" i="9"/>
  <c r="I170" i="9"/>
  <c r="H170" i="9" s="1"/>
  <c r="I169" i="9"/>
  <c r="I168" i="9"/>
  <c r="H168" i="9" s="1"/>
  <c r="I167" i="9"/>
  <c r="H167" i="9" s="1"/>
  <c r="I166" i="9"/>
  <c r="H166" i="9" s="1"/>
  <c r="G164" i="9"/>
  <c r="D164" i="9"/>
  <c r="I163" i="9"/>
  <c r="H163" i="9" s="1"/>
  <c r="I162" i="9"/>
  <c r="I161" i="9"/>
  <c r="H161" i="9" s="1"/>
  <c r="I160" i="9"/>
  <c r="E160" i="9" s="1"/>
  <c r="I159" i="9"/>
  <c r="E159" i="9" s="1"/>
  <c r="I158" i="9"/>
  <c r="H158" i="9" s="1"/>
  <c r="G155" i="9"/>
  <c r="D155" i="9"/>
  <c r="I154" i="9"/>
  <c r="E154" i="9" s="1"/>
  <c r="I153" i="9"/>
  <c r="H153" i="9" s="1"/>
  <c r="I152" i="9"/>
  <c r="I151" i="9"/>
  <c r="H151" i="9" s="1"/>
  <c r="I150" i="9"/>
  <c r="H150" i="9" s="1"/>
  <c r="I149" i="9"/>
  <c r="H149" i="9" s="1"/>
  <c r="I148" i="9"/>
  <c r="H148" i="9" s="1"/>
  <c r="I147" i="9"/>
  <c r="E147" i="9" s="1"/>
  <c r="I146" i="9"/>
  <c r="E146" i="9" s="1"/>
  <c r="I145" i="9"/>
  <c r="H145" i="9" s="1"/>
  <c r="I144" i="9"/>
  <c r="I143" i="9"/>
  <c r="H143" i="9" s="1"/>
  <c r="I142" i="9"/>
  <c r="G140" i="9"/>
  <c r="D140" i="9"/>
  <c r="I139" i="9"/>
  <c r="H139" i="9" s="1"/>
  <c r="I138" i="9"/>
  <c r="H138" i="9" s="1"/>
  <c r="I137" i="9"/>
  <c r="H137" i="9" s="1"/>
  <c r="I136" i="9"/>
  <c r="E136" i="9" s="1"/>
  <c r="I135" i="9"/>
  <c r="E135" i="9" s="1"/>
  <c r="I134" i="9"/>
  <c r="H134" i="9" s="1"/>
  <c r="I133" i="9"/>
  <c r="I132" i="9"/>
  <c r="H132" i="9" s="1"/>
  <c r="I131" i="9"/>
  <c r="H131" i="9" s="1"/>
  <c r="G129" i="9"/>
  <c r="D129" i="9"/>
  <c r="I128" i="9"/>
  <c r="H128" i="9" s="1"/>
  <c r="I127" i="9"/>
  <c r="H127" i="9" s="1"/>
  <c r="I126" i="9"/>
  <c r="H126" i="9" s="1"/>
  <c r="I125" i="9"/>
  <c r="E125" i="9" s="1"/>
  <c r="I124" i="9"/>
  <c r="E124" i="9" s="1"/>
  <c r="I123" i="9"/>
  <c r="H123" i="9" s="1"/>
  <c r="I122" i="9"/>
  <c r="I121" i="9"/>
  <c r="H121" i="9" s="1"/>
  <c r="I120" i="9"/>
  <c r="I119" i="9"/>
  <c r="H119" i="9" s="1"/>
  <c r="G117" i="9"/>
  <c r="D117" i="9"/>
  <c r="I116" i="9"/>
  <c r="H116" i="9" s="1"/>
  <c r="I115" i="9"/>
  <c r="E115" i="9" s="1"/>
  <c r="I113" i="9"/>
  <c r="E113" i="9" s="1"/>
  <c r="I112" i="9"/>
  <c r="H112" i="9" s="1"/>
  <c r="I111" i="9"/>
  <c r="I110" i="9"/>
  <c r="H110" i="9" s="1"/>
  <c r="I109" i="9"/>
  <c r="I108" i="9"/>
  <c r="H108" i="9" s="1"/>
  <c r="I107" i="9"/>
  <c r="H107" i="9" s="1"/>
  <c r="I106" i="9"/>
  <c r="E106" i="9" s="1"/>
  <c r="I105" i="9"/>
  <c r="I104" i="9"/>
  <c r="H104" i="9" s="1"/>
  <c r="G101" i="9"/>
  <c r="D101" i="9"/>
  <c r="D102" i="9" s="1"/>
  <c r="I100" i="9"/>
  <c r="E100" i="9" s="1"/>
  <c r="I99" i="9"/>
  <c r="H99" i="9" s="1"/>
  <c r="I98" i="9"/>
  <c r="I97" i="9"/>
  <c r="H97" i="9" s="1"/>
  <c r="I96" i="9"/>
  <c r="I95" i="9"/>
  <c r="I94" i="9"/>
  <c r="I93" i="9"/>
  <c r="E93" i="9" s="1"/>
  <c r="I92" i="9"/>
  <c r="E92" i="9" s="1"/>
  <c r="I91" i="9"/>
  <c r="H91" i="9" s="1"/>
  <c r="I90" i="9"/>
  <c r="I89" i="9"/>
  <c r="I88" i="9"/>
  <c r="H88" i="9" s="1"/>
  <c r="I87" i="9"/>
  <c r="H87" i="9" s="1"/>
  <c r="I86" i="9"/>
  <c r="E86" i="9" s="1"/>
  <c r="I85" i="9"/>
  <c r="E85" i="9" s="1"/>
  <c r="I84" i="9"/>
  <c r="E84" i="9" s="1"/>
  <c r="I83" i="9"/>
  <c r="I82" i="9"/>
  <c r="I81" i="9"/>
  <c r="H81" i="9" s="1"/>
  <c r="I80" i="9"/>
  <c r="H80" i="9" s="1"/>
  <c r="G77" i="9"/>
  <c r="D77" i="9"/>
  <c r="D78" i="9" s="1"/>
  <c r="I76" i="9"/>
  <c r="H76" i="9" s="1"/>
  <c r="I75" i="9"/>
  <c r="I74" i="9"/>
  <c r="H74" i="9" s="1"/>
  <c r="I73" i="9"/>
  <c r="E73" i="9" s="1"/>
  <c r="I72" i="9"/>
  <c r="H72" i="9" s="1"/>
  <c r="I71" i="9"/>
  <c r="E71" i="9" s="1"/>
  <c r="I70" i="9"/>
  <c r="H70" i="9" s="1"/>
  <c r="I69" i="9"/>
  <c r="I68" i="9"/>
  <c r="I67" i="9"/>
  <c r="H67" i="9" s="1"/>
  <c r="I66" i="9"/>
  <c r="H66" i="9" s="1"/>
  <c r="I65" i="9"/>
  <c r="H65" i="9" s="1"/>
  <c r="I64" i="9"/>
  <c r="H64" i="9" s="1"/>
  <c r="I63" i="9"/>
  <c r="I62" i="9"/>
  <c r="H62" i="9" s="1"/>
  <c r="I61" i="9"/>
  <c r="H61" i="9" s="1"/>
  <c r="I60" i="9"/>
  <c r="H60" i="9" s="1"/>
  <c r="I59" i="9"/>
  <c r="E59" i="9" s="1"/>
  <c r="I58" i="9"/>
  <c r="I57" i="9"/>
  <c r="H57" i="9" s="1"/>
  <c r="I56" i="9"/>
  <c r="H56" i="9" s="1"/>
  <c r="I55" i="9"/>
  <c r="E55" i="9" s="1"/>
  <c r="I54" i="9"/>
  <c r="H54" i="9" s="1"/>
  <c r="I53" i="9"/>
  <c r="G50" i="9"/>
  <c r="D50" i="9"/>
  <c r="I49" i="9"/>
  <c r="H49" i="9" s="1"/>
  <c r="I48" i="9"/>
  <c r="I47" i="9"/>
  <c r="I46" i="9"/>
  <c r="H46" i="9" s="1"/>
  <c r="I45" i="9"/>
  <c r="H45" i="9" s="1"/>
  <c r="I44" i="9"/>
  <c r="E44" i="9" s="1"/>
  <c r="I43" i="9"/>
  <c r="I42" i="9"/>
  <c r="H42" i="9" s="1"/>
  <c r="I41" i="9"/>
  <c r="H41" i="9" s="1"/>
  <c r="I40" i="9"/>
  <c r="H40" i="9" s="1"/>
  <c r="I39" i="9"/>
  <c r="I38" i="9"/>
  <c r="E38" i="9" s="1"/>
  <c r="I37" i="9"/>
  <c r="H37" i="9" s="1"/>
  <c r="I36" i="9"/>
  <c r="I35" i="9"/>
  <c r="H35" i="9" s="1"/>
  <c r="I34" i="9"/>
  <c r="H34" i="9" s="1"/>
  <c r="I33" i="9"/>
  <c r="H33" i="9" s="1"/>
  <c r="I32" i="9"/>
  <c r="H32" i="9" s="1"/>
  <c r="G31" i="9"/>
  <c r="D31" i="9"/>
  <c r="I30" i="9"/>
  <c r="H30" i="9" s="1"/>
  <c r="I29" i="9"/>
  <c r="I28" i="9"/>
  <c r="I27" i="9"/>
  <c r="H27" i="9" s="1"/>
  <c r="I26" i="9"/>
  <c r="I25" i="9"/>
  <c r="I24" i="9"/>
  <c r="I23" i="9"/>
  <c r="I22" i="9"/>
  <c r="H22" i="9" s="1"/>
  <c r="I21" i="9"/>
  <c r="I20" i="9"/>
  <c r="H20" i="9" s="1"/>
  <c r="I19" i="9"/>
  <c r="E19" i="9" s="1"/>
  <c r="I18" i="9"/>
  <c r="H18" i="9" s="1"/>
  <c r="I17" i="9"/>
  <c r="H17" i="9" s="1"/>
  <c r="I16" i="9"/>
  <c r="H16" i="9" s="1"/>
  <c r="I15" i="9"/>
  <c r="I14" i="9"/>
  <c r="I13" i="9"/>
  <c r="H13" i="9" s="1"/>
  <c r="I12" i="9"/>
  <c r="I11" i="9"/>
  <c r="I10" i="9"/>
  <c r="H10" i="9" s="1"/>
  <c r="G111" i="10"/>
  <c r="D111" i="10"/>
  <c r="I110" i="10"/>
  <c r="I109" i="10"/>
  <c r="I108" i="10"/>
  <c r="G107" i="10"/>
  <c r="D107" i="10"/>
  <c r="I106" i="10"/>
  <c r="I105" i="10"/>
  <c r="H105" i="10" s="1"/>
  <c r="I104" i="10"/>
  <c r="H104" i="10" s="1"/>
  <c r="I103" i="10"/>
  <c r="I102" i="10"/>
  <c r="I101" i="10"/>
  <c r="I100" i="10"/>
  <c r="I99" i="10"/>
  <c r="I98" i="10"/>
  <c r="I97" i="10"/>
  <c r="H97" i="10" s="1"/>
  <c r="I96" i="10"/>
  <c r="I95" i="10"/>
  <c r="I94" i="10"/>
  <c r="I93" i="10"/>
  <c r="I92" i="10"/>
  <c r="I91" i="10"/>
  <c r="G89" i="10"/>
  <c r="G90" i="10" s="1"/>
  <c r="D89" i="10"/>
  <c r="D90" i="10" s="1"/>
  <c r="I88" i="10"/>
  <c r="H88" i="10" s="1"/>
  <c r="I87" i="10"/>
  <c r="H87" i="10" s="1"/>
  <c r="I85" i="10"/>
  <c r="E85" i="10" s="1"/>
  <c r="I84" i="10"/>
  <c r="I81" i="10"/>
  <c r="H81" i="10" s="1"/>
  <c r="I78" i="10"/>
  <c r="H78" i="10" s="1"/>
  <c r="I77" i="10"/>
  <c r="H77" i="10" s="1"/>
  <c r="I76" i="10"/>
  <c r="H76" i="10" s="1"/>
  <c r="I64" i="10"/>
  <c r="E64" i="10" s="1"/>
  <c r="G60" i="10"/>
  <c r="D60" i="10"/>
  <c r="I59" i="10"/>
  <c r="I58" i="10"/>
  <c r="I57" i="10"/>
  <c r="H57" i="10" s="1"/>
  <c r="I56" i="10"/>
  <c r="G54" i="10"/>
  <c r="D54" i="10"/>
  <c r="I53" i="10"/>
  <c r="E53" i="10" s="1"/>
  <c r="I52" i="10"/>
  <c r="I51" i="10"/>
  <c r="I50" i="10"/>
  <c r="I49" i="10"/>
  <c r="I48" i="10"/>
  <c r="I47" i="10"/>
  <c r="I46" i="10"/>
  <c r="I45" i="10"/>
  <c r="G43" i="10"/>
  <c r="D43" i="10"/>
  <c r="I42" i="10"/>
  <c r="E42" i="10" s="1"/>
  <c r="I41" i="10"/>
  <c r="I40" i="10"/>
  <c r="H40" i="10" s="1"/>
  <c r="I39" i="10"/>
  <c r="I38" i="10"/>
  <c r="G36" i="10"/>
  <c r="D36" i="10"/>
  <c r="I35" i="10"/>
  <c r="I34" i="10"/>
  <c r="I33" i="10"/>
  <c r="I32" i="10"/>
  <c r="I31" i="10"/>
  <c r="I30" i="10"/>
  <c r="G27" i="10"/>
  <c r="G28" i="10" s="1"/>
  <c r="D27" i="10"/>
  <c r="D28" i="10" s="1"/>
  <c r="I26" i="10"/>
  <c r="H26" i="10" s="1"/>
  <c r="I25" i="10"/>
  <c r="I24" i="10"/>
  <c r="I23" i="10"/>
  <c r="I22" i="10"/>
  <c r="I21" i="10"/>
  <c r="H21" i="10" s="1"/>
  <c r="I20" i="10"/>
  <c r="I19" i="10"/>
  <c r="I18" i="10"/>
  <c r="H18" i="10" s="1"/>
  <c r="I17" i="10"/>
  <c r="I16" i="10"/>
  <c r="I15" i="10"/>
  <c r="I14" i="10"/>
  <c r="I13" i="10"/>
  <c r="I12" i="10"/>
  <c r="I11" i="10"/>
  <c r="I10" i="10"/>
  <c r="I9" i="10"/>
  <c r="G382" i="7"/>
  <c r="D382" i="7"/>
  <c r="I381" i="7"/>
  <c r="I380" i="7"/>
  <c r="H380" i="7" s="1"/>
  <c r="G379" i="7"/>
  <c r="D379" i="7"/>
  <c r="I378" i="7"/>
  <c r="H378" i="7" s="1"/>
  <c r="I377" i="7"/>
  <c r="H377" i="7" s="1"/>
  <c r="I376" i="7"/>
  <c r="I375" i="7"/>
  <c r="H375" i="7" s="1"/>
  <c r="I374" i="7"/>
  <c r="I373" i="7"/>
  <c r="H373" i="7" s="1"/>
  <c r="I372" i="7"/>
  <c r="I371" i="7"/>
  <c r="I370" i="7"/>
  <c r="H370" i="7" s="1"/>
  <c r="I369" i="7"/>
  <c r="H369" i="7" s="1"/>
  <c r="I368" i="7"/>
  <c r="E368" i="7" s="1"/>
  <c r="I367" i="7"/>
  <c r="H367" i="7" s="1"/>
  <c r="G365" i="7"/>
  <c r="D365" i="7"/>
  <c r="I364" i="7"/>
  <c r="E364" i="7" s="1"/>
  <c r="I363" i="7"/>
  <c r="I362" i="7"/>
  <c r="I361" i="7"/>
  <c r="E361" i="7" s="1"/>
  <c r="I360" i="7"/>
  <c r="I359" i="7"/>
  <c r="I358" i="7"/>
  <c r="H358" i="7" s="1"/>
  <c r="I357" i="7"/>
  <c r="H357" i="7" s="1"/>
  <c r="I356" i="7"/>
  <c r="I355" i="7"/>
  <c r="E355" i="7" s="1"/>
  <c r="I354" i="7"/>
  <c r="I353" i="7"/>
  <c r="E353" i="7" s="1"/>
  <c r="I352" i="7"/>
  <c r="I351" i="7"/>
  <c r="I350" i="7"/>
  <c r="I349" i="7"/>
  <c r="I348" i="7"/>
  <c r="E348" i="7" s="1"/>
  <c r="G344" i="7"/>
  <c r="D344" i="7"/>
  <c r="I343" i="7"/>
  <c r="E343" i="7" s="1"/>
  <c r="I342" i="7"/>
  <c r="E342" i="7" s="1"/>
  <c r="I341" i="7"/>
  <c r="E341" i="7" s="1"/>
  <c r="I340" i="7"/>
  <c r="I339" i="7"/>
  <c r="H339" i="7" s="1"/>
  <c r="I338" i="7"/>
  <c r="G336" i="7"/>
  <c r="G345" i="7" s="1"/>
  <c r="D336" i="7"/>
  <c r="D345" i="7" s="1"/>
  <c r="I335" i="7"/>
  <c r="I334" i="7"/>
  <c r="H334" i="7" s="1"/>
  <c r="I333" i="7"/>
  <c r="I332" i="7"/>
  <c r="H332" i="7" s="1"/>
  <c r="I331" i="7"/>
  <c r="I330" i="7"/>
  <c r="E330" i="7" s="1"/>
  <c r="I329" i="7"/>
  <c r="I328" i="7"/>
  <c r="H328" i="7" s="1"/>
  <c r="G325" i="7"/>
  <c r="D325" i="7"/>
  <c r="I324" i="7"/>
  <c r="I323" i="7"/>
  <c r="I322" i="7"/>
  <c r="H322" i="7" s="1"/>
  <c r="I321" i="7"/>
  <c r="I320" i="7"/>
  <c r="H320" i="7" s="1"/>
  <c r="G318" i="7"/>
  <c r="D318" i="7"/>
  <c r="I317" i="7"/>
  <c r="H317" i="7" s="1"/>
  <c r="I316" i="7"/>
  <c r="H316" i="7" s="1"/>
  <c r="I315" i="7"/>
  <c r="E315" i="7" s="1"/>
  <c r="I314" i="7"/>
  <c r="E314" i="7" s="1"/>
  <c r="G312" i="7"/>
  <c r="D312" i="7"/>
  <c r="I311" i="7"/>
  <c r="I310" i="7"/>
  <c r="I309" i="7"/>
  <c r="H309" i="7" s="1"/>
  <c r="I308" i="7"/>
  <c r="I307" i="7"/>
  <c r="H307" i="7" s="1"/>
  <c r="I306" i="7"/>
  <c r="I305" i="7"/>
  <c r="I304" i="7"/>
  <c r="E304" i="7" s="1"/>
  <c r="I303" i="7"/>
  <c r="E303" i="7" s="1"/>
  <c r="G300" i="7"/>
  <c r="D300" i="7"/>
  <c r="I299" i="7"/>
  <c r="H299" i="7" s="1"/>
  <c r="I298" i="7"/>
  <c r="H298" i="7" s="1"/>
  <c r="I297" i="7"/>
  <c r="I296" i="7"/>
  <c r="H296" i="7" s="1"/>
  <c r="I295" i="7"/>
  <c r="H295" i="7" s="1"/>
  <c r="I294" i="7"/>
  <c r="H294" i="7" s="1"/>
  <c r="G292" i="7"/>
  <c r="D292" i="7"/>
  <c r="I291" i="7"/>
  <c r="H291" i="7" s="1"/>
  <c r="I290" i="7"/>
  <c r="H290" i="7" s="1"/>
  <c r="I289" i="7"/>
  <c r="E289" i="7" s="1"/>
  <c r="I288" i="7"/>
  <c r="H288" i="7" s="1"/>
  <c r="I287" i="7"/>
  <c r="I286" i="7"/>
  <c r="I285" i="7"/>
  <c r="H285" i="7" s="1"/>
  <c r="G282" i="7"/>
  <c r="D282" i="7"/>
  <c r="I281" i="7"/>
  <c r="I280" i="7"/>
  <c r="I279" i="7"/>
  <c r="G278" i="7"/>
  <c r="D278" i="7"/>
  <c r="I277" i="7"/>
  <c r="I276" i="7"/>
  <c r="I275" i="7"/>
  <c r="H275" i="7" s="1"/>
  <c r="I274" i="7"/>
  <c r="I273" i="7"/>
  <c r="H273" i="7" s="1"/>
  <c r="I272" i="7"/>
  <c r="I271" i="7"/>
  <c r="I270" i="7"/>
  <c r="H270" i="7" s="1"/>
  <c r="I269" i="7"/>
  <c r="I268" i="7"/>
  <c r="H268" i="7" s="1"/>
  <c r="I267" i="7"/>
  <c r="I266" i="7"/>
  <c r="I265" i="7"/>
  <c r="I264" i="7"/>
  <c r="I263" i="7"/>
  <c r="I262" i="7"/>
  <c r="G260" i="7"/>
  <c r="D260" i="7"/>
  <c r="I259" i="7"/>
  <c r="I258" i="7"/>
  <c r="H258" i="7" s="1"/>
  <c r="I257" i="7"/>
  <c r="H257" i="7" s="1"/>
  <c r="I256" i="7"/>
  <c r="H256" i="7" s="1"/>
  <c r="I255" i="7"/>
  <c r="E255" i="7" s="1"/>
  <c r="I254" i="7"/>
  <c r="H254" i="7" s="1"/>
  <c r="I253" i="7"/>
  <c r="E253" i="7" s="1"/>
  <c r="I252" i="7"/>
  <c r="E252" i="7" s="1"/>
  <c r="I251" i="7"/>
  <c r="I250" i="7"/>
  <c r="I249" i="7"/>
  <c r="I248" i="7"/>
  <c r="H248" i="7" s="1"/>
  <c r="I247" i="7"/>
  <c r="G245" i="7"/>
  <c r="D245" i="7"/>
  <c r="I244" i="7"/>
  <c r="E244" i="7" s="1"/>
  <c r="I243" i="7"/>
  <c r="I242" i="7"/>
  <c r="E242" i="7" s="1"/>
  <c r="I241" i="7"/>
  <c r="E241" i="7" s="1"/>
  <c r="I240" i="7"/>
  <c r="I239" i="7"/>
  <c r="H239" i="7" s="1"/>
  <c r="I238" i="7"/>
  <c r="I237" i="7"/>
  <c r="H237" i="7" s="1"/>
  <c r="I236" i="7"/>
  <c r="I235" i="7"/>
  <c r="G233" i="7"/>
  <c r="D233" i="7"/>
  <c r="I232" i="7"/>
  <c r="H232" i="7" s="1"/>
  <c r="I231" i="7"/>
  <c r="H231" i="7" s="1"/>
  <c r="I230" i="7"/>
  <c r="I229" i="7"/>
  <c r="I228" i="7"/>
  <c r="I227" i="7"/>
  <c r="I226" i="7"/>
  <c r="I225" i="7"/>
  <c r="I224" i="7"/>
  <c r="H224" i="7" s="1"/>
  <c r="I223" i="7"/>
  <c r="E223" i="7" s="1"/>
  <c r="G220" i="7"/>
  <c r="G221" i="7" s="1"/>
  <c r="D220" i="7"/>
  <c r="D221" i="7" s="1"/>
  <c r="I219" i="7"/>
  <c r="I218" i="7"/>
  <c r="I217" i="7"/>
  <c r="I216" i="7"/>
  <c r="I215"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H186" i="7" s="1"/>
  <c r="I185" i="7"/>
  <c r="I184" i="7"/>
  <c r="I183" i="7"/>
  <c r="I182" i="7"/>
  <c r="I181" i="7"/>
  <c r="I180" i="7"/>
  <c r="I179" i="7"/>
  <c r="I178" i="7"/>
  <c r="G174" i="7"/>
  <c r="D174" i="7"/>
  <c r="I173" i="7"/>
  <c r="H173" i="7" s="1"/>
  <c r="I172" i="7"/>
  <c r="E172" i="7" s="1"/>
  <c r="I171" i="7"/>
  <c r="H171" i="7" s="1"/>
  <c r="I170" i="7"/>
  <c r="E170" i="7" s="1"/>
  <c r="G168" i="7"/>
  <c r="D168" i="7"/>
  <c r="I167" i="7"/>
  <c r="E167" i="7" s="1"/>
  <c r="I166" i="7"/>
  <c r="I165" i="7"/>
  <c r="H165" i="7" s="1"/>
  <c r="I164" i="7"/>
  <c r="H164" i="7" s="1"/>
  <c r="I163" i="7"/>
  <c r="H163" i="7" s="1"/>
  <c r="I162" i="7"/>
  <c r="H162" i="7" s="1"/>
  <c r="I161" i="7"/>
  <c r="H161" i="7" s="1"/>
  <c r="I160" i="7"/>
  <c r="I159" i="7"/>
  <c r="E159" i="7" s="1"/>
  <c r="G157" i="7"/>
  <c r="D157" i="7"/>
  <c r="I156" i="7"/>
  <c r="E156" i="7" s="1"/>
  <c r="I155" i="7"/>
  <c r="I154" i="7"/>
  <c r="E154" i="7" s="1"/>
  <c r="I153" i="7"/>
  <c r="I152" i="7"/>
  <c r="G150" i="7"/>
  <c r="D150" i="7"/>
  <c r="I149" i="7"/>
  <c r="H149" i="7" s="1"/>
  <c r="I148" i="7"/>
  <c r="I147" i="7"/>
  <c r="I146" i="7"/>
  <c r="H146" i="7" s="1"/>
  <c r="I145" i="7"/>
  <c r="E145" i="7" s="1"/>
  <c r="I144" i="7"/>
  <c r="G141" i="7"/>
  <c r="D141" i="7"/>
  <c r="I140" i="7"/>
  <c r="I139" i="7"/>
  <c r="H139" i="7" s="1"/>
  <c r="I138" i="7"/>
  <c r="I137" i="7"/>
  <c r="I136" i="7"/>
  <c r="E136" i="7" s="1"/>
  <c r="I135" i="7"/>
  <c r="I134" i="7"/>
  <c r="H134" i="7" s="1"/>
  <c r="I133" i="7"/>
  <c r="H133" i="7" s="1"/>
  <c r="I132" i="7"/>
  <c r="H132" i="7" s="1"/>
  <c r="G130" i="7"/>
  <c r="D130" i="7"/>
  <c r="I129" i="7"/>
  <c r="I128" i="7"/>
  <c r="H128" i="7" s="1"/>
  <c r="I127" i="7"/>
  <c r="H127" i="7" s="1"/>
  <c r="I126" i="7"/>
  <c r="I125" i="7"/>
  <c r="E125" i="7" s="1"/>
  <c r="I124" i="7"/>
  <c r="I123" i="7"/>
  <c r="I122" i="7"/>
  <c r="H122" i="7" s="1"/>
  <c r="I121" i="7"/>
  <c r="I120" i="7"/>
  <c r="H120" i="7" s="1"/>
  <c r="G118" i="7"/>
  <c r="D118" i="7"/>
  <c r="I117" i="7"/>
  <c r="H117" i="7" s="1"/>
  <c r="I116" i="7"/>
  <c r="E116" i="7" s="1"/>
  <c r="I114" i="7"/>
  <c r="E114" i="7" s="1"/>
  <c r="I113" i="7"/>
  <c r="I112" i="7"/>
  <c r="H112" i="7" s="1"/>
  <c r="I111" i="7"/>
  <c r="I110" i="7"/>
  <c r="I109" i="7"/>
  <c r="I108" i="7"/>
  <c r="E108" i="7" s="1"/>
  <c r="I107" i="7"/>
  <c r="I106" i="7"/>
  <c r="I105" i="7"/>
  <c r="G102" i="7"/>
  <c r="G103" i="7" s="1"/>
  <c r="D102" i="7"/>
  <c r="I101" i="7"/>
  <c r="I100" i="7"/>
  <c r="I99" i="7"/>
  <c r="E99" i="7" s="1"/>
  <c r="I98" i="7"/>
  <c r="I97" i="7"/>
  <c r="I96" i="7"/>
  <c r="I95" i="7"/>
  <c r="I94" i="7"/>
  <c r="I93" i="7"/>
  <c r="E93" i="7" s="1"/>
  <c r="I91" i="7"/>
  <c r="I90" i="7"/>
  <c r="H90" i="7" s="1"/>
  <c r="I89" i="7"/>
  <c r="E89" i="7" s="1"/>
  <c r="I88" i="7"/>
  <c r="E88" i="7" s="1"/>
  <c r="I87" i="7"/>
  <c r="H87" i="7" s="1"/>
  <c r="I86" i="7"/>
  <c r="I85" i="7"/>
  <c r="H85" i="7" s="1"/>
  <c r="I84" i="7"/>
  <c r="E84" i="7" s="1"/>
  <c r="I83" i="7"/>
  <c r="I82" i="7"/>
  <c r="I81" i="7"/>
  <c r="I80" i="7"/>
  <c r="G77" i="7"/>
  <c r="G78" i="7" s="1"/>
  <c r="D77" i="7"/>
  <c r="D78" i="7" s="1"/>
  <c r="I76" i="7"/>
  <c r="I75" i="7"/>
  <c r="I74" i="7"/>
  <c r="I73" i="7"/>
  <c r="I72" i="7"/>
  <c r="I71" i="7"/>
  <c r="I70" i="7"/>
  <c r="I69" i="7"/>
  <c r="I68" i="7"/>
  <c r="I67" i="7"/>
  <c r="I66" i="7"/>
  <c r="I65" i="7"/>
  <c r="H65" i="7" s="1"/>
  <c r="I64" i="7"/>
  <c r="I63" i="7"/>
  <c r="I62" i="7"/>
  <c r="H62" i="7" s="1"/>
  <c r="I61" i="7"/>
  <c r="I60" i="7"/>
  <c r="I59" i="7"/>
  <c r="I58" i="7"/>
  <c r="I57" i="7"/>
  <c r="I56" i="7"/>
  <c r="I55" i="7"/>
  <c r="I54" i="7"/>
  <c r="H54" i="7" s="1"/>
  <c r="I53" i="7"/>
  <c r="G50" i="7"/>
  <c r="D50" i="7"/>
  <c r="I49" i="7"/>
  <c r="H49" i="7" s="1"/>
  <c r="I48" i="7"/>
  <c r="H48" i="7" s="1"/>
  <c r="I47" i="7"/>
  <c r="E47" i="7" s="1"/>
  <c r="I46" i="7"/>
  <c r="E46" i="7" s="1"/>
  <c r="I45" i="7"/>
  <c r="H45" i="7" s="1"/>
  <c r="I44" i="7"/>
  <c r="H44" i="7" s="1"/>
  <c r="I43" i="7"/>
  <c r="I42" i="7"/>
  <c r="E42" i="7" s="1"/>
  <c r="I41" i="7"/>
  <c r="H41" i="7" s="1"/>
  <c r="I40" i="7"/>
  <c r="H40" i="7" s="1"/>
  <c r="I39" i="7"/>
  <c r="E39" i="7" s="1"/>
  <c r="I38" i="7"/>
  <c r="E38" i="7" s="1"/>
  <c r="I37" i="7"/>
  <c r="H37" i="7" s="1"/>
  <c r="I36" i="7"/>
  <c r="H36" i="7" s="1"/>
  <c r="I35" i="7"/>
  <c r="H35" i="7" s="1"/>
  <c r="I34" i="7"/>
  <c r="I33" i="7"/>
  <c r="H33" i="7" s="1"/>
  <c r="I32" i="7"/>
  <c r="G31" i="7"/>
  <c r="D31" i="7"/>
  <c r="I30" i="7"/>
  <c r="I29" i="7"/>
  <c r="I28" i="7"/>
  <c r="I27" i="7"/>
  <c r="I26" i="7"/>
  <c r="I25" i="7"/>
  <c r="I24" i="7"/>
  <c r="I23" i="7"/>
  <c r="I22" i="7"/>
  <c r="I21" i="7"/>
  <c r="I20" i="7"/>
  <c r="I19" i="7"/>
  <c r="I18" i="7"/>
  <c r="H18" i="7" s="1"/>
  <c r="I17" i="7"/>
  <c r="I16" i="7"/>
  <c r="I15" i="7"/>
  <c r="I14" i="7"/>
  <c r="I13" i="7"/>
  <c r="I12" i="7"/>
  <c r="I11" i="7"/>
  <c r="I10" i="7"/>
  <c r="G393" i="18"/>
  <c r="D393" i="18"/>
  <c r="I392" i="18"/>
  <c r="I391" i="18"/>
  <c r="H391" i="18" s="1"/>
  <c r="G390" i="18"/>
  <c r="D390" i="18"/>
  <c r="I389" i="18"/>
  <c r="H389" i="18" s="1"/>
  <c r="I388" i="18"/>
  <c r="H388" i="18" s="1"/>
  <c r="I387" i="18"/>
  <c r="I386" i="18"/>
  <c r="H386" i="18" s="1"/>
  <c r="I385" i="18"/>
  <c r="E385" i="18" s="1"/>
  <c r="I384" i="18"/>
  <c r="H384" i="18" s="1"/>
  <c r="I383" i="18"/>
  <c r="H383" i="18" s="1"/>
  <c r="I382" i="18"/>
  <c r="I381" i="18"/>
  <c r="H381" i="18" s="1"/>
  <c r="I380" i="18"/>
  <c r="H380" i="18" s="1"/>
  <c r="I379" i="18"/>
  <c r="H379" i="18" s="1"/>
  <c r="I378" i="18"/>
  <c r="H378" i="18" s="1"/>
  <c r="G376" i="18"/>
  <c r="D376" i="18"/>
  <c r="I375" i="18"/>
  <c r="E375" i="18" s="1"/>
  <c r="I374" i="18"/>
  <c r="I373" i="18"/>
  <c r="H373" i="18" s="1"/>
  <c r="I372" i="18"/>
  <c r="H372" i="18" s="1"/>
  <c r="I371" i="18"/>
  <c r="I370" i="18"/>
  <c r="H370" i="18" s="1"/>
  <c r="I369" i="18"/>
  <c r="H369" i="18" s="1"/>
  <c r="I368" i="18"/>
  <c r="E368" i="18" s="1"/>
  <c r="I367" i="18"/>
  <c r="H367" i="18" s="1"/>
  <c r="I366" i="18"/>
  <c r="E366" i="18" s="1"/>
  <c r="I365" i="18"/>
  <c r="H365" i="18" s="1"/>
  <c r="I364" i="18"/>
  <c r="H364" i="18" s="1"/>
  <c r="I363" i="18"/>
  <c r="I362" i="18"/>
  <c r="I361" i="18"/>
  <c r="H361" i="18" s="1"/>
  <c r="I360" i="18"/>
  <c r="E360" i="18" s="1"/>
  <c r="I359" i="18"/>
  <c r="H359" i="18" s="1"/>
  <c r="G355" i="18"/>
  <c r="D355" i="18"/>
  <c r="I354" i="18"/>
  <c r="I353" i="18"/>
  <c r="I352" i="18"/>
  <c r="H352" i="18" s="1"/>
  <c r="I351" i="18"/>
  <c r="E351" i="18" s="1"/>
  <c r="I350" i="18"/>
  <c r="E350" i="18" s="1"/>
  <c r="I349" i="18"/>
  <c r="I348" i="18"/>
  <c r="I347" i="18"/>
  <c r="H347" i="18" s="1"/>
  <c r="I346" i="18"/>
  <c r="I345" i="18"/>
  <c r="H345" i="18" s="1"/>
  <c r="I344" i="18"/>
  <c r="H344" i="18" s="1"/>
  <c r="I343" i="18"/>
  <c r="G341" i="18"/>
  <c r="D341" i="18"/>
  <c r="I340" i="18"/>
  <c r="E340" i="18" s="1"/>
  <c r="I339" i="18"/>
  <c r="E339" i="18" s="1"/>
  <c r="I338" i="18"/>
  <c r="H338" i="18" s="1"/>
  <c r="I337" i="18"/>
  <c r="I336" i="18"/>
  <c r="H336" i="18" s="1"/>
  <c r="I335" i="18"/>
  <c r="G333" i="18"/>
  <c r="D333" i="18"/>
  <c r="I332" i="18"/>
  <c r="E332" i="18" s="1"/>
  <c r="I331" i="18"/>
  <c r="E331" i="18" s="1"/>
  <c r="I330" i="18"/>
  <c r="H330" i="18" s="1"/>
  <c r="I329" i="18"/>
  <c r="E329" i="18" s="1"/>
  <c r="I328" i="18"/>
  <c r="I327" i="18"/>
  <c r="H327" i="18" s="1"/>
  <c r="I326" i="18"/>
  <c r="I325" i="18"/>
  <c r="H325" i="18" s="1"/>
  <c r="G322" i="18"/>
  <c r="D322" i="18"/>
  <c r="I321" i="18"/>
  <c r="I320" i="18"/>
  <c r="H320" i="18" s="1"/>
  <c r="I319" i="18"/>
  <c r="H319" i="18" s="1"/>
  <c r="I318" i="18"/>
  <c r="H318" i="18" s="1"/>
  <c r="I317" i="18"/>
  <c r="H317" i="18" s="1"/>
  <c r="G315" i="18"/>
  <c r="D315" i="18"/>
  <c r="I314" i="18"/>
  <c r="E314" i="18" s="1"/>
  <c r="I313" i="18"/>
  <c r="E313" i="18" s="1"/>
  <c r="I312" i="18"/>
  <c r="E312" i="18" s="1"/>
  <c r="I311" i="18"/>
  <c r="H311" i="18" s="1"/>
  <c r="G309" i="18"/>
  <c r="D309" i="18"/>
  <c r="I308" i="18"/>
  <c r="H308" i="18" s="1"/>
  <c r="I307" i="18"/>
  <c r="I306" i="18"/>
  <c r="H306" i="18" s="1"/>
  <c r="I305" i="18"/>
  <c r="H305" i="18" s="1"/>
  <c r="I304" i="18"/>
  <c r="E304" i="18" s="1"/>
  <c r="I303" i="18"/>
  <c r="E303" i="18" s="1"/>
  <c r="I302" i="18"/>
  <c r="E302" i="18" s="1"/>
  <c r="I301" i="18"/>
  <c r="E301" i="18" s="1"/>
  <c r="I300" i="18"/>
  <c r="H300" i="18" s="1"/>
  <c r="G297" i="18"/>
  <c r="D297" i="18"/>
  <c r="I296" i="18"/>
  <c r="E296" i="18" s="1"/>
  <c r="I295" i="18"/>
  <c r="H295" i="18" s="1"/>
  <c r="I294" i="18"/>
  <c r="I293" i="18"/>
  <c r="H293" i="18" s="1"/>
  <c r="I292" i="18"/>
  <c r="H292" i="18" s="1"/>
  <c r="I291" i="18"/>
  <c r="H291" i="18" s="1"/>
  <c r="G289" i="18"/>
  <c r="D289" i="18"/>
  <c r="I288" i="18"/>
  <c r="H288" i="18" s="1"/>
  <c r="I287" i="18"/>
  <c r="H287" i="18" s="1"/>
  <c r="I286" i="18"/>
  <c r="E286" i="18" s="1"/>
  <c r="I285" i="18"/>
  <c r="E285" i="18" s="1"/>
  <c r="I284" i="18"/>
  <c r="H284" i="18" s="1"/>
  <c r="I283" i="18"/>
  <c r="I282" i="18"/>
  <c r="H282" i="18" s="1"/>
  <c r="G279" i="18"/>
  <c r="D279" i="18"/>
  <c r="I278" i="18"/>
  <c r="I277" i="18"/>
  <c r="I276" i="18"/>
  <c r="E276" i="18" s="1"/>
  <c r="G275" i="18"/>
  <c r="D275" i="18"/>
  <c r="I274" i="18"/>
  <c r="H274" i="18" s="1"/>
  <c r="I273" i="18"/>
  <c r="E273" i="18" s="1"/>
  <c r="I272" i="18"/>
  <c r="H272" i="18" s="1"/>
  <c r="I271" i="18"/>
  <c r="E271" i="18" s="1"/>
  <c r="I270" i="18"/>
  <c r="E270" i="18" s="1"/>
  <c r="I269" i="18"/>
  <c r="H269" i="18" s="1"/>
  <c r="I268" i="18"/>
  <c r="I267" i="18"/>
  <c r="H267" i="18" s="1"/>
  <c r="I266" i="18"/>
  <c r="H266" i="18" s="1"/>
  <c r="I265" i="18"/>
  <c r="H265" i="18" s="1"/>
  <c r="I264" i="18"/>
  <c r="H264" i="18" s="1"/>
  <c r="I263" i="18"/>
  <c r="E263" i="18" s="1"/>
  <c r="I262" i="18"/>
  <c r="E262" i="18" s="1"/>
  <c r="I261" i="18"/>
  <c r="H261" i="18" s="1"/>
  <c r="I260" i="18"/>
  <c r="I259" i="18"/>
  <c r="G257" i="18"/>
  <c r="D257" i="18"/>
  <c r="I256" i="18"/>
  <c r="I255" i="18"/>
  <c r="H255" i="18" s="1"/>
  <c r="I254" i="18"/>
  <c r="H254" i="18" s="1"/>
  <c r="I253" i="18"/>
  <c r="H253" i="18" s="1"/>
  <c r="I252" i="18"/>
  <c r="H252" i="18" s="1"/>
  <c r="I251" i="18"/>
  <c r="E251" i="18" s="1"/>
  <c r="I250" i="18"/>
  <c r="E250" i="18" s="1"/>
  <c r="I249" i="18"/>
  <c r="H249" i="18" s="1"/>
  <c r="I248" i="18"/>
  <c r="I247" i="18"/>
  <c r="I246" i="18"/>
  <c r="H246" i="18" s="1"/>
  <c r="I245" i="18"/>
  <c r="E245" i="18" s="1"/>
  <c r="I244" i="18"/>
  <c r="H244" i="18" s="1"/>
  <c r="G242" i="18"/>
  <c r="D242" i="18"/>
  <c r="I241" i="18"/>
  <c r="H241" i="18" s="1"/>
  <c r="I240" i="18"/>
  <c r="E240" i="18" s="1"/>
  <c r="I239" i="18"/>
  <c r="E239" i="18" s="1"/>
  <c r="I238" i="18"/>
  <c r="H238" i="18" s="1"/>
  <c r="I237" i="18"/>
  <c r="I236" i="18"/>
  <c r="H236" i="18" s="1"/>
  <c r="I235" i="18"/>
  <c r="I234" i="18"/>
  <c r="H234" i="18" s="1"/>
  <c r="I233" i="18"/>
  <c r="I232" i="18"/>
  <c r="G230" i="18"/>
  <c r="D230" i="18"/>
  <c r="I229" i="18"/>
  <c r="E229" i="18" s="1"/>
  <c r="I228" i="18"/>
  <c r="E228" i="18" s="1"/>
  <c r="I227" i="18"/>
  <c r="H227" i="18" s="1"/>
  <c r="I226" i="18"/>
  <c r="I225" i="18"/>
  <c r="H225" i="18" s="1"/>
  <c r="I224" i="18"/>
  <c r="I223" i="18"/>
  <c r="H223" i="18" s="1"/>
  <c r="I222" i="18"/>
  <c r="H222" i="18" s="1"/>
  <c r="I221" i="18"/>
  <c r="E221" i="18" s="1"/>
  <c r="I220" i="18"/>
  <c r="E220" i="18" s="1"/>
  <c r="G217" i="18"/>
  <c r="G218" i="18" s="1"/>
  <c r="D217" i="18"/>
  <c r="D218" i="18" s="1"/>
  <c r="I216" i="18"/>
  <c r="E216" i="18" s="1"/>
  <c r="I215" i="18"/>
  <c r="H215" i="18" s="1"/>
  <c r="I213" i="18"/>
  <c r="I212" i="18"/>
  <c r="H212" i="18" s="1"/>
  <c r="I209" i="18"/>
  <c r="E209" i="18" s="1"/>
  <c r="I206" i="18"/>
  <c r="H206" i="18" s="1"/>
  <c r="I205" i="18"/>
  <c r="H205" i="18" s="1"/>
  <c r="I193" i="18"/>
  <c r="E193" i="18" s="1"/>
  <c r="G189" i="18"/>
  <c r="D189" i="18"/>
  <c r="I188" i="18"/>
  <c r="H188" i="18" s="1"/>
  <c r="I187" i="18"/>
  <c r="E187" i="18" s="1"/>
  <c r="I186" i="18"/>
  <c r="E186" i="18" s="1"/>
  <c r="I185" i="18"/>
  <c r="H185" i="18" s="1"/>
  <c r="G183" i="18"/>
  <c r="D183" i="18"/>
  <c r="I182" i="18"/>
  <c r="H182" i="18" s="1"/>
  <c r="I181" i="18"/>
  <c r="I180" i="18"/>
  <c r="H180" i="18" s="1"/>
  <c r="I179" i="18"/>
  <c r="H179" i="18" s="1"/>
  <c r="I178" i="18"/>
  <c r="H178" i="18" s="1"/>
  <c r="I177" i="18"/>
  <c r="H177" i="18" s="1"/>
  <c r="I176" i="18"/>
  <c r="E176" i="18" s="1"/>
  <c r="I175" i="18"/>
  <c r="E175" i="18" s="1"/>
  <c r="I174" i="18"/>
  <c r="H174" i="18" s="1"/>
  <c r="G172" i="18"/>
  <c r="D172" i="18"/>
  <c r="I171" i="18"/>
  <c r="H171" i="18" s="1"/>
  <c r="I170" i="18"/>
  <c r="I169" i="18"/>
  <c r="H169" i="18" s="1"/>
  <c r="I168" i="18"/>
  <c r="E168" i="18" s="1"/>
  <c r="I167" i="18"/>
  <c r="H167" i="18" s="1"/>
  <c r="G165" i="18"/>
  <c r="D165" i="18"/>
  <c r="I164" i="18"/>
  <c r="H164" i="18" s="1"/>
  <c r="I163" i="18"/>
  <c r="I162" i="18"/>
  <c r="E162" i="18" s="1"/>
  <c r="I161" i="18"/>
  <c r="E161" i="18" s="1"/>
  <c r="I160" i="18"/>
  <c r="H160" i="18" s="1"/>
  <c r="I159" i="18"/>
  <c r="G156" i="18"/>
  <c r="D156" i="18"/>
  <c r="I155" i="18"/>
  <c r="I154" i="18"/>
  <c r="I153" i="18"/>
  <c r="H153" i="18" s="1"/>
  <c r="I152" i="18"/>
  <c r="E152" i="18" s="1"/>
  <c r="I151" i="18"/>
  <c r="H151" i="18" s="1"/>
  <c r="I150" i="18"/>
  <c r="H150" i="18" s="1"/>
  <c r="I149" i="18"/>
  <c r="E149" i="18" s="1"/>
  <c r="I148" i="18"/>
  <c r="E148" i="18" s="1"/>
  <c r="I147" i="18"/>
  <c r="H147" i="18" s="1"/>
  <c r="I146" i="18"/>
  <c r="I145" i="18"/>
  <c r="H145" i="18" s="1"/>
  <c r="I144" i="18"/>
  <c r="H144" i="18" s="1"/>
  <c r="I143" i="18"/>
  <c r="G141" i="18"/>
  <c r="D141" i="18"/>
  <c r="I140" i="18"/>
  <c r="H140" i="18" s="1"/>
  <c r="I139" i="18"/>
  <c r="H139" i="18" s="1"/>
  <c r="I138" i="18"/>
  <c r="E138" i="18" s="1"/>
  <c r="I137" i="18"/>
  <c r="E137" i="18" s="1"/>
  <c r="I136" i="18"/>
  <c r="H136" i="18" s="1"/>
  <c r="I135" i="18"/>
  <c r="I134" i="18"/>
  <c r="H134" i="18" s="1"/>
  <c r="I133" i="18"/>
  <c r="H133" i="18" s="1"/>
  <c r="I132" i="18"/>
  <c r="H132" i="18" s="1"/>
  <c r="G130" i="18"/>
  <c r="D130" i="18"/>
  <c r="I129" i="18"/>
  <c r="H129" i="18" s="1"/>
  <c r="I128" i="18"/>
  <c r="H128" i="18" s="1"/>
  <c r="I127" i="18"/>
  <c r="E127" i="18" s="1"/>
  <c r="I126" i="18"/>
  <c r="E126" i="18" s="1"/>
  <c r="I125" i="18"/>
  <c r="H125" i="18" s="1"/>
  <c r="I124" i="18"/>
  <c r="I123" i="18"/>
  <c r="H123" i="18" s="1"/>
  <c r="I122" i="18"/>
  <c r="E122" i="18" s="1"/>
  <c r="I121" i="18"/>
  <c r="I120" i="18"/>
  <c r="H120" i="18" s="1"/>
  <c r="G118" i="18"/>
  <c r="D118" i="18"/>
  <c r="I117" i="18"/>
  <c r="H117" i="18" s="1"/>
  <c r="I116" i="18"/>
  <c r="E116" i="18" s="1"/>
  <c r="I114" i="18"/>
  <c r="H114" i="18" s="1"/>
  <c r="I113" i="18"/>
  <c r="I112" i="18"/>
  <c r="H112" i="18" s="1"/>
  <c r="I111" i="18"/>
  <c r="H111" i="18" s="1"/>
  <c r="I110" i="18"/>
  <c r="I109" i="18"/>
  <c r="E109" i="18" s="1"/>
  <c r="I108" i="18"/>
  <c r="E108" i="18" s="1"/>
  <c r="I107" i="18"/>
  <c r="E107" i="18" s="1"/>
  <c r="I106" i="18"/>
  <c r="I105" i="18"/>
  <c r="G102" i="18"/>
  <c r="G103" i="18" s="1"/>
  <c r="D102" i="18"/>
  <c r="I101" i="18"/>
  <c r="H101" i="18" s="1"/>
  <c r="I100" i="18"/>
  <c r="I99" i="18"/>
  <c r="H99" i="18" s="1"/>
  <c r="I98" i="18"/>
  <c r="H98" i="18" s="1"/>
  <c r="I97" i="18"/>
  <c r="I96" i="18"/>
  <c r="I95" i="18"/>
  <c r="I94" i="18"/>
  <c r="E94" i="18" s="1"/>
  <c r="I93" i="18"/>
  <c r="H93" i="18" s="1"/>
  <c r="I91" i="18"/>
  <c r="E91" i="18" s="1"/>
  <c r="I90" i="18"/>
  <c r="H90" i="18" s="1"/>
  <c r="I89" i="18"/>
  <c r="E89" i="18" s="1"/>
  <c r="I88" i="18"/>
  <c r="H88" i="18" s="1"/>
  <c r="I87" i="18"/>
  <c r="E87" i="18" s="1"/>
  <c r="I86" i="18"/>
  <c r="H86" i="18" s="1"/>
  <c r="I85" i="18"/>
  <c r="E85" i="18" s="1"/>
  <c r="I84" i="18"/>
  <c r="H84" i="18" s="1"/>
  <c r="I83" i="18"/>
  <c r="I82" i="18"/>
  <c r="H82" i="18" s="1"/>
  <c r="I81" i="18"/>
  <c r="H81" i="18" s="1"/>
  <c r="I80" i="18"/>
  <c r="H80" i="18" s="1"/>
  <c r="G77" i="18"/>
  <c r="G78" i="18" s="1"/>
  <c r="D77" i="18"/>
  <c r="I76" i="18"/>
  <c r="H76" i="18" s="1"/>
  <c r="I75" i="18"/>
  <c r="I74" i="18"/>
  <c r="H74" i="18" s="1"/>
  <c r="I73" i="18"/>
  <c r="H73" i="18" s="1"/>
  <c r="I72" i="18"/>
  <c r="H72" i="18" s="1"/>
  <c r="I71" i="18"/>
  <c r="H71" i="18" s="1"/>
  <c r="I70" i="18"/>
  <c r="H70" i="18" s="1"/>
  <c r="I69" i="18"/>
  <c r="I68" i="18"/>
  <c r="I67" i="18"/>
  <c r="E67" i="18" s="1"/>
  <c r="I66" i="18"/>
  <c r="H66" i="18" s="1"/>
  <c r="I65" i="18"/>
  <c r="H65" i="18" s="1"/>
  <c r="I64" i="18"/>
  <c r="H64" i="18" s="1"/>
  <c r="I63" i="18"/>
  <c r="I62" i="18"/>
  <c r="H62" i="18" s="1"/>
  <c r="I61" i="18"/>
  <c r="H61" i="18" s="1"/>
  <c r="I60" i="18"/>
  <c r="H60" i="18" s="1"/>
  <c r="I59" i="18"/>
  <c r="E59" i="18" s="1"/>
  <c r="I58" i="18"/>
  <c r="I57" i="18"/>
  <c r="H57" i="18" s="1"/>
  <c r="I56" i="18"/>
  <c r="H56" i="18" s="1"/>
  <c r="I55" i="18"/>
  <c r="H55" i="18" s="1"/>
  <c r="I54" i="18"/>
  <c r="H54" i="18" s="1"/>
  <c r="I53" i="18"/>
  <c r="G50" i="18"/>
  <c r="D50" i="18"/>
  <c r="I49" i="18"/>
  <c r="H49" i="18" s="1"/>
  <c r="I48" i="18"/>
  <c r="E48" i="18" s="1"/>
  <c r="I47" i="18"/>
  <c r="H47" i="18" s="1"/>
  <c r="I46" i="18"/>
  <c r="E46" i="18" s="1"/>
  <c r="I45" i="18"/>
  <c r="H45" i="18" s="1"/>
  <c r="I44" i="18"/>
  <c r="E44" i="18" s="1"/>
  <c r="I43" i="18"/>
  <c r="I42" i="18"/>
  <c r="H42" i="18" s="1"/>
  <c r="I41" i="18"/>
  <c r="H41" i="18" s="1"/>
  <c r="I40" i="18"/>
  <c r="E40" i="18" s="1"/>
  <c r="I39" i="18"/>
  <c r="H39" i="18" s="1"/>
  <c r="I38" i="18"/>
  <c r="E38" i="18" s="1"/>
  <c r="I37" i="18"/>
  <c r="H37" i="18" s="1"/>
  <c r="I36" i="18"/>
  <c r="E36" i="18" s="1"/>
  <c r="I35" i="18"/>
  <c r="H35" i="18" s="1"/>
  <c r="I34" i="18"/>
  <c r="H34" i="18" s="1"/>
  <c r="I33" i="18"/>
  <c r="H33" i="18" s="1"/>
  <c r="I32" i="18"/>
  <c r="E32" i="18" s="1"/>
  <c r="G31" i="18"/>
  <c r="D31" i="18"/>
  <c r="I30" i="18"/>
  <c r="H30" i="18" s="1"/>
  <c r="I29" i="18"/>
  <c r="I28" i="18"/>
  <c r="I27" i="18"/>
  <c r="H27" i="18" s="1"/>
  <c r="I26" i="18"/>
  <c r="I25" i="18"/>
  <c r="I24" i="18"/>
  <c r="I23" i="18"/>
  <c r="I22" i="18"/>
  <c r="E22" i="18" s="1"/>
  <c r="I21" i="18"/>
  <c r="I20" i="18"/>
  <c r="E20" i="18" s="1"/>
  <c r="I19" i="18"/>
  <c r="H19" i="18" s="1"/>
  <c r="I18" i="18"/>
  <c r="H18" i="18" s="1"/>
  <c r="I17" i="18"/>
  <c r="H17" i="18" s="1"/>
  <c r="I16" i="18"/>
  <c r="H16" i="18" s="1"/>
  <c r="I15" i="18"/>
  <c r="I14" i="18"/>
  <c r="I13" i="18"/>
  <c r="H13" i="18" s="1"/>
  <c r="I12" i="18"/>
  <c r="I11" i="18"/>
  <c r="I10" i="18"/>
  <c r="H10" i="18" s="1"/>
  <c r="G415" i="2"/>
  <c r="D415" i="2"/>
  <c r="I414" i="2"/>
  <c r="I413" i="2"/>
  <c r="H413" i="2" s="1"/>
  <c r="G412" i="2"/>
  <c r="D412" i="2"/>
  <c r="I411" i="2"/>
  <c r="I410" i="2"/>
  <c r="I409" i="2"/>
  <c r="I408" i="2"/>
  <c r="H408" i="2" s="1"/>
  <c r="I407" i="2"/>
  <c r="I406" i="2"/>
  <c r="I405" i="2"/>
  <c r="I404" i="2"/>
  <c r="I403" i="2"/>
  <c r="I402" i="2"/>
  <c r="I401" i="2"/>
  <c r="I400" i="2"/>
  <c r="G398" i="2"/>
  <c r="D398" i="2"/>
  <c r="I397" i="2"/>
  <c r="I396" i="2"/>
  <c r="I395" i="2"/>
  <c r="I394" i="2"/>
  <c r="I393" i="2"/>
  <c r="I392" i="2"/>
  <c r="I391" i="2"/>
  <c r="I390" i="2"/>
  <c r="I389" i="2"/>
  <c r="I388" i="2"/>
  <c r="I387" i="2"/>
  <c r="I386" i="2"/>
  <c r="I385" i="2"/>
  <c r="I384" i="2"/>
  <c r="I383" i="2"/>
  <c r="I382" i="2"/>
  <c r="I381" i="2"/>
  <c r="G377" i="2"/>
  <c r="D377" i="2"/>
  <c r="I376" i="2"/>
  <c r="I375" i="2"/>
  <c r="I374" i="2"/>
  <c r="I373" i="2"/>
  <c r="I372" i="2"/>
  <c r="H372" i="2" s="1"/>
  <c r="I371" i="2"/>
  <c r="I370" i="2"/>
  <c r="I369" i="2"/>
  <c r="H369" i="2" s="1"/>
  <c r="I368" i="2"/>
  <c r="I367" i="2"/>
  <c r="H367" i="2" s="1"/>
  <c r="I366" i="2"/>
  <c r="H366" i="2" s="1"/>
  <c r="I365" i="2"/>
  <c r="G363" i="2"/>
  <c r="D363" i="2"/>
  <c r="I362" i="2"/>
  <c r="I361" i="2"/>
  <c r="E361" i="2" s="1"/>
  <c r="I360" i="2"/>
  <c r="I359" i="2"/>
  <c r="I358" i="2"/>
  <c r="I357" i="2"/>
  <c r="G355" i="2"/>
  <c r="D355" i="2"/>
  <c r="I354" i="2"/>
  <c r="H354" i="2" s="1"/>
  <c r="I353" i="2"/>
  <c r="I352" i="2"/>
  <c r="I351" i="2"/>
  <c r="I350" i="2"/>
  <c r="E350" i="2" s="1"/>
  <c r="I349" i="2"/>
  <c r="I348" i="2"/>
  <c r="I347" i="2"/>
  <c r="G344" i="2"/>
  <c r="D344" i="2"/>
  <c r="I343" i="2"/>
  <c r="I342" i="2"/>
  <c r="I341" i="2"/>
  <c r="H341" i="2" s="1"/>
  <c r="I340" i="2"/>
  <c r="I339" i="2"/>
  <c r="H339" i="2" s="1"/>
  <c r="G337" i="2"/>
  <c r="D337" i="2"/>
  <c r="I336" i="2"/>
  <c r="E336" i="2" s="1"/>
  <c r="I335" i="2"/>
  <c r="I334" i="2"/>
  <c r="E334" i="2" s="1"/>
  <c r="I333" i="2"/>
  <c r="E333" i="2" s="1"/>
  <c r="G331" i="2"/>
  <c r="D331" i="2"/>
  <c r="I330" i="2"/>
  <c r="I329" i="2"/>
  <c r="I328" i="2"/>
  <c r="H328" i="2" s="1"/>
  <c r="I327" i="2"/>
  <c r="I326" i="2"/>
  <c r="I325" i="2"/>
  <c r="I324" i="2"/>
  <c r="H324" i="2" s="1"/>
  <c r="I323" i="2"/>
  <c r="I322" i="2"/>
  <c r="G319" i="2"/>
  <c r="D319" i="2"/>
  <c r="I318" i="2"/>
  <c r="I317" i="2"/>
  <c r="I316" i="2"/>
  <c r="I315" i="2"/>
  <c r="H315" i="2" s="1"/>
  <c r="I314" i="2"/>
  <c r="H314" i="2" s="1"/>
  <c r="I313" i="2"/>
  <c r="G311" i="2"/>
  <c r="D311" i="2"/>
  <c r="I310" i="2"/>
  <c r="I309" i="2"/>
  <c r="I308" i="2"/>
  <c r="I307" i="2"/>
  <c r="I306" i="2"/>
  <c r="I305" i="2"/>
  <c r="I304" i="2"/>
  <c r="H304" i="2" s="1"/>
  <c r="G301" i="2"/>
  <c r="D301" i="2"/>
  <c r="I300" i="2"/>
  <c r="I299" i="2"/>
  <c r="H299" i="2" s="1"/>
  <c r="I298" i="2"/>
  <c r="H298" i="2" s="1"/>
  <c r="G297" i="2"/>
  <c r="D297" i="2"/>
  <c r="I296" i="2"/>
  <c r="H296" i="2" s="1"/>
  <c r="I295" i="2"/>
  <c r="H295" i="2" s="1"/>
  <c r="I294" i="2"/>
  <c r="H294" i="2" s="1"/>
  <c r="I293" i="2"/>
  <c r="H293" i="2" s="1"/>
  <c r="I292" i="2"/>
  <c r="I291" i="2"/>
  <c r="E291" i="2" s="1"/>
  <c r="I290" i="2"/>
  <c r="I289" i="2"/>
  <c r="H289" i="2" s="1"/>
  <c r="I288" i="2"/>
  <c r="H288" i="2" s="1"/>
  <c r="I287" i="2"/>
  <c r="H287" i="2" s="1"/>
  <c r="I286" i="2"/>
  <c r="H286" i="2" s="1"/>
  <c r="I285" i="2"/>
  <c r="I284" i="2"/>
  <c r="E284" i="2" s="1"/>
  <c r="I283" i="2"/>
  <c r="E283" i="2" s="1"/>
  <c r="I282" i="2"/>
  <c r="I281" i="2"/>
  <c r="G279" i="2"/>
  <c r="D279" i="2"/>
  <c r="I278" i="2"/>
  <c r="I277" i="2"/>
  <c r="H277" i="2" s="1"/>
  <c r="I276" i="2"/>
  <c r="I275" i="2"/>
  <c r="I274" i="2"/>
  <c r="H274" i="2" s="1"/>
  <c r="I273" i="2"/>
  <c r="I272" i="2"/>
  <c r="E272" i="2" s="1"/>
  <c r="I271" i="2"/>
  <c r="E271" i="2" s="1"/>
  <c r="I270" i="2"/>
  <c r="I269" i="2"/>
  <c r="I268" i="2"/>
  <c r="I267" i="2"/>
  <c r="H267" i="2" s="1"/>
  <c r="I266" i="2"/>
  <c r="G264" i="2"/>
  <c r="D264" i="2"/>
  <c r="I263" i="2"/>
  <c r="H263" i="2" s="1"/>
  <c r="I262" i="2"/>
  <c r="I261" i="2"/>
  <c r="E261" i="2" s="1"/>
  <c r="I260" i="2"/>
  <c r="I259" i="2"/>
  <c r="I258" i="2"/>
  <c r="H258" i="2" s="1"/>
  <c r="I257" i="2"/>
  <c r="I256" i="2"/>
  <c r="H256" i="2" s="1"/>
  <c r="I255" i="2"/>
  <c r="I254" i="2"/>
  <c r="G252" i="2"/>
  <c r="D252" i="2"/>
  <c r="I251" i="2"/>
  <c r="E251" i="2" s="1"/>
  <c r="I250" i="2"/>
  <c r="E250" i="2" s="1"/>
  <c r="I249" i="2"/>
  <c r="I248" i="2"/>
  <c r="I247" i="2"/>
  <c r="I246" i="2"/>
  <c r="I245" i="2"/>
  <c r="H245" i="2" s="1"/>
  <c r="I244" i="2"/>
  <c r="I243" i="2"/>
  <c r="I242" i="2"/>
  <c r="G239" i="2"/>
  <c r="D239" i="2"/>
  <c r="I238" i="2"/>
  <c r="H238" i="2" s="1"/>
  <c r="I237" i="2"/>
  <c r="H237" i="2" s="1"/>
  <c r="G235" i="2"/>
  <c r="D235" i="2"/>
  <c r="I234" i="2"/>
  <c r="H234" i="2" s="1"/>
  <c r="I233" i="2"/>
  <c r="E233" i="2" s="1"/>
  <c r="I232" i="2"/>
  <c r="E232" i="2" s="1"/>
  <c r="I231" i="2"/>
  <c r="I230" i="2"/>
  <c r="H230" i="2" s="1"/>
  <c r="I228" i="2"/>
  <c r="H228" i="2" s="1"/>
  <c r="I227" i="2"/>
  <c r="E227" i="2" s="1"/>
  <c r="I226" i="2"/>
  <c r="H226" i="2" s="1"/>
  <c r="I225" i="2"/>
  <c r="E225" i="2" s="1"/>
  <c r="I224" i="2"/>
  <c r="E224" i="2" s="1"/>
  <c r="I223" i="2"/>
  <c r="I222" i="2"/>
  <c r="H222" i="2" s="1"/>
  <c r="I221" i="2"/>
  <c r="H221" i="2" s="1"/>
  <c r="I219" i="2"/>
  <c r="H219" i="2" s="1"/>
  <c r="I218" i="2"/>
  <c r="E218" i="2" s="1"/>
  <c r="I217" i="2"/>
  <c r="H217" i="2" s="1"/>
  <c r="I216" i="2"/>
  <c r="E216" i="2" s="1"/>
  <c r="I215" i="2"/>
  <c r="E215" i="2" s="1"/>
  <c r="I214" i="2"/>
  <c r="I213" i="2"/>
  <c r="H213" i="2" s="1"/>
  <c r="I212" i="2"/>
  <c r="H212" i="2" s="1"/>
  <c r="I211" i="2"/>
  <c r="H211" i="2" s="1"/>
  <c r="I210" i="2"/>
  <c r="E210" i="2" s="1"/>
  <c r="I209" i="2"/>
  <c r="H209" i="2" s="1"/>
  <c r="I208" i="2"/>
  <c r="E208" i="2" s="1"/>
  <c r="I207" i="2"/>
  <c r="E207" i="2" s="1"/>
  <c r="I206" i="2"/>
  <c r="I205" i="2"/>
  <c r="H205" i="2" s="1"/>
  <c r="I204" i="2"/>
  <c r="H204" i="2" s="1"/>
  <c r="I203" i="2"/>
  <c r="H203" i="2" s="1"/>
  <c r="I202" i="2"/>
  <c r="E202" i="2" s="1"/>
  <c r="I201" i="2"/>
  <c r="H201" i="2" s="1"/>
  <c r="I200" i="2"/>
  <c r="E200" i="2" s="1"/>
  <c r="I199" i="2"/>
  <c r="E199" i="2" s="1"/>
  <c r="I198" i="2"/>
  <c r="I197" i="2"/>
  <c r="I196" i="2"/>
  <c r="H196" i="2" s="1"/>
  <c r="I195" i="2"/>
  <c r="H195" i="2" s="1"/>
  <c r="I194" i="2"/>
  <c r="E194" i="2" s="1"/>
  <c r="I193" i="2"/>
  <c r="I192" i="2"/>
  <c r="E192" i="2" s="1"/>
  <c r="G188" i="2"/>
  <c r="D188" i="2"/>
  <c r="I187" i="2"/>
  <c r="H187" i="2" s="1"/>
  <c r="I186" i="2"/>
  <c r="H186" i="2" s="1"/>
  <c r="I185" i="2"/>
  <c r="E185" i="2" s="1"/>
  <c r="I184" i="2"/>
  <c r="E184" i="2" s="1"/>
  <c r="G182" i="2"/>
  <c r="D182" i="2"/>
  <c r="I181" i="2"/>
  <c r="E181" i="2" s="1"/>
  <c r="I180" i="2"/>
  <c r="I179" i="2"/>
  <c r="H179" i="2" s="1"/>
  <c r="I178" i="2"/>
  <c r="I177" i="2"/>
  <c r="H177" i="2" s="1"/>
  <c r="I176" i="2"/>
  <c r="H176" i="2" s="1"/>
  <c r="I175" i="2"/>
  <c r="H175" i="2" s="1"/>
  <c r="I174" i="2"/>
  <c r="E174" i="2" s="1"/>
  <c r="I173" i="2"/>
  <c r="E173" i="2" s="1"/>
  <c r="G171" i="2"/>
  <c r="D171" i="2"/>
  <c r="I170" i="2"/>
  <c r="E170" i="2" s="1"/>
  <c r="I169" i="2"/>
  <c r="I168" i="2"/>
  <c r="H168" i="2" s="1"/>
  <c r="I167" i="2"/>
  <c r="I166" i="2"/>
  <c r="G164" i="2"/>
  <c r="D164" i="2"/>
  <c r="I163" i="2"/>
  <c r="H163" i="2" s="1"/>
  <c r="I162" i="2"/>
  <c r="H162" i="2" s="1"/>
  <c r="I161" i="2"/>
  <c r="H161" i="2" s="1"/>
  <c r="I160" i="2"/>
  <c r="E160" i="2" s="1"/>
  <c r="I159" i="2"/>
  <c r="E159" i="2" s="1"/>
  <c r="I158" i="2"/>
  <c r="G155" i="2"/>
  <c r="D155" i="2"/>
  <c r="I154" i="2"/>
  <c r="E154" i="2" s="1"/>
  <c r="I153" i="2"/>
  <c r="I152" i="2"/>
  <c r="I151" i="2"/>
  <c r="H151" i="2" s="1"/>
  <c r="I150" i="2"/>
  <c r="H150" i="2" s="1"/>
  <c r="I149" i="2"/>
  <c r="I148" i="2"/>
  <c r="I147" i="2"/>
  <c r="E147" i="2" s="1"/>
  <c r="I146" i="2"/>
  <c r="E146" i="2" s="1"/>
  <c r="I145" i="2"/>
  <c r="I144" i="2"/>
  <c r="I143" i="2"/>
  <c r="I142" i="2"/>
  <c r="H142" i="2" s="1"/>
  <c r="G140" i="2"/>
  <c r="D140" i="2"/>
  <c r="I139" i="2"/>
  <c r="H139" i="2" s="1"/>
  <c r="I138" i="2"/>
  <c r="I137" i="2"/>
  <c r="I136" i="2"/>
  <c r="I135" i="2"/>
  <c r="I134" i="2"/>
  <c r="I133" i="2"/>
  <c r="I132" i="2"/>
  <c r="I131" i="2"/>
  <c r="G129" i="2"/>
  <c r="D129" i="2"/>
  <c r="I128" i="2"/>
  <c r="I127" i="2"/>
  <c r="H127" i="2" s="1"/>
  <c r="I126" i="2"/>
  <c r="I125" i="2"/>
  <c r="I124" i="2"/>
  <c r="I123" i="2"/>
  <c r="I122" i="2"/>
  <c r="I121" i="2"/>
  <c r="H121" i="2" s="1"/>
  <c r="I120" i="2"/>
  <c r="I119" i="2"/>
  <c r="G117" i="2"/>
  <c r="D117" i="2"/>
  <c r="I116" i="2"/>
  <c r="I115" i="2"/>
  <c r="I113" i="2"/>
  <c r="I112" i="2"/>
  <c r="I111" i="2"/>
  <c r="H111" i="2" s="1"/>
  <c r="I110" i="2"/>
  <c r="I109" i="2"/>
  <c r="I108" i="2"/>
  <c r="I107" i="2"/>
  <c r="I106" i="2"/>
  <c r="I105" i="2"/>
  <c r="I104" i="2"/>
  <c r="G101" i="2"/>
  <c r="G102" i="2" s="1"/>
  <c r="D101" i="2"/>
  <c r="D102" i="2" s="1"/>
  <c r="I100" i="2"/>
  <c r="I99" i="2"/>
  <c r="I98" i="2"/>
  <c r="I97" i="2"/>
  <c r="H97" i="2" s="1"/>
  <c r="I96" i="2"/>
  <c r="I95" i="2"/>
  <c r="I94" i="2"/>
  <c r="I93" i="2"/>
  <c r="I92" i="2"/>
  <c r="H92" i="2" s="1"/>
  <c r="I91" i="2"/>
  <c r="I90" i="2"/>
  <c r="I89" i="2"/>
  <c r="H89" i="2" s="1"/>
  <c r="I88" i="2"/>
  <c r="H88" i="2" s="1"/>
  <c r="I87" i="2"/>
  <c r="I86" i="2"/>
  <c r="H86" i="2" s="1"/>
  <c r="I85" i="2"/>
  <c r="I84" i="2"/>
  <c r="I83" i="2"/>
  <c r="E83" i="2" s="1"/>
  <c r="I82" i="2"/>
  <c r="I81" i="2"/>
  <c r="I80" i="2"/>
  <c r="G77" i="2"/>
  <c r="G78" i="2" s="1"/>
  <c r="D77" i="2"/>
  <c r="D78" i="2" s="1"/>
  <c r="I76" i="2"/>
  <c r="H76" i="2" s="1"/>
  <c r="I75" i="2"/>
  <c r="I74" i="2"/>
  <c r="I73" i="2"/>
  <c r="I72" i="2"/>
  <c r="I71" i="2"/>
  <c r="I70" i="2"/>
  <c r="I69" i="2"/>
  <c r="I68" i="2"/>
  <c r="I67" i="2"/>
  <c r="H67" i="2" s="1"/>
  <c r="I66" i="2"/>
  <c r="I65" i="2"/>
  <c r="I64" i="2"/>
  <c r="I63" i="2"/>
  <c r="I62" i="2"/>
  <c r="I61" i="2"/>
  <c r="I60" i="2"/>
  <c r="I59" i="2"/>
  <c r="I58" i="2"/>
  <c r="I57" i="2"/>
  <c r="I56" i="2"/>
  <c r="I55" i="2"/>
  <c r="I54" i="2"/>
  <c r="I53" i="2"/>
  <c r="G50" i="2"/>
  <c r="D50" i="2"/>
  <c r="I49" i="2"/>
  <c r="I48" i="2"/>
  <c r="I47" i="2"/>
  <c r="I46" i="2"/>
  <c r="I45" i="2"/>
  <c r="I44" i="2"/>
  <c r="I43" i="2"/>
  <c r="I42" i="2"/>
  <c r="I41" i="2"/>
  <c r="I40" i="2"/>
  <c r="I39" i="2"/>
  <c r="I38" i="2"/>
  <c r="I37" i="2"/>
  <c r="I36" i="2"/>
  <c r="I35" i="2"/>
  <c r="H35" i="2" s="1"/>
  <c r="I34" i="2"/>
  <c r="I33" i="2"/>
  <c r="I32" i="2"/>
  <c r="G31" i="2"/>
  <c r="D31" i="2"/>
  <c r="I30" i="2"/>
  <c r="H30" i="2" s="1"/>
  <c r="I29" i="2"/>
  <c r="I28" i="2"/>
  <c r="H28" i="2" s="1"/>
  <c r="I27" i="2"/>
  <c r="I26" i="2"/>
  <c r="E26" i="2" s="1"/>
  <c r="I25" i="2"/>
  <c r="I24" i="2"/>
  <c r="I23" i="2"/>
  <c r="I22" i="2"/>
  <c r="E22" i="2" s="1"/>
  <c r="I21" i="2"/>
  <c r="I20" i="2"/>
  <c r="I19" i="2"/>
  <c r="H19" i="2" s="1"/>
  <c r="I18" i="2"/>
  <c r="I17" i="2"/>
  <c r="I16" i="2"/>
  <c r="I15" i="2"/>
  <c r="E15" i="2" s="1"/>
  <c r="I14" i="2"/>
  <c r="I13" i="2"/>
  <c r="H13" i="2" s="1"/>
  <c r="I12" i="2"/>
  <c r="I11" i="2"/>
  <c r="I10" i="2"/>
  <c r="G255" i="20"/>
  <c r="D255" i="20"/>
  <c r="I254" i="20"/>
  <c r="I253" i="20"/>
  <c r="H253" i="20" s="1"/>
  <c r="G252" i="20"/>
  <c r="D252" i="20"/>
  <c r="I251" i="20"/>
  <c r="H251" i="20" s="1"/>
  <c r="I250" i="20"/>
  <c r="I249" i="20"/>
  <c r="I248" i="20"/>
  <c r="H248" i="20" s="1"/>
  <c r="I247" i="20"/>
  <c r="I246" i="20"/>
  <c r="H246" i="20" s="1"/>
  <c r="I245" i="20"/>
  <c r="I244" i="20"/>
  <c r="I243" i="20"/>
  <c r="I242" i="20"/>
  <c r="I241" i="20"/>
  <c r="H241" i="20" s="1"/>
  <c r="I240" i="20"/>
  <c r="G238" i="20"/>
  <c r="D238" i="20"/>
  <c r="I237" i="20"/>
  <c r="H237" i="20" s="1"/>
  <c r="I236" i="20"/>
  <c r="I235" i="20"/>
  <c r="I234" i="20"/>
  <c r="I233" i="20"/>
  <c r="I232" i="20"/>
  <c r="I231" i="20"/>
  <c r="I230" i="20"/>
  <c r="I229" i="20"/>
  <c r="H229" i="20" s="1"/>
  <c r="I228" i="20"/>
  <c r="H228" i="20" s="1"/>
  <c r="I227" i="20"/>
  <c r="I226" i="20"/>
  <c r="E226" i="20" s="1"/>
  <c r="I225" i="20"/>
  <c r="I224" i="20"/>
  <c r="I223" i="20"/>
  <c r="I222" i="20"/>
  <c r="I221" i="20"/>
  <c r="G217" i="20"/>
  <c r="G218" i="20" s="1"/>
  <c r="G219" i="20" s="1"/>
  <c r="D217" i="20"/>
  <c r="D218" i="20" s="1"/>
  <c r="D219" i="20" s="1"/>
  <c r="I216" i="20"/>
  <c r="I215" i="20"/>
  <c r="I214" i="20"/>
  <c r="E214" i="20" s="1"/>
  <c r="I213" i="20"/>
  <c r="E213" i="20" s="1"/>
  <c r="I212" i="20"/>
  <c r="E212" i="20" s="1"/>
  <c r="I211" i="20"/>
  <c r="I210" i="20"/>
  <c r="I209" i="20"/>
  <c r="H209" i="20" s="1"/>
  <c r="I208" i="20"/>
  <c r="I207" i="20"/>
  <c r="H207" i="20" s="1"/>
  <c r="I206" i="20"/>
  <c r="E206" i="20" s="1"/>
  <c r="I205" i="20"/>
  <c r="G202" i="20"/>
  <c r="D202" i="20"/>
  <c r="I201" i="20"/>
  <c r="I200" i="20"/>
  <c r="I199" i="20"/>
  <c r="I198" i="20"/>
  <c r="I197" i="20"/>
  <c r="H197" i="20" s="1"/>
  <c r="I196" i="20"/>
  <c r="E196" i="20" s="1"/>
  <c r="I195" i="20"/>
  <c r="I194" i="20"/>
  <c r="H194" i="20" s="1"/>
  <c r="I193" i="20"/>
  <c r="I192" i="20"/>
  <c r="I191" i="20"/>
  <c r="I190" i="20"/>
  <c r="I189" i="20"/>
  <c r="I188" i="20"/>
  <c r="I187" i="20"/>
  <c r="I186" i="20"/>
  <c r="G184" i="20"/>
  <c r="D184" i="20"/>
  <c r="I183" i="20"/>
  <c r="I182" i="20"/>
  <c r="H182" i="20" s="1"/>
  <c r="I181" i="20"/>
  <c r="I180" i="20"/>
  <c r="I179" i="20"/>
  <c r="H179" i="20" s="1"/>
  <c r="I178" i="20"/>
  <c r="I177" i="20"/>
  <c r="H177" i="20" s="1"/>
  <c r="I176" i="20"/>
  <c r="E176" i="20" s="1"/>
  <c r="I175" i="20"/>
  <c r="I174" i="20"/>
  <c r="I173" i="20"/>
  <c r="I172" i="20"/>
  <c r="E172" i="20" s="1"/>
  <c r="I171" i="20"/>
  <c r="G169" i="20"/>
  <c r="D169" i="20"/>
  <c r="I168" i="20"/>
  <c r="H168" i="20" s="1"/>
  <c r="I167" i="20"/>
  <c r="I166" i="20"/>
  <c r="I163" i="20"/>
  <c r="H163" i="20" s="1"/>
  <c r="I162" i="20"/>
  <c r="I161" i="20"/>
  <c r="E161" i="20" s="1"/>
  <c r="I160" i="20"/>
  <c r="I159" i="20"/>
  <c r="G157" i="20"/>
  <c r="D157" i="20"/>
  <c r="I156" i="20"/>
  <c r="E156" i="20" s="1"/>
  <c r="I155" i="20"/>
  <c r="I154" i="20"/>
  <c r="I153" i="20"/>
  <c r="I152" i="20"/>
  <c r="I151" i="20"/>
  <c r="I150" i="20"/>
  <c r="H150" i="20" s="1"/>
  <c r="I149" i="20"/>
  <c r="I148" i="20"/>
  <c r="I147" i="20"/>
  <c r="G143" i="20"/>
  <c r="D143" i="20"/>
  <c r="I142" i="20"/>
  <c r="I141" i="20"/>
  <c r="I140" i="20"/>
  <c r="I139" i="20"/>
  <c r="G137" i="20"/>
  <c r="D137" i="20"/>
  <c r="I136" i="20"/>
  <c r="I135" i="20"/>
  <c r="I134" i="20"/>
  <c r="I133" i="20"/>
  <c r="I132" i="20"/>
  <c r="H132" i="20" s="1"/>
  <c r="I131" i="20"/>
  <c r="I130" i="20"/>
  <c r="I129" i="20"/>
  <c r="I128" i="20"/>
  <c r="G126" i="20"/>
  <c r="D126" i="20"/>
  <c r="I125" i="20"/>
  <c r="I124" i="20"/>
  <c r="I123" i="20"/>
  <c r="I122" i="20"/>
  <c r="H122" i="20" s="1"/>
  <c r="I121" i="20"/>
  <c r="E121" i="20" s="1"/>
  <c r="I120" i="20"/>
  <c r="G117" i="20"/>
  <c r="G118" i="20" s="1"/>
  <c r="D117" i="20"/>
  <c r="D118" i="20" s="1"/>
  <c r="I116" i="20"/>
  <c r="E116" i="20" s="1"/>
  <c r="I115" i="20"/>
  <c r="I114" i="20"/>
  <c r="H114" i="20" s="1"/>
  <c r="I113" i="20"/>
  <c r="H113" i="20" s="1"/>
  <c r="I112" i="20"/>
  <c r="E112" i="20" s="1"/>
  <c r="I111" i="20"/>
  <c r="E111" i="20" s="1"/>
  <c r="I110" i="20"/>
  <c r="H110" i="20" s="1"/>
  <c r="I109" i="20"/>
  <c r="H109" i="20" s="1"/>
  <c r="I108" i="20"/>
  <c r="E108" i="20" s="1"/>
  <c r="I107" i="20"/>
  <c r="I106" i="20"/>
  <c r="H106" i="20" s="1"/>
  <c r="I105" i="20"/>
  <c r="H105" i="20" s="1"/>
  <c r="I104" i="20"/>
  <c r="H104" i="20" s="1"/>
  <c r="G101" i="20"/>
  <c r="G102" i="20" s="1"/>
  <c r="D101" i="20"/>
  <c r="I100" i="20"/>
  <c r="I99" i="20"/>
  <c r="I98" i="20"/>
  <c r="I97" i="20"/>
  <c r="H97" i="20" s="1"/>
  <c r="I96" i="20"/>
  <c r="I95" i="20"/>
  <c r="I94" i="20"/>
  <c r="I93" i="20"/>
  <c r="I92" i="20"/>
  <c r="H92" i="20" s="1"/>
  <c r="I91" i="20"/>
  <c r="H91" i="20" s="1"/>
  <c r="I90" i="20"/>
  <c r="E90" i="20" s="1"/>
  <c r="I89" i="20"/>
  <c r="I88" i="20"/>
  <c r="H88" i="20" s="1"/>
  <c r="I87" i="20"/>
  <c r="H87" i="20" s="1"/>
  <c r="I86" i="20"/>
  <c r="H86" i="20" s="1"/>
  <c r="I85" i="20"/>
  <c r="E85" i="20" s="1"/>
  <c r="I84" i="20"/>
  <c r="I83" i="20"/>
  <c r="H83" i="20" s="1"/>
  <c r="I82" i="20"/>
  <c r="E82" i="20" s="1"/>
  <c r="I81" i="20"/>
  <c r="I80" i="20"/>
  <c r="G77" i="20"/>
  <c r="G78" i="20" s="1"/>
  <c r="D77" i="20"/>
  <c r="I76" i="20"/>
  <c r="H76" i="20" s="1"/>
  <c r="I75" i="20"/>
  <c r="I74" i="20"/>
  <c r="I73" i="20"/>
  <c r="I72" i="20"/>
  <c r="H72" i="20" s="1"/>
  <c r="I71" i="20"/>
  <c r="I70" i="20"/>
  <c r="I69" i="20"/>
  <c r="I68" i="20"/>
  <c r="I67" i="20"/>
  <c r="H67" i="20" s="1"/>
  <c r="I66" i="20"/>
  <c r="I65" i="20"/>
  <c r="H65" i="20" s="1"/>
  <c r="I64" i="20"/>
  <c r="H64" i="20" s="1"/>
  <c r="I63" i="20"/>
  <c r="I62" i="20"/>
  <c r="H62" i="20" s="1"/>
  <c r="I61" i="20"/>
  <c r="E61" i="20" s="1"/>
  <c r="I60" i="20"/>
  <c r="I59" i="20"/>
  <c r="I58" i="20"/>
  <c r="I57" i="20"/>
  <c r="I56" i="20"/>
  <c r="H56" i="20" s="1"/>
  <c r="I55" i="20"/>
  <c r="H55" i="20" s="1"/>
  <c r="I54" i="20"/>
  <c r="I53" i="20"/>
  <c r="G50" i="20"/>
  <c r="D50" i="20"/>
  <c r="I49" i="20"/>
  <c r="H49" i="20" s="1"/>
  <c r="I48" i="20"/>
  <c r="I47" i="20"/>
  <c r="I46" i="20"/>
  <c r="I45" i="20"/>
  <c r="I44" i="20"/>
  <c r="H44" i="20" s="1"/>
  <c r="I43" i="20"/>
  <c r="I42" i="20"/>
  <c r="I41" i="20"/>
  <c r="H41" i="20" s="1"/>
  <c r="I40" i="20"/>
  <c r="I39" i="20"/>
  <c r="I38" i="20"/>
  <c r="H38" i="20" s="1"/>
  <c r="I37" i="20"/>
  <c r="I36" i="20"/>
  <c r="I35" i="20"/>
  <c r="H35" i="20" s="1"/>
  <c r="I34" i="20"/>
  <c r="I33" i="20"/>
  <c r="H33" i="20" s="1"/>
  <c r="I32" i="20"/>
  <c r="G31" i="20"/>
  <c r="D31" i="20"/>
  <c r="I30" i="20"/>
  <c r="E30" i="20" s="1"/>
  <c r="I29" i="20"/>
  <c r="I28" i="20"/>
  <c r="H28" i="20" s="1"/>
  <c r="I27" i="20"/>
  <c r="H27" i="20" s="1"/>
  <c r="I26" i="20"/>
  <c r="H26" i="20" s="1"/>
  <c r="I25" i="20"/>
  <c r="I24" i="20"/>
  <c r="I23" i="20"/>
  <c r="I22" i="20"/>
  <c r="E22" i="20" s="1"/>
  <c r="I21" i="20"/>
  <c r="I20" i="20"/>
  <c r="H20" i="20" s="1"/>
  <c r="I19" i="20"/>
  <c r="H19" i="20" s="1"/>
  <c r="I18" i="20"/>
  <c r="H18" i="20" s="1"/>
  <c r="I17" i="20"/>
  <c r="H17" i="20" s="1"/>
  <c r="I16" i="20"/>
  <c r="H16" i="20" s="1"/>
  <c r="I15" i="20"/>
  <c r="I14" i="20"/>
  <c r="I13" i="20"/>
  <c r="H13" i="20" s="1"/>
  <c r="I12" i="20"/>
  <c r="I11" i="20"/>
  <c r="I10" i="20"/>
  <c r="H10" i="20" s="1"/>
  <c r="G262" i="8"/>
  <c r="D262" i="8"/>
  <c r="I261" i="8"/>
  <c r="I260" i="8"/>
  <c r="G259" i="8"/>
  <c r="D259" i="8"/>
  <c r="I258" i="8"/>
  <c r="H258" i="8" s="1"/>
  <c r="I257" i="8"/>
  <c r="I256" i="8"/>
  <c r="I255" i="8"/>
  <c r="H255" i="8" s="1"/>
  <c r="I254" i="8"/>
  <c r="I253" i="8"/>
  <c r="H253" i="8" s="1"/>
  <c r="I252" i="8"/>
  <c r="I251" i="8"/>
  <c r="I250" i="8"/>
  <c r="I249" i="8"/>
  <c r="I248" i="8"/>
  <c r="E248" i="8" s="1"/>
  <c r="I247" i="8"/>
  <c r="G245" i="8"/>
  <c r="D245" i="8"/>
  <c r="I244" i="8"/>
  <c r="E244" i="8" s="1"/>
  <c r="I243" i="8"/>
  <c r="I242" i="8"/>
  <c r="I241" i="8"/>
  <c r="I240" i="8"/>
  <c r="I239" i="8"/>
  <c r="I238" i="8"/>
  <c r="I237" i="8"/>
  <c r="I236" i="8"/>
  <c r="E236" i="8" s="1"/>
  <c r="I235" i="8"/>
  <c r="E235" i="8" s="1"/>
  <c r="I234" i="8"/>
  <c r="I233" i="8"/>
  <c r="E233" i="8" s="1"/>
  <c r="I232" i="8"/>
  <c r="I231" i="8"/>
  <c r="I230" i="8"/>
  <c r="I229" i="8"/>
  <c r="I228" i="8"/>
  <c r="G224" i="8"/>
  <c r="D224" i="8"/>
  <c r="D225" i="8" s="1"/>
  <c r="D226" i="8" s="1"/>
  <c r="I223" i="8"/>
  <c r="I222" i="8"/>
  <c r="I221" i="8"/>
  <c r="H221" i="8" s="1"/>
  <c r="I220" i="8"/>
  <c r="E220" i="8" s="1"/>
  <c r="I219" i="8"/>
  <c r="H219" i="8" s="1"/>
  <c r="I218" i="8"/>
  <c r="I217" i="8"/>
  <c r="I216" i="8"/>
  <c r="H216" i="8" s="1"/>
  <c r="I215" i="8"/>
  <c r="I214" i="8"/>
  <c r="E214" i="8" s="1"/>
  <c r="I213" i="8"/>
  <c r="H213" i="8" s="1"/>
  <c r="I212" i="8"/>
  <c r="G209" i="8"/>
  <c r="D209" i="8"/>
  <c r="I208" i="8"/>
  <c r="I207" i="8"/>
  <c r="I206" i="8"/>
  <c r="I205" i="8"/>
  <c r="I204" i="8"/>
  <c r="H204" i="8" s="1"/>
  <c r="I203" i="8"/>
  <c r="I202" i="8"/>
  <c r="I201" i="8"/>
  <c r="H201" i="8" s="1"/>
  <c r="I200" i="8"/>
  <c r="I199" i="8"/>
  <c r="I198" i="8"/>
  <c r="I197" i="8"/>
  <c r="I196" i="8"/>
  <c r="I195" i="8"/>
  <c r="I194" i="8"/>
  <c r="I193" i="8"/>
  <c r="G191" i="8"/>
  <c r="D191" i="8"/>
  <c r="I190" i="8"/>
  <c r="I189" i="8"/>
  <c r="I188" i="8"/>
  <c r="I187" i="8"/>
  <c r="I186" i="8"/>
  <c r="H186" i="8" s="1"/>
  <c r="I185" i="8"/>
  <c r="I184" i="8"/>
  <c r="H184" i="8" s="1"/>
  <c r="I183" i="8"/>
  <c r="E183" i="8" s="1"/>
  <c r="I182" i="8"/>
  <c r="I181" i="8"/>
  <c r="I180" i="8"/>
  <c r="I179" i="8"/>
  <c r="I178" i="8"/>
  <c r="G176" i="8"/>
  <c r="D176" i="8"/>
  <c r="I175" i="8"/>
  <c r="I174" i="8"/>
  <c r="I173" i="8"/>
  <c r="I172" i="8"/>
  <c r="I171" i="8"/>
  <c r="I170" i="8"/>
  <c r="H170" i="8" s="1"/>
  <c r="I169" i="8"/>
  <c r="I168" i="8"/>
  <c r="E168" i="8" s="1"/>
  <c r="I167" i="8"/>
  <c r="I166" i="8"/>
  <c r="G164" i="8"/>
  <c r="G192" i="8" s="1"/>
  <c r="D164" i="8"/>
  <c r="I163" i="8"/>
  <c r="E163" i="8" s="1"/>
  <c r="I162" i="8"/>
  <c r="I161" i="8"/>
  <c r="I160" i="8"/>
  <c r="I159" i="8"/>
  <c r="I158" i="8"/>
  <c r="I157" i="8"/>
  <c r="H157" i="8" s="1"/>
  <c r="I156" i="8"/>
  <c r="I155" i="8"/>
  <c r="I154" i="8"/>
  <c r="G150" i="8"/>
  <c r="D150" i="8"/>
  <c r="I149" i="8"/>
  <c r="I148" i="8"/>
  <c r="I147" i="8"/>
  <c r="I146" i="8"/>
  <c r="G144" i="8"/>
  <c r="D144" i="8"/>
  <c r="I143" i="8"/>
  <c r="I142" i="8"/>
  <c r="I141" i="8"/>
  <c r="I140" i="8"/>
  <c r="I139" i="8"/>
  <c r="E139" i="8" s="1"/>
  <c r="I138" i="8"/>
  <c r="I137" i="8"/>
  <c r="I136" i="8"/>
  <c r="I135" i="8"/>
  <c r="G133" i="8"/>
  <c r="D133" i="8"/>
  <c r="I132" i="8"/>
  <c r="I131" i="8"/>
  <c r="I130" i="8"/>
  <c r="I129" i="8"/>
  <c r="I128" i="8"/>
  <c r="G126" i="8"/>
  <c r="D126" i="8"/>
  <c r="I125" i="8"/>
  <c r="I124" i="8"/>
  <c r="I123" i="8"/>
  <c r="I122" i="8"/>
  <c r="I121" i="8"/>
  <c r="I120" i="8"/>
  <c r="G117" i="8"/>
  <c r="G118" i="8" s="1"/>
  <c r="D117" i="8"/>
  <c r="D118" i="8" s="1"/>
  <c r="I116" i="8"/>
  <c r="E116" i="8" s="1"/>
  <c r="I115" i="8"/>
  <c r="I114" i="8"/>
  <c r="E114" i="8" s="1"/>
  <c r="I113" i="8"/>
  <c r="H113" i="8" s="1"/>
  <c r="I112" i="8"/>
  <c r="E112" i="8" s="1"/>
  <c r="I111" i="8"/>
  <c r="H111" i="8" s="1"/>
  <c r="I110" i="8"/>
  <c r="E110" i="8" s="1"/>
  <c r="I109" i="8"/>
  <c r="H109" i="8" s="1"/>
  <c r="I108" i="8"/>
  <c r="E108" i="8" s="1"/>
  <c r="I107" i="8"/>
  <c r="I106" i="8"/>
  <c r="H106" i="8" s="1"/>
  <c r="I105" i="8"/>
  <c r="H105" i="8" s="1"/>
  <c r="I104" i="8"/>
  <c r="G101" i="8"/>
  <c r="G102" i="8" s="1"/>
  <c r="D101" i="8"/>
  <c r="I100" i="8"/>
  <c r="I99" i="8"/>
  <c r="I98" i="8"/>
  <c r="I97" i="8"/>
  <c r="H97" i="8" s="1"/>
  <c r="I96" i="8"/>
  <c r="I95" i="8"/>
  <c r="I94" i="8"/>
  <c r="I93" i="8"/>
  <c r="I92" i="8"/>
  <c r="E92" i="8" s="1"/>
  <c r="I91" i="8"/>
  <c r="I90" i="8"/>
  <c r="H90" i="8" s="1"/>
  <c r="I89" i="8"/>
  <c r="I88" i="8"/>
  <c r="E88" i="8" s="1"/>
  <c r="I87" i="8"/>
  <c r="E87" i="8" s="1"/>
  <c r="I86" i="8"/>
  <c r="E86" i="8" s="1"/>
  <c r="I85" i="8"/>
  <c r="I84" i="8"/>
  <c r="I83" i="8"/>
  <c r="I82" i="8"/>
  <c r="I81" i="8"/>
  <c r="I80" i="8"/>
  <c r="G77" i="8"/>
  <c r="G78" i="8" s="1"/>
  <c r="D77" i="8"/>
  <c r="I76" i="8"/>
  <c r="I75" i="8"/>
  <c r="I74" i="8"/>
  <c r="I73" i="8"/>
  <c r="I72" i="8"/>
  <c r="H72" i="8" s="1"/>
  <c r="I71" i="8"/>
  <c r="I70" i="8"/>
  <c r="I69" i="8"/>
  <c r="I68" i="8"/>
  <c r="I67" i="8"/>
  <c r="H67" i="8" s="1"/>
  <c r="I66" i="8"/>
  <c r="I65" i="8"/>
  <c r="E65" i="8" s="1"/>
  <c r="I64" i="8"/>
  <c r="I63" i="8"/>
  <c r="I62" i="8"/>
  <c r="H62" i="8" s="1"/>
  <c r="I61" i="8"/>
  <c r="H61" i="8" s="1"/>
  <c r="I60" i="8"/>
  <c r="I59" i="8"/>
  <c r="I58" i="8"/>
  <c r="I57" i="8"/>
  <c r="I56" i="8"/>
  <c r="I55" i="8"/>
  <c r="E55" i="8" s="1"/>
  <c r="I54" i="8"/>
  <c r="I53" i="8"/>
  <c r="G50" i="8"/>
  <c r="D50" i="8"/>
  <c r="I49" i="8"/>
  <c r="H49" i="8" s="1"/>
  <c r="I48" i="8"/>
  <c r="I47" i="8"/>
  <c r="I46" i="8"/>
  <c r="I45" i="8"/>
  <c r="I44" i="8"/>
  <c r="E44" i="8" s="1"/>
  <c r="I43" i="8"/>
  <c r="I42" i="8"/>
  <c r="I41" i="8"/>
  <c r="H41" i="8" s="1"/>
  <c r="I40" i="8"/>
  <c r="I39" i="8"/>
  <c r="I38" i="8"/>
  <c r="E38" i="8" s="1"/>
  <c r="I37" i="8"/>
  <c r="I36" i="8"/>
  <c r="I35" i="8"/>
  <c r="I34" i="8"/>
  <c r="I33" i="8"/>
  <c r="I32" i="8"/>
  <c r="G31" i="8"/>
  <c r="D31" i="8"/>
  <c r="I30" i="8"/>
  <c r="H30" i="8" s="1"/>
  <c r="I29" i="8"/>
  <c r="I28" i="8"/>
  <c r="I27" i="8"/>
  <c r="I26" i="8"/>
  <c r="I25" i="8"/>
  <c r="I24" i="8"/>
  <c r="I23" i="8"/>
  <c r="I22" i="8"/>
  <c r="I21" i="8"/>
  <c r="I20" i="8"/>
  <c r="I19" i="8"/>
  <c r="I18" i="8"/>
  <c r="I17" i="8"/>
  <c r="H17" i="8" s="1"/>
  <c r="I16" i="8"/>
  <c r="I15" i="8"/>
  <c r="I14" i="8"/>
  <c r="I13" i="8"/>
  <c r="I12" i="8"/>
  <c r="I11" i="8"/>
  <c r="I10" i="8"/>
  <c r="G62" i="24"/>
  <c r="D62" i="24"/>
  <c r="I62" i="24" s="1"/>
  <c r="I61" i="24"/>
  <c r="I60" i="24"/>
  <c r="G59" i="24"/>
  <c r="D59" i="24"/>
  <c r="I58" i="24"/>
  <c r="I57" i="24"/>
  <c r="I56" i="24"/>
  <c r="I55" i="24"/>
  <c r="E55" i="24" s="1"/>
  <c r="I54" i="24"/>
  <c r="I53" i="24"/>
  <c r="H53" i="24" s="1"/>
  <c r="I52" i="24"/>
  <c r="I51" i="24"/>
  <c r="I50" i="24"/>
  <c r="I49" i="24"/>
  <c r="I48" i="24"/>
  <c r="I47" i="24"/>
  <c r="G45" i="24"/>
  <c r="D45" i="24"/>
  <c r="D63" i="24" s="1"/>
  <c r="I44" i="24"/>
  <c r="I43" i="24"/>
  <c r="I42" i="24"/>
  <c r="I41" i="24"/>
  <c r="I40" i="24"/>
  <c r="I39" i="24"/>
  <c r="I38" i="24"/>
  <c r="I37" i="24"/>
  <c r="I36" i="24"/>
  <c r="I35" i="24"/>
  <c r="E35" i="24" s="1"/>
  <c r="I34" i="24"/>
  <c r="I33" i="24"/>
  <c r="I32" i="24"/>
  <c r="I31" i="24"/>
  <c r="I30" i="24"/>
  <c r="I29" i="24"/>
  <c r="I28" i="24"/>
  <c r="G25" i="24"/>
  <c r="D25" i="24"/>
  <c r="I24" i="24"/>
  <c r="I23" i="24"/>
  <c r="I22" i="24"/>
  <c r="I21" i="24"/>
  <c r="I20" i="24"/>
  <c r="I19" i="24"/>
  <c r="I18" i="24"/>
  <c r="I17" i="24"/>
  <c r="H17" i="24" s="1"/>
  <c r="I16" i="24"/>
  <c r="I15" i="24"/>
  <c r="I14" i="24"/>
  <c r="I13" i="24"/>
  <c r="I12" i="24"/>
  <c r="I11" i="24"/>
  <c r="I10" i="24"/>
  <c r="I9" i="24"/>
  <c r="I408" i="1"/>
  <c r="I312" i="1"/>
  <c r="H312" i="1" s="1"/>
  <c r="I311" i="1"/>
  <c r="H311" i="1" s="1"/>
  <c r="I270" i="1"/>
  <c r="G263" i="1"/>
  <c r="D263" i="1"/>
  <c r="F263" i="12" s="1"/>
  <c r="G236" i="1"/>
  <c r="D236" i="1"/>
  <c r="F236" i="12" s="1"/>
  <c r="I262" i="1"/>
  <c r="E262" i="1" s="1"/>
  <c r="I261" i="1"/>
  <c r="H261" i="1" s="1"/>
  <c r="I259" i="1"/>
  <c r="E259" i="1" s="1"/>
  <c r="I258" i="1"/>
  <c r="E258" i="1" s="1"/>
  <c r="I256" i="1"/>
  <c r="E256" i="1" s="1"/>
  <c r="I252" i="1"/>
  <c r="H252" i="1" s="1"/>
  <c r="I251" i="1"/>
  <c r="E251" i="1" s="1"/>
  <c r="I250" i="1"/>
  <c r="H250" i="1" s="1"/>
  <c r="I238" i="1"/>
  <c r="E238" i="1" s="1"/>
  <c r="I235" i="1"/>
  <c r="H235" i="1" s="1"/>
  <c r="I234" i="1"/>
  <c r="H234" i="1" s="1"/>
  <c r="D183" i="1"/>
  <c r="F183" i="12" s="1"/>
  <c r="I111" i="1"/>
  <c r="H111" i="1" s="1"/>
  <c r="I110" i="1"/>
  <c r="I109" i="1"/>
  <c r="H109" i="1" s="1"/>
  <c r="I37" i="1"/>
  <c r="E37" i="1" s="1"/>
  <c r="I90" i="1"/>
  <c r="H90" i="1" s="1"/>
  <c r="I89" i="1"/>
  <c r="H89" i="1" s="1"/>
  <c r="F8" i="21"/>
  <c r="C8" i="21"/>
  <c r="H129" i="21"/>
  <c r="G129" i="21" s="1"/>
  <c r="E281" i="9" l="1"/>
  <c r="H281" i="9"/>
  <c r="H158" i="23"/>
  <c r="E158" i="23"/>
  <c r="H383" i="9"/>
  <c r="D112" i="10"/>
  <c r="G112" i="10"/>
  <c r="E31" i="10"/>
  <c r="H31" i="10"/>
  <c r="E198" i="18"/>
  <c r="E245" i="2"/>
  <c r="E158" i="2"/>
  <c r="H158" i="2"/>
  <c r="H231" i="1"/>
  <c r="H86" i="9"/>
  <c r="E119" i="9"/>
  <c r="E357" i="9"/>
  <c r="E298" i="7"/>
  <c r="E324" i="2"/>
  <c r="I415" i="2"/>
  <c r="E415" i="2" s="1"/>
  <c r="E267" i="2"/>
  <c r="E115" i="1"/>
  <c r="E229" i="23"/>
  <c r="H220" i="23"/>
  <c r="H363" i="23"/>
  <c r="H404" i="23"/>
  <c r="H111" i="23"/>
  <c r="H226" i="23"/>
  <c r="I411" i="23"/>
  <c r="E411" i="23" s="1"/>
  <c r="E283" i="9"/>
  <c r="H377" i="9"/>
  <c r="H257" i="9"/>
  <c r="H395" i="9"/>
  <c r="H136" i="9"/>
  <c r="E161" i="9"/>
  <c r="H320" i="9"/>
  <c r="E376" i="9"/>
  <c r="E34" i="9"/>
  <c r="G275" i="9"/>
  <c r="G297" i="9" s="1"/>
  <c r="E361" i="9"/>
  <c r="H301" i="9"/>
  <c r="E308" i="9"/>
  <c r="E13" i="9"/>
  <c r="I171" i="9"/>
  <c r="E171" i="9" s="1"/>
  <c r="E108" i="9"/>
  <c r="H347" i="9"/>
  <c r="E131" i="9"/>
  <c r="I339" i="9"/>
  <c r="E339" i="9" s="1"/>
  <c r="E46" i="9"/>
  <c r="E137" i="9"/>
  <c r="I182" i="9"/>
  <c r="E182" i="9" s="1"/>
  <c r="E378" i="9"/>
  <c r="E127" i="9"/>
  <c r="E138" i="9"/>
  <c r="H177" i="9"/>
  <c r="E184" i="9"/>
  <c r="D373" i="9"/>
  <c r="E386" i="9"/>
  <c r="H223" i="7"/>
  <c r="H115" i="7"/>
  <c r="G142" i="7"/>
  <c r="D326" i="7"/>
  <c r="D142" i="7"/>
  <c r="D383" i="7"/>
  <c r="E196" i="18"/>
  <c r="E115" i="18"/>
  <c r="H201" i="18"/>
  <c r="E195" i="18"/>
  <c r="E204" i="18"/>
  <c r="E229" i="2"/>
  <c r="E97" i="2"/>
  <c r="I412" i="2"/>
  <c r="E220" i="2"/>
  <c r="E142" i="2"/>
  <c r="I182" i="2"/>
  <c r="H182" i="2" s="1"/>
  <c r="D378" i="2"/>
  <c r="E13" i="2"/>
  <c r="E230" i="1"/>
  <c r="H246" i="1"/>
  <c r="E221" i="1"/>
  <c r="E239" i="1"/>
  <c r="E245" i="1"/>
  <c r="E247" i="1"/>
  <c r="E249" i="1"/>
  <c r="H241" i="1"/>
  <c r="G144" i="20"/>
  <c r="H362" i="23"/>
  <c r="D374" i="23"/>
  <c r="E337" i="23"/>
  <c r="I171" i="23"/>
  <c r="H171" i="23" s="1"/>
  <c r="E205" i="23"/>
  <c r="E212" i="23"/>
  <c r="H324" i="23"/>
  <c r="E409" i="23"/>
  <c r="G374" i="23"/>
  <c r="E200" i="23"/>
  <c r="I293" i="23"/>
  <c r="H293" i="23" s="1"/>
  <c r="I359" i="23"/>
  <c r="H359" i="23" s="1"/>
  <c r="D341" i="23"/>
  <c r="D51" i="23"/>
  <c r="E216" i="23"/>
  <c r="E386" i="23"/>
  <c r="G276" i="23"/>
  <c r="G298" i="23" s="1"/>
  <c r="E295" i="23"/>
  <c r="H254" i="23"/>
  <c r="H247" i="23"/>
  <c r="E246" i="23"/>
  <c r="H291" i="23"/>
  <c r="E285" i="23"/>
  <c r="E192" i="23"/>
  <c r="E209" i="23"/>
  <c r="E222" i="23"/>
  <c r="E225" i="23"/>
  <c r="E201" i="23"/>
  <c r="E196" i="23"/>
  <c r="H213" i="23"/>
  <c r="H175" i="23"/>
  <c r="E268" i="23"/>
  <c r="H273" i="23"/>
  <c r="H320" i="23"/>
  <c r="E257" i="23"/>
  <c r="G316" i="23"/>
  <c r="H97" i="23"/>
  <c r="E304" i="23"/>
  <c r="E314" i="23"/>
  <c r="E365" i="23"/>
  <c r="H33" i="23"/>
  <c r="E288" i="23"/>
  <c r="E292" i="23"/>
  <c r="E233" i="23"/>
  <c r="H283" i="23"/>
  <c r="I297" i="23"/>
  <c r="E297" i="23" s="1"/>
  <c r="I315" i="23"/>
  <c r="H315" i="23" s="1"/>
  <c r="E350" i="23"/>
  <c r="E289" i="23"/>
  <c r="E311" i="23"/>
  <c r="E230" i="23"/>
  <c r="E234" i="23"/>
  <c r="H335" i="23"/>
  <c r="D412" i="23"/>
  <c r="D413" i="23" s="1"/>
  <c r="G189" i="23"/>
  <c r="G51" i="23"/>
  <c r="I77" i="23"/>
  <c r="E77" i="23" s="1"/>
  <c r="E32" i="23"/>
  <c r="E221" i="23"/>
  <c r="I260" i="23"/>
  <c r="E260" i="23" s="1"/>
  <c r="I275" i="23"/>
  <c r="H275" i="23" s="1"/>
  <c r="E280" i="23"/>
  <c r="E284" i="23"/>
  <c r="H332" i="23"/>
  <c r="I340" i="23"/>
  <c r="E340" i="23" s="1"/>
  <c r="E13" i="23"/>
  <c r="E208" i="23"/>
  <c r="E217" i="23"/>
  <c r="I235" i="23"/>
  <c r="E235" i="23" s="1"/>
  <c r="D276" i="23"/>
  <c r="D298" i="23" s="1"/>
  <c r="E294" i="23"/>
  <c r="E300" i="23"/>
  <c r="G341" i="23"/>
  <c r="E204" i="23"/>
  <c r="I248" i="23"/>
  <c r="E248" i="23" s="1"/>
  <c r="E310" i="23"/>
  <c r="I327" i="23"/>
  <c r="H327" i="23" s="1"/>
  <c r="I333" i="23"/>
  <c r="E333" i="23" s="1"/>
  <c r="I351" i="23"/>
  <c r="H351" i="23" s="1"/>
  <c r="I373" i="23"/>
  <c r="H373" i="23" s="1"/>
  <c r="I188" i="23"/>
  <c r="E188" i="23" s="1"/>
  <c r="E174" i="23"/>
  <c r="I182" i="23"/>
  <c r="H182" i="23" s="1"/>
  <c r="E179" i="23"/>
  <c r="E178" i="23"/>
  <c r="E168" i="23"/>
  <c r="E160" i="23"/>
  <c r="E161" i="23"/>
  <c r="E147" i="23"/>
  <c r="E151" i="23"/>
  <c r="I129" i="23"/>
  <c r="H129" i="23" s="1"/>
  <c r="H127" i="23"/>
  <c r="G156" i="23"/>
  <c r="E121" i="23"/>
  <c r="H89" i="23"/>
  <c r="E86" i="23"/>
  <c r="H83" i="23"/>
  <c r="E92" i="23"/>
  <c r="H77" i="23"/>
  <c r="G78" i="23"/>
  <c r="I78" i="23" s="1"/>
  <c r="H78" i="23" s="1"/>
  <c r="H76" i="23"/>
  <c r="H41" i="23"/>
  <c r="I50" i="23"/>
  <c r="H50" i="23" s="1"/>
  <c r="E35" i="23"/>
  <c r="H15" i="23"/>
  <c r="E30" i="23"/>
  <c r="E22" i="23"/>
  <c r="E26" i="23"/>
  <c r="G411" i="9"/>
  <c r="G412" i="9" s="1"/>
  <c r="I410" i="9"/>
  <c r="E410" i="9" s="1"/>
  <c r="H396" i="9"/>
  <c r="H403" i="9"/>
  <c r="H385" i="9"/>
  <c r="E392" i="9"/>
  <c r="E384" i="9"/>
  <c r="H362" i="9"/>
  <c r="E355" i="9"/>
  <c r="I358" i="9"/>
  <c r="H358" i="9" s="1"/>
  <c r="E348" i="9"/>
  <c r="E349" i="9"/>
  <c r="I350" i="9"/>
  <c r="H350" i="9" s="1"/>
  <c r="D340" i="9"/>
  <c r="E336" i="9"/>
  <c r="H330" i="9"/>
  <c r="E331" i="9"/>
  <c r="E319" i="9"/>
  <c r="E309" i="9"/>
  <c r="H305" i="9"/>
  <c r="E304" i="9"/>
  <c r="I296" i="9"/>
  <c r="H296" i="9" s="1"/>
  <c r="E290" i="9"/>
  <c r="E282" i="9"/>
  <c r="H288" i="9"/>
  <c r="E291" i="9"/>
  <c r="E289" i="9"/>
  <c r="H278" i="9"/>
  <c r="E261" i="9"/>
  <c r="E269" i="9"/>
  <c r="H255" i="9"/>
  <c r="E251" i="9"/>
  <c r="E238" i="9"/>
  <c r="H244" i="9"/>
  <c r="E45" i="9"/>
  <c r="E246" i="9"/>
  <c r="E258" i="9"/>
  <c r="E262" i="9"/>
  <c r="E270" i="9"/>
  <c r="E280" i="9"/>
  <c r="E303" i="9"/>
  <c r="E321" i="9"/>
  <c r="E334" i="9"/>
  <c r="H19" i="9"/>
  <c r="E76" i="9"/>
  <c r="I274" i="9"/>
  <c r="E274" i="9" s="1"/>
  <c r="H312" i="9"/>
  <c r="H344" i="9"/>
  <c r="E369" i="9"/>
  <c r="I372" i="9"/>
  <c r="H372" i="9" s="1"/>
  <c r="H400" i="9"/>
  <c r="D275" i="9"/>
  <c r="E263" i="9"/>
  <c r="E271" i="9"/>
  <c r="I292" i="9"/>
  <c r="H292" i="9" s="1"/>
  <c r="E322" i="9"/>
  <c r="I326" i="9"/>
  <c r="E326" i="9" s="1"/>
  <c r="E335" i="9"/>
  <c r="E239" i="9"/>
  <c r="H286" i="9"/>
  <c r="E293" i="9"/>
  <c r="I314" i="9"/>
  <c r="H314" i="9" s="1"/>
  <c r="H328" i="9"/>
  <c r="E346" i="9"/>
  <c r="H381" i="9"/>
  <c r="H389" i="9"/>
  <c r="E402" i="9"/>
  <c r="I247" i="9"/>
  <c r="H247" i="9" s="1"/>
  <c r="I332" i="9"/>
  <c r="E332" i="9" s="1"/>
  <c r="D411" i="9"/>
  <c r="D412" i="9" s="1"/>
  <c r="E397" i="9"/>
  <c r="E405" i="9"/>
  <c r="E10" i="9"/>
  <c r="H44" i="9"/>
  <c r="E126" i="9"/>
  <c r="H160" i="9"/>
  <c r="E240" i="9"/>
  <c r="G340" i="9"/>
  <c r="E368" i="9"/>
  <c r="G51" i="9"/>
  <c r="H106" i="9"/>
  <c r="E167" i="9"/>
  <c r="H266" i="9"/>
  <c r="H317" i="9"/>
  <c r="H325" i="9"/>
  <c r="I235" i="9"/>
  <c r="H235" i="9" s="1"/>
  <c r="I234" i="9"/>
  <c r="H234" i="9" s="1"/>
  <c r="G189" i="9"/>
  <c r="E186" i="9"/>
  <c r="E176" i="9"/>
  <c r="E173" i="9"/>
  <c r="E181" i="9"/>
  <c r="E175" i="9"/>
  <c r="E178" i="9"/>
  <c r="E170" i="9"/>
  <c r="E166" i="9"/>
  <c r="H159" i="9"/>
  <c r="E163" i="9"/>
  <c r="H154" i="9"/>
  <c r="G156" i="9"/>
  <c r="E148" i="9"/>
  <c r="H146" i="9"/>
  <c r="E153" i="9"/>
  <c r="E149" i="9"/>
  <c r="I155" i="9"/>
  <c r="E155" i="9" s="1"/>
  <c r="E150" i="9"/>
  <c r="E143" i="9"/>
  <c r="E151" i="9"/>
  <c r="H135" i="9"/>
  <c r="E139" i="9"/>
  <c r="E132" i="9"/>
  <c r="E134" i="9"/>
  <c r="E121" i="9"/>
  <c r="H124" i="9"/>
  <c r="E128" i="9"/>
  <c r="H125" i="9"/>
  <c r="H113" i="9"/>
  <c r="E107" i="9"/>
  <c r="E110" i="9"/>
  <c r="E116" i="9"/>
  <c r="E88" i="9"/>
  <c r="E99" i="9"/>
  <c r="H84" i="9"/>
  <c r="H100" i="9"/>
  <c r="E91" i="9"/>
  <c r="E81" i="9"/>
  <c r="H92" i="9"/>
  <c r="H93" i="9"/>
  <c r="E97" i="9"/>
  <c r="I101" i="9"/>
  <c r="E101" i="9" s="1"/>
  <c r="E87" i="9"/>
  <c r="E60" i="9"/>
  <c r="E66" i="9"/>
  <c r="E57" i="9"/>
  <c r="H55" i="9"/>
  <c r="H59" i="9"/>
  <c r="H71" i="9"/>
  <c r="H73" i="9"/>
  <c r="E74" i="9"/>
  <c r="I77" i="9"/>
  <c r="H77" i="9" s="1"/>
  <c r="E67" i="9"/>
  <c r="E65" i="9"/>
  <c r="H38" i="9"/>
  <c r="I50" i="9"/>
  <c r="E50" i="9" s="1"/>
  <c r="E37" i="9"/>
  <c r="E42" i="9"/>
  <c r="E20" i="9"/>
  <c r="E18" i="9"/>
  <c r="E16" i="9"/>
  <c r="E27" i="9"/>
  <c r="E73" i="10"/>
  <c r="E74" i="10"/>
  <c r="E72" i="10"/>
  <c r="H64" i="10"/>
  <c r="E40" i="10"/>
  <c r="H67" i="10"/>
  <c r="H69" i="10"/>
  <c r="H70" i="10"/>
  <c r="E71" i="10"/>
  <c r="I111" i="10"/>
  <c r="I107" i="10"/>
  <c r="E107" i="10" s="1"/>
  <c r="E65" i="10"/>
  <c r="E66" i="10"/>
  <c r="H85" i="10"/>
  <c r="E75" i="10"/>
  <c r="E68" i="10"/>
  <c r="I43" i="10"/>
  <c r="E43" i="10" s="1"/>
  <c r="E76" i="10"/>
  <c r="E104" i="10"/>
  <c r="E87" i="10"/>
  <c r="E81" i="10"/>
  <c r="E88" i="10"/>
  <c r="H53" i="10"/>
  <c r="I54" i="10"/>
  <c r="E54" i="10" s="1"/>
  <c r="H42" i="10"/>
  <c r="E57" i="10"/>
  <c r="I60" i="10"/>
  <c r="E60" i="10" s="1"/>
  <c r="D61" i="10"/>
  <c r="D62" i="10" s="1"/>
  <c r="E21" i="10"/>
  <c r="I27" i="10"/>
  <c r="H27" i="10" s="1"/>
  <c r="G326" i="7"/>
  <c r="E317" i="7"/>
  <c r="E332" i="7"/>
  <c r="G261" i="7"/>
  <c r="G283" i="7" s="1"/>
  <c r="H289" i="7"/>
  <c r="H343" i="7"/>
  <c r="H255" i="7"/>
  <c r="H244" i="7"/>
  <c r="E254" i="7"/>
  <c r="E273" i="7"/>
  <c r="H368" i="7"/>
  <c r="E45" i="7"/>
  <c r="E162" i="7"/>
  <c r="H242" i="7"/>
  <c r="H341" i="7"/>
  <c r="H364" i="7"/>
  <c r="I382" i="7"/>
  <c r="E382" i="7" s="1"/>
  <c r="H252" i="7"/>
  <c r="E367" i="7"/>
  <c r="E339" i="7"/>
  <c r="H355" i="7"/>
  <c r="H241" i="7"/>
  <c r="E328" i="7"/>
  <c r="H336" i="2"/>
  <c r="H361" i="2"/>
  <c r="G280" i="2"/>
  <c r="G302" i="2" s="1"/>
  <c r="E339" i="2"/>
  <c r="H154" i="7"/>
  <c r="I260" i="7"/>
  <c r="E260" i="7" s="1"/>
  <c r="I282" i="7"/>
  <c r="E375" i="7"/>
  <c r="H253" i="7"/>
  <c r="E256" i="7"/>
  <c r="H361" i="7"/>
  <c r="E112" i="7"/>
  <c r="E370" i="7"/>
  <c r="E257" i="7"/>
  <c r="H93" i="7"/>
  <c r="E232" i="7"/>
  <c r="I300" i="7"/>
  <c r="I312" i="7"/>
  <c r="E312" i="7" s="1"/>
  <c r="E358" i="7"/>
  <c r="E165" i="7"/>
  <c r="I31" i="7"/>
  <c r="H31" i="7" s="1"/>
  <c r="E275" i="7"/>
  <c r="H348" i="7"/>
  <c r="E186" i="7"/>
  <c r="E171" i="7"/>
  <c r="H172" i="7"/>
  <c r="H167" i="7"/>
  <c r="I168" i="7"/>
  <c r="H168" i="7" s="1"/>
  <c r="H159" i="7"/>
  <c r="E161" i="7"/>
  <c r="I157" i="7"/>
  <c r="H157" i="7" s="1"/>
  <c r="E139" i="7"/>
  <c r="E134" i="7"/>
  <c r="H136" i="7"/>
  <c r="E127" i="7"/>
  <c r="E128" i="7"/>
  <c r="H108" i="7"/>
  <c r="H116" i="7"/>
  <c r="I102" i="7"/>
  <c r="H102" i="7" s="1"/>
  <c r="E87" i="7"/>
  <c r="H92" i="7"/>
  <c r="H99" i="7"/>
  <c r="G51" i="7"/>
  <c r="H114" i="7"/>
  <c r="E117" i="7"/>
  <c r="E146" i="7"/>
  <c r="E248" i="7"/>
  <c r="E285" i="7"/>
  <c r="H300" i="7"/>
  <c r="E309" i="7"/>
  <c r="H314" i="7"/>
  <c r="H353" i="7"/>
  <c r="E90" i="7"/>
  <c r="E369" i="7"/>
  <c r="I50" i="7"/>
  <c r="E50" i="7" s="1"/>
  <c r="E65" i="7"/>
  <c r="E122" i="7"/>
  <c r="D175" i="7"/>
  <c r="H156" i="7"/>
  <c r="E237" i="7"/>
  <c r="E294" i="7"/>
  <c r="E299" i="7"/>
  <c r="H303" i="7"/>
  <c r="H315" i="7"/>
  <c r="H330" i="7"/>
  <c r="E290" i="7"/>
  <c r="E231" i="7"/>
  <c r="E270" i="7"/>
  <c r="H304" i="7"/>
  <c r="E307" i="7"/>
  <c r="E316" i="7"/>
  <c r="E320" i="7"/>
  <c r="E33" i="7"/>
  <c r="E40" i="7"/>
  <c r="E120" i="7"/>
  <c r="H170" i="7"/>
  <c r="E173" i="7"/>
  <c r="E224" i="7"/>
  <c r="E258" i="7"/>
  <c r="E288" i="7"/>
  <c r="E296" i="7"/>
  <c r="I325" i="7"/>
  <c r="E325" i="7" s="1"/>
  <c r="H84" i="7"/>
  <c r="H88" i="7"/>
  <c r="H145" i="7"/>
  <c r="E239" i="7"/>
  <c r="I278" i="7"/>
  <c r="H278" i="7" s="1"/>
  <c r="E291" i="7"/>
  <c r="I336" i="7"/>
  <c r="H336" i="7" s="1"/>
  <c r="H342" i="7"/>
  <c r="I379" i="7"/>
  <c r="E379" i="7" s="1"/>
  <c r="E54" i="7"/>
  <c r="E62" i="7"/>
  <c r="E37" i="7"/>
  <c r="E41" i="7"/>
  <c r="E48" i="7"/>
  <c r="E44" i="7"/>
  <c r="E49" i="7"/>
  <c r="H38" i="7"/>
  <c r="H42" i="7"/>
  <c r="H46" i="7"/>
  <c r="E36" i="7"/>
  <c r="E18" i="7"/>
  <c r="E203" i="18"/>
  <c r="H199" i="18"/>
  <c r="D356" i="18"/>
  <c r="H200" i="18"/>
  <c r="E197" i="18"/>
  <c r="H194" i="18"/>
  <c r="H202" i="18"/>
  <c r="H109" i="18"/>
  <c r="E17" i="18"/>
  <c r="H36" i="18"/>
  <c r="H332" i="18"/>
  <c r="E369" i="18"/>
  <c r="D258" i="18"/>
  <c r="D280" i="18" s="1"/>
  <c r="E246" i="18"/>
  <c r="E253" i="18"/>
  <c r="I309" i="18"/>
  <c r="E309" i="18" s="1"/>
  <c r="E317" i="18"/>
  <c r="H193" i="18"/>
  <c r="I341" i="18"/>
  <c r="E341" i="18" s="1"/>
  <c r="E372" i="18"/>
  <c r="H251" i="18"/>
  <c r="H303" i="18"/>
  <c r="H339" i="18"/>
  <c r="H385" i="18"/>
  <c r="E361" i="18"/>
  <c r="H168" i="18"/>
  <c r="E274" i="18"/>
  <c r="E380" i="18"/>
  <c r="H89" i="18"/>
  <c r="E269" i="18"/>
  <c r="H375" i="18"/>
  <c r="E388" i="18"/>
  <c r="D323" i="18"/>
  <c r="H331" i="18"/>
  <c r="H302" i="18"/>
  <c r="E344" i="18"/>
  <c r="E364" i="18"/>
  <c r="D394" i="18"/>
  <c r="D395" i="18" s="1"/>
  <c r="H48" i="18"/>
  <c r="G258" i="18"/>
  <c r="G280" i="18" s="1"/>
  <c r="E241" i="18"/>
  <c r="E352" i="18"/>
  <c r="E379" i="18"/>
  <c r="H87" i="18"/>
  <c r="E133" i="18"/>
  <c r="E252" i="18"/>
  <c r="E264" i="18"/>
  <c r="E287" i="18"/>
  <c r="H304" i="18"/>
  <c r="H360" i="18"/>
  <c r="I156" i="18"/>
  <c r="E205" i="18"/>
  <c r="E215" i="18"/>
  <c r="E227" i="18"/>
  <c r="H270" i="18"/>
  <c r="H301" i="18"/>
  <c r="E73" i="18"/>
  <c r="E120" i="18"/>
  <c r="G190" i="18"/>
  <c r="I242" i="18"/>
  <c r="H242" i="18" s="1"/>
  <c r="E265" i="18"/>
  <c r="E295" i="18"/>
  <c r="E305" i="18"/>
  <c r="E327" i="18"/>
  <c r="H32" i="18"/>
  <c r="E234" i="18"/>
  <c r="H276" i="18"/>
  <c r="E284" i="18"/>
  <c r="H296" i="18"/>
  <c r="H314" i="18"/>
  <c r="H368" i="18"/>
  <c r="I376" i="18"/>
  <c r="E376" i="18" s="1"/>
  <c r="H209" i="18"/>
  <c r="H216" i="18"/>
  <c r="H240" i="18"/>
  <c r="H245" i="18"/>
  <c r="E254" i="18"/>
  <c r="H273" i="18"/>
  <c r="E291" i="18"/>
  <c r="E345" i="18"/>
  <c r="E378" i="18"/>
  <c r="G394" i="18"/>
  <c r="G395" i="18" s="1"/>
  <c r="I189" i="18"/>
  <c r="H189" i="18" s="1"/>
  <c r="E185" i="18"/>
  <c r="I183" i="18"/>
  <c r="H183" i="18" s="1"/>
  <c r="E182" i="18"/>
  <c r="I172" i="18"/>
  <c r="H172" i="18" s="1"/>
  <c r="E167" i="18"/>
  <c r="H161" i="18"/>
  <c r="E160" i="18"/>
  <c r="H152" i="18"/>
  <c r="H148" i="18"/>
  <c r="E139" i="18"/>
  <c r="I141" i="18"/>
  <c r="H141" i="18" s="1"/>
  <c r="E132" i="18"/>
  <c r="E140" i="18"/>
  <c r="I130" i="18"/>
  <c r="H130" i="18" s="1"/>
  <c r="H126" i="18"/>
  <c r="H122" i="18"/>
  <c r="H108" i="18"/>
  <c r="H116" i="18"/>
  <c r="E111" i="18"/>
  <c r="E117" i="18"/>
  <c r="E99" i="18"/>
  <c r="E81" i="18"/>
  <c r="E88" i="18"/>
  <c r="I102" i="18"/>
  <c r="H102" i="18" s="1"/>
  <c r="E93" i="18"/>
  <c r="H92" i="18"/>
  <c r="D103" i="18"/>
  <c r="I103" i="18" s="1"/>
  <c r="H103" i="18" s="1"/>
  <c r="E144" i="18"/>
  <c r="E177" i="18"/>
  <c r="H221" i="18"/>
  <c r="H229" i="18"/>
  <c r="E238" i="18"/>
  <c r="E249" i="18"/>
  <c r="H262" i="18"/>
  <c r="E383" i="18"/>
  <c r="E90" i="18"/>
  <c r="E136" i="18"/>
  <c r="H186" i="18"/>
  <c r="E128" i="18"/>
  <c r="E150" i="18"/>
  <c r="E222" i="18"/>
  <c r="H239" i="18"/>
  <c r="H250" i="18"/>
  <c r="H263" i="18"/>
  <c r="E266" i="18"/>
  <c r="E288" i="18"/>
  <c r="E292" i="18"/>
  <c r="E318" i="18"/>
  <c r="I355" i="18"/>
  <c r="E355" i="18" s="1"/>
  <c r="E391" i="18"/>
  <c r="I218" i="18"/>
  <c r="H218" i="18" s="1"/>
  <c r="H22" i="18"/>
  <c r="G157" i="18"/>
  <c r="H137" i="18"/>
  <c r="E164" i="18"/>
  <c r="E174" i="18"/>
  <c r="E178" i="18"/>
  <c r="H187" i="18"/>
  <c r="I217" i="18"/>
  <c r="H217" i="18" s="1"/>
  <c r="H271" i="18"/>
  <c r="H285" i="18"/>
  <c r="E311" i="18"/>
  <c r="H329" i="18"/>
  <c r="G323" i="18"/>
  <c r="E65" i="18"/>
  <c r="E98" i="18"/>
  <c r="H107" i="18"/>
  <c r="E129" i="18"/>
  <c r="H138" i="18"/>
  <c r="E147" i="18"/>
  <c r="E151" i="18"/>
  <c r="H175" i="18"/>
  <c r="E179" i="18"/>
  <c r="E188" i="18"/>
  <c r="E223" i="18"/>
  <c r="E244" i="18"/>
  <c r="E272" i="18"/>
  <c r="H286" i="18"/>
  <c r="E300" i="18"/>
  <c r="H312" i="18"/>
  <c r="E319" i="18"/>
  <c r="E330" i="18"/>
  <c r="E338" i="18"/>
  <c r="E359" i="18"/>
  <c r="E367" i="18"/>
  <c r="E381" i="18"/>
  <c r="E386" i="18"/>
  <c r="H85" i="18"/>
  <c r="H94" i="18"/>
  <c r="H162" i="18"/>
  <c r="E171" i="18"/>
  <c r="E206" i="18"/>
  <c r="H220" i="18"/>
  <c r="H228" i="18"/>
  <c r="E261" i="18"/>
  <c r="I275" i="18"/>
  <c r="H275" i="18" s="1"/>
  <c r="G298" i="18"/>
  <c r="E308" i="18"/>
  <c r="I315" i="18"/>
  <c r="H315" i="18" s="1"/>
  <c r="I333" i="18"/>
  <c r="H333" i="18" s="1"/>
  <c r="H350" i="18"/>
  <c r="E370" i="18"/>
  <c r="E389" i="18"/>
  <c r="E61" i="18"/>
  <c r="E57" i="18"/>
  <c r="I77" i="18"/>
  <c r="E77" i="18" s="1"/>
  <c r="E60" i="18"/>
  <c r="E64" i="18"/>
  <c r="E72" i="18"/>
  <c r="E76" i="18"/>
  <c r="E56" i="18"/>
  <c r="D78" i="18"/>
  <c r="I78" i="18" s="1"/>
  <c r="H78" i="18" s="1"/>
  <c r="H44" i="18"/>
  <c r="I50" i="18"/>
  <c r="H50" i="18" s="1"/>
  <c r="H40" i="18"/>
  <c r="E35" i="18"/>
  <c r="E39" i="18"/>
  <c r="E47" i="18"/>
  <c r="E13" i="18"/>
  <c r="E30" i="18"/>
  <c r="E10" i="18"/>
  <c r="I31" i="18"/>
  <c r="E31" i="18" s="1"/>
  <c r="E18" i="18"/>
  <c r="E86" i="2"/>
  <c r="H218" i="2"/>
  <c r="D345" i="2"/>
  <c r="G345" i="2"/>
  <c r="H22" i="2"/>
  <c r="I331" i="2"/>
  <c r="E331" i="2" s="1"/>
  <c r="G378" i="2"/>
  <c r="I155" i="2"/>
  <c r="H155" i="2" s="1"/>
  <c r="D189" i="2"/>
  <c r="H251" i="2"/>
  <c r="I344" i="2"/>
  <c r="E344" i="2" s="1"/>
  <c r="H333" i="2"/>
  <c r="I319" i="2"/>
  <c r="E319" i="2" s="1"/>
  <c r="I279" i="2"/>
  <c r="E279" i="2" s="1"/>
  <c r="E274" i="2"/>
  <c r="H272" i="2"/>
  <c r="E263" i="2"/>
  <c r="H250" i="2"/>
  <c r="I297" i="2"/>
  <c r="H297" i="2" s="1"/>
  <c r="E286" i="2"/>
  <c r="E287" i="2"/>
  <c r="H284" i="2"/>
  <c r="E295" i="2"/>
  <c r="E294" i="2"/>
  <c r="H202" i="2"/>
  <c r="H224" i="2"/>
  <c r="E211" i="2"/>
  <c r="H199" i="2"/>
  <c r="E195" i="2"/>
  <c r="H215" i="2"/>
  <c r="G240" i="2"/>
  <c r="H26" i="2"/>
  <c r="H194" i="2"/>
  <c r="H210" i="2"/>
  <c r="E221" i="2"/>
  <c r="H271" i="2"/>
  <c r="H283" i="2"/>
  <c r="H291" i="2"/>
  <c r="I301" i="2"/>
  <c r="E301" i="2" s="1"/>
  <c r="E367" i="2"/>
  <c r="E408" i="2"/>
  <c r="I50" i="2"/>
  <c r="H50" i="2" s="1"/>
  <c r="H146" i="2"/>
  <c r="H160" i="2"/>
  <c r="H173" i="2"/>
  <c r="E187" i="2"/>
  <c r="H200" i="2"/>
  <c r="H216" i="2"/>
  <c r="H227" i="2"/>
  <c r="H232" i="2"/>
  <c r="E298" i="2"/>
  <c r="H334" i="2"/>
  <c r="E341" i="2"/>
  <c r="E354" i="2"/>
  <c r="H207" i="2"/>
  <c r="E228" i="2"/>
  <c r="H233" i="2"/>
  <c r="I355" i="2"/>
  <c r="E355" i="2" s="1"/>
  <c r="I77" i="2"/>
  <c r="H77" i="2" s="1"/>
  <c r="E256" i="2"/>
  <c r="E293" i="2"/>
  <c r="E238" i="2"/>
  <c r="E30" i="2"/>
  <c r="H83" i="2"/>
  <c r="H192" i="2"/>
  <c r="H208" i="2"/>
  <c r="E230" i="2"/>
  <c r="H261" i="2"/>
  <c r="E296" i="2"/>
  <c r="E314" i="2"/>
  <c r="E366" i="2"/>
  <c r="I377" i="2"/>
  <c r="E377" i="2" s="1"/>
  <c r="E413" i="2"/>
  <c r="E237" i="2"/>
  <c r="E203" i="2"/>
  <c r="E219" i="2"/>
  <c r="H225" i="2"/>
  <c r="H350" i="2"/>
  <c r="D416" i="2"/>
  <c r="D417" i="2" s="1"/>
  <c r="E196" i="2"/>
  <c r="E201" i="2"/>
  <c r="E204" i="2"/>
  <c r="E209" i="2"/>
  <c r="E212" i="2"/>
  <c r="E217" i="2"/>
  <c r="E226" i="2"/>
  <c r="E234" i="2"/>
  <c r="H185" i="2"/>
  <c r="E186" i="2"/>
  <c r="H184" i="2"/>
  <c r="E175" i="2"/>
  <c r="E177" i="2"/>
  <c r="E176" i="2"/>
  <c r="H181" i="2"/>
  <c r="H174" i="2"/>
  <c r="I171" i="2"/>
  <c r="E171" i="2" s="1"/>
  <c r="H170" i="2"/>
  <c r="E163" i="2"/>
  <c r="E162" i="2"/>
  <c r="H159" i="2"/>
  <c r="E161" i="2"/>
  <c r="H154" i="2"/>
  <c r="E155" i="2"/>
  <c r="E150" i="2"/>
  <c r="H147" i="2"/>
  <c r="E151" i="2"/>
  <c r="E139" i="2"/>
  <c r="E127" i="2"/>
  <c r="E111" i="2"/>
  <c r="I102" i="2"/>
  <c r="E102" i="2" s="1"/>
  <c r="E89" i="2"/>
  <c r="I101" i="2"/>
  <c r="H101" i="2" s="1"/>
  <c r="E92" i="2"/>
  <c r="I78" i="2"/>
  <c r="H78" i="2" s="1"/>
  <c r="E76" i="2"/>
  <c r="D51" i="2"/>
  <c r="E35" i="2"/>
  <c r="E19" i="2"/>
  <c r="H15" i="2"/>
  <c r="I31" i="2"/>
  <c r="E31" i="2" s="1"/>
  <c r="G51" i="20"/>
  <c r="D144" i="20"/>
  <c r="E150" i="20"/>
  <c r="H121" i="20"/>
  <c r="I252" i="20"/>
  <c r="E248" i="20"/>
  <c r="H213" i="20"/>
  <c r="E229" i="20"/>
  <c r="E241" i="20"/>
  <c r="E132" i="20"/>
  <c r="H226" i="20"/>
  <c r="D256" i="20"/>
  <c r="D257" i="20" s="1"/>
  <c r="G256" i="20"/>
  <c r="G257" i="20" s="1"/>
  <c r="E179" i="20"/>
  <c r="E182" i="20"/>
  <c r="G185" i="20"/>
  <c r="G203" i="20" s="1"/>
  <c r="H108" i="20"/>
  <c r="H172" i="20"/>
  <c r="I50" i="20"/>
  <c r="H50" i="20" s="1"/>
  <c r="H82" i="20"/>
  <c r="E110" i="20"/>
  <c r="E228" i="20"/>
  <c r="E237" i="20"/>
  <c r="I169" i="20"/>
  <c r="E169" i="20" s="1"/>
  <c r="E209" i="20"/>
  <c r="I255" i="20"/>
  <c r="E255" i="20" s="1"/>
  <c r="H161" i="20"/>
  <c r="E168" i="20"/>
  <c r="H156" i="20"/>
  <c r="I202" i="20"/>
  <c r="H202" i="20" s="1"/>
  <c r="H196" i="20"/>
  <c r="E122" i="20"/>
  <c r="I137" i="20"/>
  <c r="H137" i="20" s="1"/>
  <c r="E109" i="20"/>
  <c r="H116" i="20"/>
  <c r="E106" i="20"/>
  <c r="H111" i="20"/>
  <c r="H112" i="20"/>
  <c r="H90" i="20"/>
  <c r="I101" i="20"/>
  <c r="E101" i="20" s="1"/>
  <c r="E55" i="20"/>
  <c r="H61" i="20"/>
  <c r="I77" i="20"/>
  <c r="E77" i="20" s="1"/>
  <c r="E49" i="20"/>
  <c r="E33" i="20"/>
  <c r="E41" i="20"/>
  <c r="E17" i="20"/>
  <c r="E38" i="20"/>
  <c r="E56" i="20"/>
  <c r="E64" i="20"/>
  <c r="E72" i="20"/>
  <c r="E19" i="20"/>
  <c r="E27" i="20"/>
  <c r="H85" i="20"/>
  <c r="E177" i="20"/>
  <c r="H206" i="20"/>
  <c r="H214" i="20"/>
  <c r="E16" i="20"/>
  <c r="E20" i="20"/>
  <c r="E28" i="20"/>
  <c r="I31" i="20"/>
  <c r="H31" i="20" s="1"/>
  <c r="E35" i="20"/>
  <c r="E163" i="20"/>
  <c r="E207" i="20"/>
  <c r="H212" i="20"/>
  <c r="D78" i="20"/>
  <c r="I78" i="20" s="1"/>
  <c r="E87" i="20"/>
  <c r="E91" i="20"/>
  <c r="E113" i="20"/>
  <c r="E197" i="20"/>
  <c r="E67" i="20"/>
  <c r="E88" i="20"/>
  <c r="E114" i="20"/>
  <c r="I117" i="20"/>
  <c r="E117" i="20" s="1"/>
  <c r="E194" i="20"/>
  <c r="H22" i="20"/>
  <c r="H30" i="20"/>
  <c r="E97" i="20"/>
  <c r="H176" i="20"/>
  <c r="I217" i="20"/>
  <c r="E217" i="20" s="1"/>
  <c r="I184" i="20"/>
  <c r="H184" i="20" s="1"/>
  <c r="G210" i="8"/>
  <c r="H112" i="8"/>
  <c r="E170" i="8"/>
  <c r="H248" i="8"/>
  <c r="D263" i="8"/>
  <c r="H65" i="8"/>
  <c r="E184" i="8"/>
  <c r="E61" i="8"/>
  <c r="I133" i="8"/>
  <c r="I150" i="8"/>
  <c r="E106" i="8"/>
  <c r="I225" i="8"/>
  <c r="H225" i="8" s="1"/>
  <c r="H244" i="8"/>
  <c r="E258" i="8"/>
  <c r="E255" i="8"/>
  <c r="H236" i="8"/>
  <c r="H233" i="8"/>
  <c r="H214" i="8"/>
  <c r="H220" i="8"/>
  <c r="E213" i="8"/>
  <c r="E204" i="8"/>
  <c r="E201" i="8"/>
  <c r="I191" i="8"/>
  <c r="E191" i="8" s="1"/>
  <c r="E186" i="8"/>
  <c r="I176" i="8"/>
  <c r="E176" i="8" s="1"/>
  <c r="H168" i="8"/>
  <c r="H163" i="8"/>
  <c r="I117" i="8"/>
  <c r="E117" i="8" s="1"/>
  <c r="H114" i="8"/>
  <c r="I77" i="8"/>
  <c r="H77" i="8" s="1"/>
  <c r="E72" i="8"/>
  <c r="H55" i="8"/>
  <c r="G51" i="8"/>
  <c r="G8" i="8" s="1"/>
  <c r="H38" i="8"/>
  <c r="I50" i="8"/>
  <c r="E50" i="8" s="1"/>
  <c r="E30" i="8"/>
  <c r="E17" i="8"/>
  <c r="H88" i="8"/>
  <c r="H92" i="8"/>
  <c r="E105" i="8"/>
  <c r="E109" i="8"/>
  <c r="I144" i="8"/>
  <c r="H144" i="8" s="1"/>
  <c r="H110" i="8"/>
  <c r="I262" i="8"/>
  <c r="E67" i="8"/>
  <c r="E90" i="8"/>
  <c r="E111" i="8"/>
  <c r="E157" i="8"/>
  <c r="I209" i="8"/>
  <c r="H209" i="8" s="1"/>
  <c r="E216" i="8"/>
  <c r="H44" i="8"/>
  <c r="D78" i="8"/>
  <c r="I78" i="8" s="1"/>
  <c r="H78" i="8" s="1"/>
  <c r="H183" i="8"/>
  <c r="E221" i="8"/>
  <c r="I224" i="8"/>
  <c r="H224" i="8" s="1"/>
  <c r="H87" i="8"/>
  <c r="H108" i="8"/>
  <c r="H116" i="8"/>
  <c r="H139" i="8"/>
  <c r="H235" i="8"/>
  <c r="H55" i="24"/>
  <c r="H35" i="24"/>
  <c r="I25" i="24"/>
  <c r="H25" i="24" s="1"/>
  <c r="H243" i="1"/>
  <c r="E248" i="1"/>
  <c r="E240" i="1"/>
  <c r="E242" i="1"/>
  <c r="E244" i="1"/>
  <c r="H258" i="1"/>
  <c r="I263" i="1"/>
  <c r="H263" i="1" s="1"/>
  <c r="H259" i="1"/>
  <c r="H256" i="1"/>
  <c r="E92" i="1"/>
  <c r="E263" i="12"/>
  <c r="D264" i="12"/>
  <c r="E236" i="12"/>
  <c r="H162" i="23"/>
  <c r="E162" i="23"/>
  <c r="H206" i="23"/>
  <c r="E206" i="23"/>
  <c r="H266" i="23"/>
  <c r="E266" i="23"/>
  <c r="I374" i="23"/>
  <c r="E374" i="23" s="1"/>
  <c r="H153" i="23"/>
  <c r="E153" i="23"/>
  <c r="D189" i="23"/>
  <c r="H198" i="23"/>
  <c r="E198" i="23"/>
  <c r="H231" i="23"/>
  <c r="E231" i="23"/>
  <c r="D316" i="23"/>
  <c r="I307" i="23"/>
  <c r="H307" i="23" s="1"/>
  <c r="H366" i="23"/>
  <c r="E366" i="23"/>
  <c r="E19" i="23"/>
  <c r="I31" i="23"/>
  <c r="E50" i="23"/>
  <c r="D102" i="23"/>
  <c r="I140" i="23"/>
  <c r="H140" i="23" s="1"/>
  <c r="H154" i="23"/>
  <c r="E154" i="23"/>
  <c r="H325" i="23"/>
  <c r="E325" i="23"/>
  <c r="H339" i="23"/>
  <c r="E339" i="23"/>
  <c r="H142" i="23"/>
  <c r="E142" i="23"/>
  <c r="H146" i="23"/>
  <c r="E146" i="23"/>
  <c r="H150" i="23"/>
  <c r="E150" i="23"/>
  <c r="I164" i="23"/>
  <c r="H164" i="23" s="1"/>
  <c r="H223" i="23"/>
  <c r="E223" i="23"/>
  <c r="E28" i="23"/>
  <c r="E38" i="23"/>
  <c r="E67" i="23"/>
  <c r="E88" i="23"/>
  <c r="I101" i="23"/>
  <c r="H101" i="23" s="1"/>
  <c r="I155" i="23"/>
  <c r="H155" i="23" s="1"/>
  <c r="H214" i="23"/>
  <c r="E214" i="23"/>
  <c r="H286" i="23"/>
  <c r="E286" i="23"/>
  <c r="H139" i="23"/>
  <c r="E139" i="23"/>
  <c r="G412" i="23"/>
  <c r="I117" i="23"/>
  <c r="E117" i="23" s="1"/>
  <c r="D156" i="23"/>
  <c r="E159" i="23"/>
  <c r="E170" i="23"/>
  <c r="E173" i="23"/>
  <c r="E181" i="23"/>
  <c r="E184" i="23"/>
  <c r="E199" i="23"/>
  <c r="E207" i="23"/>
  <c r="E215" i="23"/>
  <c r="E224" i="23"/>
  <c r="E232" i="23"/>
  <c r="E267" i="23"/>
  <c r="E279" i="23"/>
  <c r="E287" i="23"/>
  <c r="E329" i="23"/>
  <c r="I394" i="23"/>
  <c r="E176" i="23"/>
  <c r="E187" i="23"/>
  <c r="E194" i="23"/>
  <c r="E202" i="23"/>
  <c r="E210" i="23"/>
  <c r="E218" i="23"/>
  <c r="E227" i="23"/>
  <c r="E259" i="23"/>
  <c r="E270" i="23"/>
  <c r="E282" i="23"/>
  <c r="E290" i="23"/>
  <c r="I408" i="23"/>
  <c r="H408" i="23" s="1"/>
  <c r="E330" i="23"/>
  <c r="E346" i="23"/>
  <c r="E357" i="23"/>
  <c r="E368" i="23"/>
  <c r="E163" i="23"/>
  <c r="E177" i="23"/>
  <c r="E195" i="23"/>
  <c r="E203" i="23"/>
  <c r="E211" i="23"/>
  <c r="E219" i="23"/>
  <c r="E228" i="23"/>
  <c r="E241" i="23"/>
  <c r="E252" i="23"/>
  <c r="E263" i="23"/>
  <c r="H144" i="9"/>
  <c r="E144" i="9"/>
  <c r="G78" i="9"/>
  <c r="H90" i="9"/>
  <c r="E90" i="9"/>
  <c r="G102" i="9"/>
  <c r="H115" i="9"/>
  <c r="H133" i="9"/>
  <c r="E133" i="9"/>
  <c r="I140" i="9"/>
  <c r="E140" i="9" s="1"/>
  <c r="E145" i="9"/>
  <c r="H265" i="9"/>
  <c r="E265" i="9"/>
  <c r="H273" i="9"/>
  <c r="E273" i="9"/>
  <c r="H365" i="9"/>
  <c r="E365" i="9"/>
  <c r="I31" i="9"/>
  <c r="E31" i="9" s="1"/>
  <c r="H98" i="9"/>
  <c r="E98" i="9"/>
  <c r="I129" i="9"/>
  <c r="E129" i="9" s="1"/>
  <c r="H152" i="9"/>
  <c r="E152" i="9"/>
  <c r="I164" i="9"/>
  <c r="E164" i="9" s="1"/>
  <c r="D189" i="9"/>
  <c r="H169" i="9"/>
  <c r="E169" i="9"/>
  <c r="H295" i="9"/>
  <c r="E295" i="9"/>
  <c r="H354" i="9"/>
  <c r="E354" i="9"/>
  <c r="H380" i="9"/>
  <c r="E380" i="9"/>
  <c r="H388" i="9"/>
  <c r="E388" i="9"/>
  <c r="D156" i="9"/>
  <c r="I117" i="9"/>
  <c r="H117" i="9" s="1"/>
  <c r="H399" i="9"/>
  <c r="E399" i="9"/>
  <c r="E22" i="9"/>
  <c r="E30" i="9"/>
  <c r="E32" i="9"/>
  <c r="E40" i="9"/>
  <c r="E61" i="9"/>
  <c r="E80" i="9"/>
  <c r="H122" i="9"/>
  <c r="E122" i="9"/>
  <c r="H254" i="9"/>
  <c r="E254" i="9"/>
  <c r="H409" i="9"/>
  <c r="E409" i="9"/>
  <c r="E17" i="9"/>
  <c r="E35" i="9"/>
  <c r="E56" i="9"/>
  <c r="E64" i="9"/>
  <c r="E72" i="9"/>
  <c r="E104" i="9"/>
  <c r="H111" i="9"/>
  <c r="E111" i="9"/>
  <c r="E123" i="9"/>
  <c r="E158" i="9"/>
  <c r="D315" i="9"/>
  <c r="I306" i="9"/>
  <c r="E306" i="9" s="1"/>
  <c r="H311" i="9"/>
  <c r="E311" i="9"/>
  <c r="H82" i="9"/>
  <c r="E82" i="9"/>
  <c r="H180" i="9"/>
  <c r="E180" i="9"/>
  <c r="H300" i="9"/>
  <c r="E300" i="9"/>
  <c r="H85" i="9"/>
  <c r="E112" i="9"/>
  <c r="H147" i="9"/>
  <c r="E33" i="9"/>
  <c r="E41" i="9"/>
  <c r="E49" i="9"/>
  <c r="D51" i="9"/>
  <c r="E54" i="9"/>
  <c r="E62" i="9"/>
  <c r="E70" i="9"/>
  <c r="H243" i="9"/>
  <c r="E243" i="9"/>
  <c r="H285" i="9"/>
  <c r="E285" i="9"/>
  <c r="H343" i="9"/>
  <c r="E343" i="9"/>
  <c r="H338" i="9"/>
  <c r="E338" i="9"/>
  <c r="I188" i="9"/>
  <c r="H188" i="9" s="1"/>
  <c r="I259" i="9"/>
  <c r="I393" i="9"/>
  <c r="G373" i="9"/>
  <c r="I407" i="9"/>
  <c r="E407" i="9" s="1"/>
  <c r="E168" i="9"/>
  <c r="E179" i="9"/>
  <c r="E242" i="9"/>
  <c r="E253" i="9"/>
  <c r="E272" i="9"/>
  <c r="E284" i="9"/>
  <c r="E299" i="9"/>
  <c r="E310" i="9"/>
  <c r="E323" i="9"/>
  <c r="E337" i="9"/>
  <c r="E342" i="9"/>
  <c r="E353" i="9"/>
  <c r="E364" i="9"/>
  <c r="E387" i="9"/>
  <c r="E398" i="9"/>
  <c r="E406" i="9"/>
  <c r="E408" i="9"/>
  <c r="E174" i="9"/>
  <c r="E185" i="9"/>
  <c r="E200" i="9"/>
  <c r="E237" i="9"/>
  <c r="E245" i="9"/>
  <c r="E256" i="9"/>
  <c r="E267" i="9"/>
  <c r="E279" i="9"/>
  <c r="E287" i="9"/>
  <c r="E302" i="9"/>
  <c r="E313" i="9"/>
  <c r="E318" i="9"/>
  <c r="E329" i="9"/>
  <c r="E356" i="9"/>
  <c r="E367" i="9"/>
  <c r="E382" i="9"/>
  <c r="E390" i="9"/>
  <c r="E401" i="9"/>
  <c r="I36" i="10"/>
  <c r="H41" i="10"/>
  <c r="E41" i="10"/>
  <c r="E78" i="10"/>
  <c r="G61" i="10"/>
  <c r="G62" i="10" s="1"/>
  <c r="E18" i="10"/>
  <c r="E26" i="10"/>
  <c r="H84" i="10"/>
  <c r="E84" i="10"/>
  <c r="I89" i="10"/>
  <c r="H89" i="10" s="1"/>
  <c r="H100" i="10"/>
  <c r="E100" i="10"/>
  <c r="E77" i="10"/>
  <c r="E97" i="10"/>
  <c r="E105" i="10"/>
  <c r="I78" i="7"/>
  <c r="E78" i="7" s="1"/>
  <c r="H39" i="7"/>
  <c r="H47" i="7"/>
  <c r="H89" i="7"/>
  <c r="I130" i="7"/>
  <c r="E130" i="7" s="1"/>
  <c r="H144" i="7"/>
  <c r="E144" i="7"/>
  <c r="D261" i="7"/>
  <c r="I233" i="7"/>
  <c r="H233" i="7" s="1"/>
  <c r="D384" i="7"/>
  <c r="H324" i="7"/>
  <c r="E324" i="7"/>
  <c r="E377" i="7"/>
  <c r="E35" i="7"/>
  <c r="E85" i="7"/>
  <c r="H124" i="7"/>
  <c r="E124" i="7"/>
  <c r="D301" i="7"/>
  <c r="I292" i="7"/>
  <c r="H292" i="7" s="1"/>
  <c r="H125" i="7"/>
  <c r="E133" i="7"/>
  <c r="G301" i="7"/>
  <c r="D51" i="7"/>
  <c r="I150" i="7"/>
  <c r="H150" i="7" s="1"/>
  <c r="H155" i="7"/>
  <c r="E155" i="7"/>
  <c r="H251" i="7"/>
  <c r="E251" i="7"/>
  <c r="H360" i="7"/>
  <c r="E360" i="7"/>
  <c r="I77" i="7"/>
  <c r="H77" i="7" s="1"/>
  <c r="I141" i="7"/>
  <c r="H141" i="7" s="1"/>
  <c r="G175" i="7"/>
  <c r="I220" i="7"/>
  <c r="H220" i="7" s="1"/>
  <c r="E322" i="7"/>
  <c r="H340" i="7"/>
  <c r="E340" i="7"/>
  <c r="I344" i="7"/>
  <c r="H344" i="7" s="1"/>
  <c r="G383" i="7"/>
  <c r="I383" i="7" s="1"/>
  <c r="E383" i="7" s="1"/>
  <c r="E164" i="7"/>
  <c r="H271" i="7"/>
  <c r="E271" i="7"/>
  <c r="E295" i="7"/>
  <c r="H310" i="7"/>
  <c r="E310" i="7"/>
  <c r="D103" i="7"/>
  <c r="I118" i="7"/>
  <c r="H118" i="7" s="1"/>
  <c r="I174" i="7"/>
  <c r="H174" i="7" s="1"/>
  <c r="I245" i="7"/>
  <c r="H245" i="7" s="1"/>
  <c r="I318" i="7"/>
  <c r="H318" i="7" s="1"/>
  <c r="I365" i="7"/>
  <c r="H365" i="7" s="1"/>
  <c r="E378" i="7"/>
  <c r="E380" i="7"/>
  <c r="E373" i="7"/>
  <c r="E132" i="7"/>
  <c r="E149" i="7"/>
  <c r="E163" i="7"/>
  <c r="E268" i="7"/>
  <c r="E334" i="7"/>
  <c r="E357" i="7"/>
  <c r="H20" i="18"/>
  <c r="E33" i="18"/>
  <c r="H38" i="18"/>
  <c r="E41" i="18"/>
  <c r="H46" i="18"/>
  <c r="E49" i="18"/>
  <c r="D51" i="18"/>
  <c r="E54" i="18"/>
  <c r="H59" i="18"/>
  <c r="E62" i="18"/>
  <c r="H67" i="18"/>
  <c r="E70" i="18"/>
  <c r="E84" i="18"/>
  <c r="E114" i="18"/>
  <c r="E125" i="18"/>
  <c r="H149" i="18"/>
  <c r="I257" i="18"/>
  <c r="E257" i="18" s="1"/>
  <c r="I297" i="18"/>
  <c r="E297" i="18" s="1"/>
  <c r="I322" i="18"/>
  <c r="E322" i="18" s="1"/>
  <c r="H340" i="18"/>
  <c r="H351" i="18"/>
  <c r="H366" i="18"/>
  <c r="H91" i="18"/>
  <c r="D157" i="18"/>
  <c r="H176" i="18"/>
  <c r="H294" i="18"/>
  <c r="E294" i="18"/>
  <c r="G51" i="18"/>
  <c r="H159" i="18"/>
  <c r="E159" i="18"/>
  <c r="H213" i="18"/>
  <c r="E213" i="18"/>
  <c r="H226" i="18"/>
  <c r="E226" i="18"/>
  <c r="H283" i="18"/>
  <c r="E283" i="18"/>
  <c r="E16" i="18"/>
  <c r="E34" i="18"/>
  <c r="E42" i="18"/>
  <c r="E55" i="18"/>
  <c r="E71" i="18"/>
  <c r="H146" i="18"/>
  <c r="E146" i="18"/>
  <c r="H154" i="18"/>
  <c r="E154" i="18"/>
  <c r="H337" i="18"/>
  <c r="E337" i="18"/>
  <c r="H348" i="18"/>
  <c r="E348" i="18"/>
  <c r="H392" i="18"/>
  <c r="E392" i="18"/>
  <c r="E19" i="18"/>
  <c r="E27" i="18"/>
  <c r="E37" i="18"/>
  <c r="E45" i="18"/>
  <c r="E66" i="18"/>
  <c r="E74" i="18"/>
  <c r="E82" i="18"/>
  <c r="E86" i="18"/>
  <c r="H100" i="18"/>
  <c r="E100" i="18"/>
  <c r="I118" i="18"/>
  <c r="H118" i="18" s="1"/>
  <c r="H127" i="18"/>
  <c r="E134" i="18"/>
  <c r="H181" i="18"/>
  <c r="E181" i="18"/>
  <c r="H278" i="18"/>
  <c r="E278" i="18"/>
  <c r="H313" i="18"/>
  <c r="H363" i="18"/>
  <c r="E363" i="18"/>
  <c r="I393" i="18"/>
  <c r="E393" i="18" s="1"/>
  <c r="E101" i="18"/>
  <c r="E112" i="18"/>
  <c r="E123" i="18"/>
  <c r="I279" i="18"/>
  <c r="E279" i="18" s="1"/>
  <c r="H326" i="18"/>
  <c r="E326" i="18"/>
  <c r="H371" i="18"/>
  <c r="E371" i="18"/>
  <c r="H382" i="18"/>
  <c r="E382" i="18"/>
  <c r="H105" i="18"/>
  <c r="E105" i="18"/>
  <c r="H135" i="18"/>
  <c r="E135" i="18"/>
  <c r="I165" i="18"/>
  <c r="H165" i="18" s="1"/>
  <c r="D190" i="18"/>
  <c r="H237" i="18"/>
  <c r="E237" i="18"/>
  <c r="H248" i="18"/>
  <c r="E248" i="18"/>
  <c r="H268" i="18"/>
  <c r="E268" i="18"/>
  <c r="E80" i="18"/>
  <c r="H113" i="18"/>
  <c r="E113" i="18"/>
  <c r="H124" i="18"/>
  <c r="E124" i="18"/>
  <c r="H170" i="18"/>
  <c r="E170" i="18"/>
  <c r="H256" i="18"/>
  <c r="E256" i="18"/>
  <c r="D298" i="18"/>
  <c r="I289" i="18"/>
  <c r="H289" i="18" s="1"/>
  <c r="H321" i="18"/>
  <c r="E321" i="18"/>
  <c r="G356" i="18"/>
  <c r="I390" i="18"/>
  <c r="E390" i="18" s="1"/>
  <c r="E145" i="18"/>
  <c r="E153" i="18"/>
  <c r="E169" i="18"/>
  <c r="E180" i="18"/>
  <c r="E212" i="18"/>
  <c r="E225" i="18"/>
  <c r="E236" i="18"/>
  <c r="E255" i="18"/>
  <c r="E267" i="18"/>
  <c r="E282" i="18"/>
  <c r="E293" i="18"/>
  <c r="E306" i="18"/>
  <c r="E320" i="18"/>
  <c r="E325" i="18"/>
  <c r="E336" i="18"/>
  <c r="E347" i="18"/>
  <c r="E365" i="18"/>
  <c r="E373" i="18"/>
  <c r="E384" i="18"/>
  <c r="I230" i="18"/>
  <c r="H329" i="2"/>
  <c r="E329" i="2"/>
  <c r="G51" i="2"/>
  <c r="I363" i="2"/>
  <c r="H363" i="2" s="1"/>
  <c r="D156" i="2"/>
  <c r="I117" i="2"/>
  <c r="H117" i="2" s="1"/>
  <c r="E121" i="2"/>
  <c r="H290" i="2"/>
  <c r="E290" i="2"/>
  <c r="G156" i="2"/>
  <c r="I129" i="2"/>
  <c r="E129" i="2" s="1"/>
  <c r="H198" i="2"/>
  <c r="E198" i="2"/>
  <c r="H206" i="2"/>
  <c r="E206" i="2"/>
  <c r="H214" i="2"/>
  <c r="E214" i="2"/>
  <c r="H223" i="2"/>
  <c r="E223" i="2"/>
  <c r="H231" i="2"/>
  <c r="E231" i="2"/>
  <c r="D240" i="2"/>
  <c r="I235" i="2"/>
  <c r="H235" i="2" s="1"/>
  <c r="D280" i="2"/>
  <c r="I252" i="2"/>
  <c r="H252" i="2" s="1"/>
  <c r="H270" i="2"/>
  <c r="E270" i="2"/>
  <c r="I164" i="2"/>
  <c r="E164" i="2" s="1"/>
  <c r="H343" i="2"/>
  <c r="E343" i="2"/>
  <c r="G189" i="2"/>
  <c r="E182" i="2"/>
  <c r="D320" i="2"/>
  <c r="I311" i="2"/>
  <c r="H311" i="2" s="1"/>
  <c r="E412" i="2"/>
  <c r="H415" i="2"/>
  <c r="I239" i="2"/>
  <c r="H239" i="2" s="1"/>
  <c r="E28" i="2"/>
  <c r="E67" i="2"/>
  <c r="E88" i="2"/>
  <c r="H153" i="2"/>
  <c r="E153" i="2"/>
  <c r="G320" i="2"/>
  <c r="H412" i="2"/>
  <c r="G416" i="2"/>
  <c r="I140" i="2"/>
  <c r="H140" i="2" s="1"/>
  <c r="E288" i="2"/>
  <c r="H370" i="2"/>
  <c r="E370" i="2"/>
  <c r="I188" i="2"/>
  <c r="H188" i="2" s="1"/>
  <c r="I264" i="2"/>
  <c r="H264" i="2" s="1"/>
  <c r="I337" i="2"/>
  <c r="H337" i="2" s="1"/>
  <c r="I398" i="2"/>
  <c r="E168" i="2"/>
  <c r="E179" i="2"/>
  <c r="E205" i="2"/>
  <c r="E213" i="2"/>
  <c r="E222" i="2"/>
  <c r="E258" i="2"/>
  <c r="E277" i="2"/>
  <c r="E289" i="2"/>
  <c r="E299" i="2"/>
  <c r="E304" i="2"/>
  <c r="E315" i="2"/>
  <c r="E328" i="2"/>
  <c r="E369" i="2"/>
  <c r="E372" i="2"/>
  <c r="E137" i="20"/>
  <c r="H210" i="20"/>
  <c r="E210" i="20"/>
  <c r="D185" i="20"/>
  <c r="D203" i="20" s="1"/>
  <c r="I157" i="20"/>
  <c r="E157" i="20" s="1"/>
  <c r="H107" i="20"/>
  <c r="E107" i="20"/>
  <c r="D51" i="20"/>
  <c r="E62" i="20"/>
  <c r="E83" i="20"/>
  <c r="E10" i="20"/>
  <c r="E18" i="20"/>
  <c r="E26" i="20"/>
  <c r="E44" i="20"/>
  <c r="E65" i="20"/>
  <c r="E86" i="20"/>
  <c r="H101" i="20"/>
  <c r="H115" i="20"/>
  <c r="E115" i="20"/>
  <c r="E13" i="20"/>
  <c r="E76" i="20"/>
  <c r="E92" i="20"/>
  <c r="E105" i="20"/>
  <c r="E252" i="20"/>
  <c r="I126" i="20"/>
  <c r="E126" i="20" s="1"/>
  <c r="H195" i="20"/>
  <c r="E195" i="20"/>
  <c r="H225" i="20"/>
  <c r="E225" i="20"/>
  <c r="H244" i="20"/>
  <c r="E244" i="20"/>
  <c r="H252" i="20"/>
  <c r="D102" i="20"/>
  <c r="I143" i="20"/>
  <c r="I238" i="20"/>
  <c r="E251" i="20"/>
  <c r="E253" i="20"/>
  <c r="E246" i="20"/>
  <c r="E104" i="20"/>
  <c r="H202" i="8"/>
  <c r="E202" i="8"/>
  <c r="D264" i="8"/>
  <c r="E78" i="8"/>
  <c r="H107" i="8"/>
  <c r="E107" i="8"/>
  <c r="H217" i="8"/>
  <c r="E217" i="8"/>
  <c r="I31" i="8"/>
  <c r="E31" i="8" s="1"/>
  <c r="E77" i="8"/>
  <c r="H115" i="8"/>
  <c r="E115" i="8"/>
  <c r="H86" i="8"/>
  <c r="E97" i="8"/>
  <c r="D102" i="8"/>
  <c r="E113" i="8"/>
  <c r="I126" i="8"/>
  <c r="H251" i="8"/>
  <c r="E251" i="8"/>
  <c r="D192" i="8"/>
  <c r="D210" i="8" s="1"/>
  <c r="I164" i="8"/>
  <c r="H164" i="8" s="1"/>
  <c r="E41" i="8"/>
  <c r="E49" i="8"/>
  <c r="D51" i="8"/>
  <c r="E62" i="8"/>
  <c r="G151" i="8"/>
  <c r="G263" i="8"/>
  <c r="I263" i="8" s="1"/>
  <c r="E263" i="8" s="1"/>
  <c r="I101" i="8"/>
  <c r="H101" i="8" s="1"/>
  <c r="D151" i="8"/>
  <c r="H232" i="8"/>
  <c r="E232" i="8"/>
  <c r="I259" i="8"/>
  <c r="H259" i="8" s="1"/>
  <c r="I245" i="8"/>
  <c r="E219" i="8"/>
  <c r="E253" i="8"/>
  <c r="H32" i="24"/>
  <c r="E32" i="24"/>
  <c r="D64" i="24"/>
  <c r="G63" i="24"/>
  <c r="I45" i="24"/>
  <c r="I59" i="24"/>
  <c r="H59" i="24" s="1"/>
  <c r="E17" i="24"/>
  <c r="E53" i="24"/>
  <c r="H262" i="1"/>
  <c r="E311" i="1"/>
  <c r="E312" i="1"/>
  <c r="D264" i="1"/>
  <c r="F264" i="12" s="1"/>
  <c r="G264" i="1"/>
  <c r="I236" i="1"/>
  <c r="H236" i="1" s="1"/>
  <c r="H251" i="1"/>
  <c r="E250" i="1"/>
  <c r="E252" i="1"/>
  <c r="H238" i="1"/>
  <c r="E261" i="1"/>
  <c r="E235" i="1"/>
  <c r="E234" i="1"/>
  <c r="E109" i="1"/>
  <c r="E111" i="1"/>
  <c r="E90" i="1"/>
  <c r="H37" i="1"/>
  <c r="E89" i="1"/>
  <c r="D129" i="21"/>
  <c r="H101" i="9" l="1"/>
  <c r="H248" i="23"/>
  <c r="E293" i="23"/>
  <c r="H188" i="23"/>
  <c r="G190" i="23"/>
  <c r="E350" i="9"/>
  <c r="I275" i="9"/>
  <c r="E275" i="9" s="1"/>
  <c r="H43" i="10"/>
  <c r="H325" i="7"/>
  <c r="I326" i="7"/>
  <c r="E326" i="7" s="1"/>
  <c r="H312" i="7"/>
  <c r="E333" i="18"/>
  <c r="E130" i="18"/>
  <c r="E189" i="18"/>
  <c r="H411" i="23"/>
  <c r="H155" i="9"/>
  <c r="E292" i="9"/>
  <c r="H182" i="9"/>
  <c r="E314" i="9"/>
  <c r="I51" i="23"/>
  <c r="H51" i="23" s="1"/>
  <c r="E275" i="23"/>
  <c r="E359" i="23"/>
  <c r="E182" i="23"/>
  <c r="E129" i="23"/>
  <c r="E171" i="23"/>
  <c r="I412" i="23"/>
  <c r="E412" i="23" s="1"/>
  <c r="E77" i="9"/>
  <c r="E247" i="9"/>
  <c r="E372" i="9"/>
  <c r="H171" i="9"/>
  <c r="E296" i="9"/>
  <c r="I340" i="9"/>
  <c r="E340" i="9" s="1"/>
  <c r="E235" i="9"/>
  <c r="H129" i="9"/>
  <c r="H339" i="9"/>
  <c r="H410" i="9"/>
  <c r="H140" i="9"/>
  <c r="E234" i="9"/>
  <c r="H326" i="9"/>
  <c r="G190" i="9"/>
  <c r="E300" i="7"/>
  <c r="E168" i="7"/>
  <c r="E156" i="18"/>
  <c r="E242" i="18"/>
  <c r="E78" i="18"/>
  <c r="H355" i="18"/>
  <c r="E50" i="2"/>
  <c r="I378" i="2"/>
  <c r="E378" i="2" s="1"/>
  <c r="E297" i="2"/>
  <c r="H344" i="2"/>
  <c r="H377" i="2"/>
  <c r="I345" i="2"/>
  <c r="E345" i="2" s="1"/>
  <c r="E351" i="23"/>
  <c r="I341" i="23"/>
  <c r="E341" i="23" s="1"/>
  <c r="E327" i="23"/>
  <c r="H260" i="23"/>
  <c r="H340" i="23"/>
  <c r="H297" i="23"/>
  <c r="E373" i="23"/>
  <c r="G375" i="23"/>
  <c r="E315" i="23"/>
  <c r="I276" i="23"/>
  <c r="E276" i="23" s="1"/>
  <c r="H235" i="23"/>
  <c r="E307" i="23"/>
  <c r="H374" i="23"/>
  <c r="H333" i="23"/>
  <c r="E155" i="23"/>
  <c r="I411" i="9"/>
  <c r="E358" i="9"/>
  <c r="D297" i="9"/>
  <c r="I297" i="9" s="1"/>
  <c r="E297" i="9" s="1"/>
  <c r="H274" i="9"/>
  <c r="H50" i="9"/>
  <c r="H332" i="9"/>
  <c r="H164" i="9"/>
  <c r="H31" i="9"/>
  <c r="H107" i="10"/>
  <c r="E27" i="10"/>
  <c r="H60" i="10"/>
  <c r="E89" i="10"/>
  <c r="H54" i="10"/>
  <c r="H379" i="7"/>
  <c r="I345" i="7"/>
  <c r="E345" i="7" s="1"/>
  <c r="H382" i="7"/>
  <c r="H260" i="7"/>
  <c r="H50" i="7"/>
  <c r="E77" i="2"/>
  <c r="H279" i="2"/>
  <c r="H331" i="2"/>
  <c r="E336" i="7"/>
  <c r="E102" i="7"/>
  <c r="H130" i="7"/>
  <c r="E365" i="7"/>
  <c r="E31" i="7"/>
  <c r="E220" i="7"/>
  <c r="E157" i="7"/>
  <c r="E174" i="7"/>
  <c r="E278" i="7"/>
  <c r="E77" i="7"/>
  <c r="H78" i="7"/>
  <c r="H341" i="18"/>
  <c r="E275" i="18"/>
  <c r="H309" i="18"/>
  <c r="H77" i="18"/>
  <c r="E50" i="18"/>
  <c r="H322" i="18"/>
  <c r="E218" i="18"/>
  <c r="I323" i="18"/>
  <c r="E323" i="18" s="1"/>
  <c r="H156" i="18"/>
  <c r="E172" i="18"/>
  <c r="E183" i="18"/>
  <c r="I258" i="18"/>
  <c r="G357" i="18"/>
  <c r="I394" i="18"/>
  <c r="E394" i="18" s="1"/>
  <c r="E102" i="18"/>
  <c r="E165" i="18"/>
  <c r="E141" i="18"/>
  <c r="H31" i="18"/>
  <c r="G191" i="18"/>
  <c r="H376" i="18"/>
  <c r="E217" i="18"/>
  <c r="E289" i="18"/>
  <c r="E103" i="18"/>
  <c r="H279" i="18"/>
  <c r="E315" i="18"/>
  <c r="I356" i="18"/>
  <c r="E356" i="18" s="1"/>
  <c r="I416" i="2"/>
  <c r="E416" i="2" s="1"/>
  <c r="I51" i="2"/>
  <c r="E51" i="2" s="1"/>
  <c r="I189" i="2"/>
  <c r="E189" i="2" s="1"/>
  <c r="H171" i="2"/>
  <c r="E140" i="2"/>
  <c r="H164" i="2"/>
  <c r="H319" i="2"/>
  <c r="E311" i="2"/>
  <c r="E264" i="2"/>
  <c r="E252" i="2"/>
  <c r="H355" i="2"/>
  <c r="E101" i="2"/>
  <c r="H102" i="2"/>
  <c r="E78" i="2"/>
  <c r="H301" i="2"/>
  <c r="H129" i="2"/>
  <c r="E117" i="2"/>
  <c r="H31" i="2"/>
  <c r="H255" i="20"/>
  <c r="H217" i="20"/>
  <c r="E50" i="20"/>
  <c r="H77" i="20"/>
  <c r="H157" i="20"/>
  <c r="I218" i="20"/>
  <c r="E218" i="20" s="1"/>
  <c r="I144" i="20"/>
  <c r="E144" i="20" s="1"/>
  <c r="I256" i="20"/>
  <c r="E256" i="20" s="1"/>
  <c r="H169" i="20"/>
  <c r="E202" i="20"/>
  <c r="G145" i="20"/>
  <c r="G8" i="20" s="1"/>
  <c r="H117" i="20"/>
  <c r="E31" i="20"/>
  <c r="E78" i="20"/>
  <c r="H78" i="20"/>
  <c r="E184" i="20"/>
  <c r="H126" i="20"/>
  <c r="H50" i="8"/>
  <c r="E224" i="8"/>
  <c r="H176" i="8"/>
  <c r="I118" i="8"/>
  <c r="E118" i="8" s="1"/>
  <c r="H191" i="8"/>
  <c r="E209" i="8"/>
  <c r="H117" i="8"/>
  <c r="E259" i="8"/>
  <c r="E101" i="8"/>
  <c r="E225" i="8"/>
  <c r="E144" i="8"/>
  <c r="E25" i="24"/>
  <c r="E263" i="1"/>
  <c r="E394" i="23"/>
  <c r="H394" i="23"/>
  <c r="I236" i="23"/>
  <c r="E236" i="23" s="1"/>
  <c r="I102" i="23"/>
  <c r="H102" i="23" s="1"/>
  <c r="E101" i="23"/>
  <c r="H117" i="23"/>
  <c r="H31" i="23"/>
  <c r="E31" i="23"/>
  <c r="E164" i="23"/>
  <c r="E78" i="23"/>
  <c r="D190" i="23"/>
  <c r="I156" i="23"/>
  <c r="H156" i="23" s="1"/>
  <c r="I298" i="23"/>
  <c r="E298" i="23" s="1"/>
  <c r="D375" i="23"/>
  <c r="I316" i="23"/>
  <c r="H316" i="23" s="1"/>
  <c r="I189" i="23"/>
  <c r="H189" i="23" s="1"/>
  <c r="E408" i="23"/>
  <c r="G413" i="23"/>
  <c r="I413" i="23" s="1"/>
  <c r="E413" i="23" s="1"/>
  <c r="H412" i="23"/>
  <c r="E140" i="23"/>
  <c r="H407" i="9"/>
  <c r="I373" i="9"/>
  <c r="E373" i="9" s="1"/>
  <c r="H306" i="9"/>
  <c r="E393" i="9"/>
  <c r="H393" i="9"/>
  <c r="I51" i="9"/>
  <c r="H51" i="9" s="1"/>
  <c r="I412" i="9"/>
  <c r="H412" i="9" s="1"/>
  <c r="I78" i="9"/>
  <c r="E78" i="9" s="1"/>
  <c r="E259" i="9"/>
  <c r="H259" i="9"/>
  <c r="D374" i="9"/>
  <c r="I315" i="9"/>
  <c r="H315" i="9" s="1"/>
  <c r="G374" i="9"/>
  <c r="D190" i="9"/>
  <c r="I156" i="9"/>
  <c r="H156" i="9" s="1"/>
  <c r="I102" i="9"/>
  <c r="E102" i="9" s="1"/>
  <c r="I189" i="9"/>
  <c r="H189" i="9" s="1"/>
  <c r="E188" i="9"/>
  <c r="E117" i="9"/>
  <c r="I61" i="10"/>
  <c r="E61" i="10" s="1"/>
  <c r="I28" i="10"/>
  <c r="E28" i="10" s="1"/>
  <c r="I90" i="10"/>
  <c r="E90" i="10" s="1"/>
  <c r="H326" i="7"/>
  <c r="G346" i="7"/>
  <c r="E150" i="7"/>
  <c r="E292" i="7"/>
  <c r="E233" i="7"/>
  <c r="I103" i="7"/>
  <c r="H103" i="7" s="1"/>
  <c r="I221" i="7"/>
  <c r="H221" i="7" s="1"/>
  <c r="E344" i="7"/>
  <c r="I51" i="7"/>
  <c r="H51" i="7" s="1"/>
  <c r="D346" i="7"/>
  <c r="I301" i="7"/>
  <c r="D283" i="7"/>
  <c r="I261" i="7"/>
  <c r="H261" i="7" s="1"/>
  <c r="E141" i="7"/>
  <c r="G176" i="7"/>
  <c r="E245" i="7"/>
  <c r="I175" i="7"/>
  <c r="E175" i="7" s="1"/>
  <c r="E318" i="7"/>
  <c r="G384" i="7"/>
  <c r="I384" i="7" s="1"/>
  <c r="E384" i="7" s="1"/>
  <c r="H383" i="7"/>
  <c r="E118" i="7"/>
  <c r="D176" i="7"/>
  <c r="I142" i="7"/>
  <c r="H142" i="7" s="1"/>
  <c r="I51" i="18"/>
  <c r="E51" i="18" s="1"/>
  <c r="H390" i="18"/>
  <c r="I190" i="18"/>
  <c r="H190" i="18" s="1"/>
  <c r="H257" i="18"/>
  <c r="D191" i="18"/>
  <c r="I157" i="18"/>
  <c r="H157" i="18" s="1"/>
  <c r="I280" i="18"/>
  <c r="H280" i="18" s="1"/>
  <c r="E118" i="18"/>
  <c r="H297" i="18"/>
  <c r="I395" i="18"/>
  <c r="H395" i="18" s="1"/>
  <c r="D357" i="18"/>
  <c r="I298" i="18"/>
  <c r="H298" i="18" s="1"/>
  <c r="H393" i="18"/>
  <c r="H230" i="18"/>
  <c r="E230" i="18"/>
  <c r="E337" i="2"/>
  <c r="E235" i="2"/>
  <c r="G379" i="2"/>
  <c r="E188" i="2"/>
  <c r="G417" i="2"/>
  <c r="I417" i="2" s="1"/>
  <c r="E417" i="2" s="1"/>
  <c r="I240" i="2"/>
  <c r="H240" i="2" s="1"/>
  <c r="G190" i="2"/>
  <c r="E239" i="2"/>
  <c r="E363" i="2"/>
  <c r="D190" i="2"/>
  <c r="I156" i="2"/>
  <c r="E156" i="2" s="1"/>
  <c r="D379" i="2"/>
  <c r="I320" i="2"/>
  <c r="E320" i="2" s="1"/>
  <c r="D302" i="2"/>
  <c r="I280" i="2"/>
  <c r="H280" i="2" s="1"/>
  <c r="E238" i="20"/>
  <c r="H238" i="20"/>
  <c r="D145" i="20"/>
  <c r="D8" i="20" s="1"/>
  <c r="I118" i="20"/>
  <c r="H118" i="20" s="1"/>
  <c r="I51" i="20"/>
  <c r="H51" i="20" s="1"/>
  <c r="I185" i="20"/>
  <c r="H185" i="20" s="1"/>
  <c r="I257" i="20"/>
  <c r="E257" i="20" s="1"/>
  <c r="I102" i="20"/>
  <c r="H102" i="20" s="1"/>
  <c r="E164" i="8"/>
  <c r="I151" i="8"/>
  <c r="H151" i="8" s="1"/>
  <c r="I51" i="8"/>
  <c r="H51" i="8" s="1"/>
  <c r="I192" i="8"/>
  <c r="H192" i="8" s="1"/>
  <c r="G152" i="8"/>
  <c r="G264" i="8"/>
  <c r="I264" i="8" s="1"/>
  <c r="E264" i="8" s="1"/>
  <c r="H263" i="8"/>
  <c r="E245" i="8"/>
  <c r="H245" i="8"/>
  <c r="D152" i="8"/>
  <c r="D8" i="8" s="1"/>
  <c r="H31" i="8"/>
  <c r="I102" i="8"/>
  <c r="H102" i="8" s="1"/>
  <c r="E45" i="24"/>
  <c r="H45" i="24"/>
  <c r="G64" i="24"/>
  <c r="I63" i="24"/>
  <c r="E63" i="24" s="1"/>
  <c r="I26" i="24"/>
  <c r="H26" i="24" s="1"/>
  <c r="E59" i="24"/>
  <c r="E236" i="1"/>
  <c r="H91" i="26"/>
  <c r="D91" i="26" s="1"/>
  <c r="H52" i="26"/>
  <c r="D52" i="26" s="1"/>
  <c r="H275" i="9" l="1"/>
  <c r="E103" i="7"/>
  <c r="H341" i="23"/>
  <c r="H340" i="9"/>
  <c r="H378" i="2"/>
  <c r="E51" i="23"/>
  <c r="E412" i="9"/>
  <c r="G8" i="9"/>
  <c r="H301" i="7"/>
  <c r="H51" i="2"/>
  <c r="H345" i="2"/>
  <c r="H276" i="23"/>
  <c r="E316" i="23"/>
  <c r="E156" i="23"/>
  <c r="E102" i="23"/>
  <c r="E411" i="9"/>
  <c r="H411" i="9"/>
  <c r="H297" i="9"/>
  <c r="H373" i="9"/>
  <c r="E189" i="9"/>
  <c r="D8" i="9"/>
  <c r="H78" i="9"/>
  <c r="H90" i="10"/>
  <c r="H345" i="7"/>
  <c r="H189" i="2"/>
  <c r="E142" i="7"/>
  <c r="E301" i="7"/>
  <c r="H175" i="7"/>
  <c r="E221" i="7"/>
  <c r="E51" i="7"/>
  <c r="D8" i="18"/>
  <c r="H323" i="18"/>
  <c r="G8" i="18"/>
  <c r="H356" i="18"/>
  <c r="H394" i="18"/>
  <c r="H258" i="18"/>
  <c r="E258" i="18"/>
  <c r="E395" i="18"/>
  <c r="E190" i="18"/>
  <c r="E157" i="18"/>
  <c r="H416" i="2"/>
  <c r="H320" i="2"/>
  <c r="E240" i="2"/>
  <c r="H156" i="2"/>
  <c r="H218" i="20"/>
  <c r="H256" i="20"/>
  <c r="H144" i="20"/>
  <c r="H257" i="20"/>
  <c r="E102" i="20"/>
  <c r="E118" i="20"/>
  <c r="H118" i="8"/>
  <c r="H63" i="24"/>
  <c r="I190" i="23"/>
  <c r="H190" i="23" s="1"/>
  <c r="D8" i="23"/>
  <c r="I375" i="23"/>
  <c r="H375" i="23" s="1"/>
  <c r="H298" i="23"/>
  <c r="H413" i="23"/>
  <c r="G8" i="23"/>
  <c r="H236" i="23"/>
  <c r="E189" i="23"/>
  <c r="E156" i="9"/>
  <c r="I190" i="9"/>
  <c r="H190" i="9" s="1"/>
  <c r="H102" i="9"/>
  <c r="E51" i="9"/>
  <c r="E315" i="9"/>
  <c r="I374" i="9"/>
  <c r="E374" i="9" s="1"/>
  <c r="I112" i="10"/>
  <c r="H112" i="10" s="1"/>
  <c r="H28" i="10"/>
  <c r="H61" i="10"/>
  <c r="I62" i="10"/>
  <c r="H62" i="10" s="1"/>
  <c r="I176" i="7"/>
  <c r="E176" i="7" s="1"/>
  <c r="G8" i="7"/>
  <c r="I346" i="7"/>
  <c r="H346" i="7" s="1"/>
  <c r="D8" i="7"/>
  <c r="H384" i="7"/>
  <c r="I283" i="7"/>
  <c r="H283" i="7" s="1"/>
  <c r="E261" i="7"/>
  <c r="E280" i="18"/>
  <c r="E298" i="18"/>
  <c r="I357" i="18"/>
  <c r="H357" i="18" s="1"/>
  <c r="I191" i="18"/>
  <c r="H191" i="18" s="1"/>
  <c r="H51" i="18"/>
  <c r="I190" i="2"/>
  <c r="E190" i="2" s="1"/>
  <c r="D8" i="2"/>
  <c r="H417" i="2"/>
  <c r="E280" i="2"/>
  <c r="I379" i="2"/>
  <c r="H379" i="2" s="1"/>
  <c r="I302" i="2"/>
  <c r="H302" i="2" s="1"/>
  <c r="G8" i="2"/>
  <c r="I203" i="20"/>
  <c r="H203" i="20" s="1"/>
  <c r="E185" i="20"/>
  <c r="I145" i="20"/>
  <c r="H145" i="20" s="1"/>
  <c r="E51" i="20"/>
  <c r="I219" i="20"/>
  <c r="E219" i="20" s="1"/>
  <c r="E151" i="8"/>
  <c r="E102" i="8"/>
  <c r="E192" i="8"/>
  <c r="I152" i="8"/>
  <c r="E152" i="8" s="1"/>
  <c r="I210" i="8"/>
  <c r="H210" i="8" s="1"/>
  <c r="H264" i="8"/>
  <c r="E51" i="8"/>
  <c r="I226" i="8"/>
  <c r="H226" i="8" s="1"/>
  <c r="I64" i="24"/>
  <c r="E64" i="24" s="1"/>
  <c r="E26" i="24"/>
  <c r="G91" i="26"/>
  <c r="G52" i="26"/>
  <c r="H25" i="21"/>
  <c r="D25" i="21" s="1"/>
  <c r="I205" i="1"/>
  <c r="H205" i="1" s="1"/>
  <c r="I163" i="1"/>
  <c r="E163" i="1" s="1"/>
  <c r="I162" i="1"/>
  <c r="E162" i="1" s="1"/>
  <c r="I161" i="1"/>
  <c r="H161" i="1" s="1"/>
  <c r="I160" i="1"/>
  <c r="E160" i="1" s="1"/>
  <c r="I175" i="1"/>
  <c r="H175" i="1" s="1"/>
  <c r="H127" i="21"/>
  <c r="G127" i="21" s="1"/>
  <c r="H79" i="21"/>
  <c r="D79" i="21" s="1"/>
  <c r="H61" i="21"/>
  <c r="D61" i="21" s="1"/>
  <c r="H49" i="21"/>
  <c r="G49" i="21" s="1"/>
  <c r="H27" i="21"/>
  <c r="D27" i="21" s="1"/>
  <c r="H51" i="21"/>
  <c r="D51" i="21" s="1"/>
  <c r="I8" i="9" l="1"/>
  <c r="H8" i="9" s="1"/>
  <c r="H374" i="9"/>
  <c r="E190" i="9"/>
  <c r="E62" i="10"/>
  <c r="E346" i="7"/>
  <c r="E283" i="7"/>
  <c r="I8" i="18"/>
  <c r="E357" i="18"/>
  <c r="E191" i="18"/>
  <c r="E302" i="2"/>
  <c r="H190" i="2"/>
  <c r="H219" i="20"/>
  <c r="E145" i="20"/>
  <c r="H152" i="8"/>
  <c r="E375" i="23"/>
  <c r="I8" i="23"/>
  <c r="H8" i="23" s="1"/>
  <c r="E190" i="23"/>
  <c r="E112" i="10"/>
  <c r="I8" i="10"/>
  <c r="H8" i="10" s="1"/>
  <c r="I8" i="7"/>
  <c r="H176" i="7"/>
  <c r="E379" i="2"/>
  <c r="I8" i="2"/>
  <c r="H8" i="2" s="1"/>
  <c r="I8" i="20"/>
  <c r="E8" i="20" s="1"/>
  <c r="E203" i="20"/>
  <c r="E210" i="8"/>
  <c r="E226" i="8"/>
  <c r="I8" i="8"/>
  <c r="E8" i="8" s="1"/>
  <c r="I8" i="24"/>
  <c r="E8" i="24" s="1"/>
  <c r="H64" i="24"/>
  <c r="E161" i="1"/>
  <c r="H160" i="1"/>
  <c r="G25" i="21"/>
  <c r="E205" i="1"/>
  <c r="H162" i="1"/>
  <c r="H163" i="1"/>
  <c r="E175" i="1"/>
  <c r="D127" i="21"/>
  <c r="G79" i="21"/>
  <c r="G61" i="21"/>
  <c r="D49" i="21"/>
  <c r="G27" i="21"/>
  <c r="G51" i="21"/>
  <c r="E8" i="9" l="1"/>
  <c r="E8" i="7"/>
  <c r="H8" i="18"/>
  <c r="E8" i="23"/>
  <c r="E8" i="10"/>
  <c r="H8" i="7"/>
  <c r="E8" i="18"/>
  <c r="E8" i="2"/>
  <c r="H8" i="8"/>
  <c r="H8" i="24"/>
  <c r="H8" i="20"/>
  <c r="H40" i="21"/>
  <c r="G40" i="21" s="1"/>
  <c r="D40" i="21" l="1"/>
  <c r="F10" i="12"/>
  <c r="I10" i="1" l="1"/>
  <c r="E15" i="12" l="1"/>
  <c r="D439" i="12" l="1"/>
  <c r="D436" i="12"/>
  <c r="D422" i="12"/>
  <c r="D401" i="12"/>
  <c r="D387" i="12"/>
  <c r="D379" i="12"/>
  <c r="D368" i="12"/>
  <c r="D361" i="12"/>
  <c r="D355" i="12"/>
  <c r="D343" i="12"/>
  <c r="D335" i="12"/>
  <c r="D325" i="12"/>
  <c r="D321" i="12"/>
  <c r="D303" i="12"/>
  <c r="D288" i="12"/>
  <c r="D276" i="12"/>
  <c r="D189" i="12"/>
  <c r="D183" i="12"/>
  <c r="D172" i="12"/>
  <c r="D156" i="12"/>
  <c r="D141" i="12"/>
  <c r="D130" i="12"/>
  <c r="D118" i="12"/>
  <c r="D102" i="12"/>
  <c r="D77" i="12"/>
  <c r="D50" i="12"/>
  <c r="D31" i="12"/>
  <c r="I71" i="1"/>
  <c r="H71" i="1" s="1"/>
  <c r="H60" i="26"/>
  <c r="D60" i="26" s="1"/>
  <c r="H55" i="26"/>
  <c r="G55" i="26" s="1"/>
  <c r="H35" i="26"/>
  <c r="D35" i="26" s="1"/>
  <c r="H27" i="26"/>
  <c r="D27" i="26" s="1"/>
  <c r="H10" i="26"/>
  <c r="D10" i="26" s="1"/>
  <c r="H41" i="21"/>
  <c r="D41" i="21" s="1"/>
  <c r="H39" i="21"/>
  <c r="G39" i="21" s="1"/>
  <c r="H38" i="21"/>
  <c r="D38" i="21" s="1"/>
  <c r="H37" i="21"/>
  <c r="D37" i="21" s="1"/>
  <c r="H36" i="21"/>
  <c r="G36" i="21" s="1"/>
  <c r="H35" i="21"/>
  <c r="G35" i="21" s="1"/>
  <c r="H34" i="21"/>
  <c r="G34" i="21" s="1"/>
  <c r="H33" i="21"/>
  <c r="D33" i="21" s="1"/>
  <c r="H32" i="21"/>
  <c r="G32" i="21" s="1"/>
  <c r="H31" i="21"/>
  <c r="D31" i="21" s="1"/>
  <c r="H30" i="21"/>
  <c r="H29" i="21"/>
  <c r="H28" i="21"/>
  <c r="G28" i="21" s="1"/>
  <c r="G30" i="21" l="1"/>
  <c r="D30" i="21"/>
  <c r="D344" i="12"/>
  <c r="D78" i="12"/>
  <c r="D39" i="21"/>
  <c r="G38" i="21"/>
  <c r="G31" i="21"/>
  <c r="G37" i="21"/>
  <c r="G41" i="21"/>
  <c r="D440" i="12"/>
  <c r="D441" i="12" s="1"/>
  <c r="D304" i="12"/>
  <c r="D402" i="12"/>
  <c r="D190" i="12"/>
  <c r="D369" i="12"/>
  <c r="D157" i="12"/>
  <c r="D51" i="12"/>
  <c r="D103" i="12"/>
  <c r="E71" i="1"/>
  <c r="D55" i="26"/>
  <c r="G60" i="26"/>
  <c r="G35" i="26"/>
  <c r="G10" i="26"/>
  <c r="G27" i="26"/>
  <c r="D28" i="21"/>
  <c r="D32" i="21"/>
  <c r="D35" i="21"/>
  <c r="D36" i="21"/>
  <c r="D34" i="21"/>
  <c r="G33" i="21"/>
  <c r="H18" i="21"/>
  <c r="H17" i="21"/>
  <c r="H16" i="21"/>
  <c r="D16" i="21" s="1"/>
  <c r="H15" i="21"/>
  <c r="G15" i="21" s="1"/>
  <c r="H14" i="21"/>
  <c r="G14" i="21" s="1"/>
  <c r="D17" i="21" l="1"/>
  <c r="G17" i="21"/>
  <c r="G18" i="21"/>
  <c r="D18" i="21"/>
  <c r="D403" i="12"/>
  <c r="D326" i="12"/>
  <c r="D191" i="12"/>
  <c r="D15" i="21"/>
  <c r="D14" i="21"/>
  <c r="G16" i="21"/>
  <c r="G439" i="1"/>
  <c r="D439" i="1"/>
  <c r="G422" i="1"/>
  <c r="D422" i="1"/>
  <c r="G436" i="1"/>
  <c r="D436" i="1"/>
  <c r="I430" i="1"/>
  <c r="H430" i="1" s="1"/>
  <c r="I394" i="1"/>
  <c r="E394" i="1" s="1"/>
  <c r="G379" i="1"/>
  <c r="D379" i="1"/>
  <c r="I383" i="1"/>
  <c r="E383" i="1" s="1"/>
  <c r="I382" i="1"/>
  <c r="H382" i="1" s="1"/>
  <c r="I365" i="1"/>
  <c r="H365" i="1" s="1"/>
  <c r="I364" i="1"/>
  <c r="H364" i="1" s="1"/>
  <c r="I331" i="1"/>
  <c r="H331" i="1" s="1"/>
  <c r="I330" i="1"/>
  <c r="E330" i="1" s="1"/>
  <c r="I329" i="1"/>
  <c r="E329" i="1" s="1"/>
  <c r="I204" i="1"/>
  <c r="E204" i="1" s="1"/>
  <c r="I188" i="1"/>
  <c r="H188" i="1" s="1"/>
  <c r="I187" i="1"/>
  <c r="H187" i="1" s="1"/>
  <c r="I186" i="1"/>
  <c r="H186" i="1" s="1"/>
  <c r="G189" i="1"/>
  <c r="D189" i="1"/>
  <c r="I185" i="1"/>
  <c r="E185" i="1" s="1"/>
  <c r="I108" i="1"/>
  <c r="H108" i="1" s="1"/>
  <c r="G77" i="1"/>
  <c r="D77" i="1"/>
  <c r="G102" i="1"/>
  <c r="D102" i="1"/>
  <c r="I82" i="1"/>
  <c r="E82" i="1" s="1"/>
  <c r="I57" i="1"/>
  <c r="H57" i="1" s="1"/>
  <c r="I43" i="1"/>
  <c r="I42" i="1"/>
  <c r="I21" i="1"/>
  <c r="I20" i="1"/>
  <c r="I19" i="1"/>
  <c r="I18" i="1"/>
  <c r="F102" i="12" l="1"/>
  <c r="E102" i="12" s="1"/>
  <c r="F436" i="12"/>
  <c r="E436" i="12" s="1"/>
  <c r="F422" i="12"/>
  <c r="E422" i="12" s="1"/>
  <c r="F77" i="12"/>
  <c r="E77" i="12" s="1"/>
  <c r="F439" i="12"/>
  <c r="E439" i="12" s="1"/>
  <c r="F379" i="12"/>
  <c r="E379" i="12" s="1"/>
  <c r="F189" i="12"/>
  <c r="E189" i="12" s="1"/>
  <c r="E42" i="1"/>
  <c r="H42" i="1"/>
  <c r="H20" i="1"/>
  <c r="E20" i="1"/>
  <c r="H19" i="1"/>
  <c r="E19" i="1"/>
  <c r="H18" i="1"/>
  <c r="E18" i="1"/>
  <c r="G440" i="1"/>
  <c r="D440" i="1"/>
  <c r="I439" i="1"/>
  <c r="E439" i="1" s="1"/>
  <c r="I422" i="1"/>
  <c r="E422" i="1" s="1"/>
  <c r="I436" i="1"/>
  <c r="H436" i="1" s="1"/>
  <c r="E430" i="1"/>
  <c r="H383" i="1"/>
  <c r="H394" i="1"/>
  <c r="E382" i="1"/>
  <c r="E365" i="1"/>
  <c r="E364" i="1"/>
  <c r="H329" i="1"/>
  <c r="H330" i="1"/>
  <c r="E331" i="1"/>
  <c r="H204" i="1"/>
  <c r="E186" i="1"/>
  <c r="E187" i="1"/>
  <c r="E188" i="1"/>
  <c r="H185" i="1"/>
  <c r="E108" i="1"/>
  <c r="H82" i="1"/>
  <c r="E57" i="1"/>
  <c r="F440" i="12" l="1"/>
  <c r="E440" i="12" s="1"/>
  <c r="D441" i="1"/>
  <c r="H439" i="1"/>
  <c r="H422" i="1"/>
  <c r="E436" i="1"/>
  <c r="I227" i="1"/>
  <c r="H227" i="1" s="1"/>
  <c r="I226" i="1"/>
  <c r="H226" i="1" s="1"/>
  <c r="F441" i="12" l="1"/>
  <c r="E441" i="12" s="1"/>
  <c r="E227" i="1"/>
  <c r="E226" i="1"/>
  <c r="I434" i="1" l="1"/>
  <c r="E434" i="1" s="1"/>
  <c r="I427" i="1"/>
  <c r="E427" i="1" s="1"/>
  <c r="I425" i="1"/>
  <c r="H425" i="1" s="1"/>
  <c r="I406" i="1"/>
  <c r="E406" i="1" s="1"/>
  <c r="I349" i="1"/>
  <c r="E349" i="1" s="1"/>
  <c r="I315" i="1"/>
  <c r="E315" i="1" s="1"/>
  <c r="I286" i="1"/>
  <c r="E286" i="1" s="1"/>
  <c r="I224" i="1"/>
  <c r="E224" i="1" s="1"/>
  <c r="I208" i="1"/>
  <c r="E208" i="1" s="1"/>
  <c r="I202" i="1"/>
  <c r="E202" i="1" s="1"/>
  <c r="I198" i="1"/>
  <c r="I195" i="1"/>
  <c r="H195" i="1" s="1"/>
  <c r="I176" i="1"/>
  <c r="E176" i="1" s="1"/>
  <c r="I128" i="1"/>
  <c r="E128" i="1" s="1"/>
  <c r="I94" i="1"/>
  <c r="I91" i="1"/>
  <c r="H91" i="1" s="1"/>
  <c r="I85" i="1"/>
  <c r="E85" i="1" s="1"/>
  <c r="I81" i="1"/>
  <c r="E81" i="1" s="1"/>
  <c r="E94" i="1" l="1"/>
  <c r="H94" i="1"/>
  <c r="H406" i="1"/>
  <c r="H434" i="1"/>
  <c r="H427" i="1"/>
  <c r="E425" i="1"/>
  <c r="H349" i="1"/>
  <c r="H202" i="1"/>
  <c r="H315" i="1"/>
  <c r="H286" i="1"/>
  <c r="E195" i="1"/>
  <c r="H85" i="1"/>
  <c r="H224" i="1"/>
  <c r="H208" i="1"/>
  <c r="H176" i="1"/>
  <c r="H128" i="1"/>
  <c r="E91" i="1"/>
  <c r="H81" i="1"/>
  <c r="H101" i="21"/>
  <c r="G101" i="21" s="1"/>
  <c r="H46" i="21"/>
  <c r="H48" i="21"/>
  <c r="D48" i="21" s="1"/>
  <c r="H47" i="21"/>
  <c r="G47" i="21" s="1"/>
  <c r="H45" i="21"/>
  <c r="G45" i="21" s="1"/>
  <c r="H44" i="21"/>
  <c r="G44" i="21" s="1"/>
  <c r="H43" i="21"/>
  <c r="H42" i="21"/>
  <c r="D42" i="21" s="1"/>
  <c r="D46" i="21" l="1"/>
  <c r="G46" i="21"/>
  <c r="D47" i="21"/>
  <c r="G42" i="21"/>
  <c r="G48" i="21"/>
  <c r="D45" i="21"/>
  <c r="D101" i="21"/>
  <c r="D44" i="21"/>
  <c r="H119" i="26"/>
  <c r="D119" i="26" s="1"/>
  <c r="H34" i="26"/>
  <c r="G34" i="26" s="1"/>
  <c r="D34" i="26" l="1"/>
  <c r="G119" i="26"/>
  <c r="H68" i="21"/>
  <c r="G68" i="21" s="1"/>
  <c r="H26" i="21"/>
  <c r="D26" i="21" s="1"/>
  <c r="D68" i="21" l="1"/>
  <c r="G26" i="21"/>
  <c r="H66" i="21"/>
  <c r="G66" i="21" s="1"/>
  <c r="D66" i="21" l="1"/>
  <c r="I194" i="1"/>
  <c r="I212" i="1" l="1"/>
  <c r="E212" i="1" s="1"/>
  <c r="I233" i="1"/>
  <c r="E233" i="1" s="1"/>
  <c r="I232" i="1"/>
  <c r="E232" i="1" s="1"/>
  <c r="I206" i="1"/>
  <c r="E206" i="1" s="1"/>
  <c r="I203" i="1"/>
  <c r="E203" i="1" s="1"/>
  <c r="H212" i="1" l="1"/>
  <c r="H232" i="1"/>
  <c r="H233" i="1"/>
  <c r="H206" i="1"/>
  <c r="H203" i="1"/>
  <c r="I399" i="1"/>
  <c r="I398" i="1"/>
  <c r="H398" i="1" s="1"/>
  <c r="I392" i="1"/>
  <c r="I390" i="1"/>
  <c r="E390" i="1" s="1"/>
  <c r="I378" i="1"/>
  <c r="E378" i="1" s="1"/>
  <c r="I367" i="1"/>
  <c r="E367" i="1" s="1"/>
  <c r="I366" i="1"/>
  <c r="E366" i="1" s="1"/>
  <c r="I359" i="1"/>
  <c r="H359" i="1" s="1"/>
  <c r="I351" i="1"/>
  <c r="E351" i="1" s="1"/>
  <c r="I338" i="1"/>
  <c r="H338" i="1" s="1"/>
  <c r="I353" i="1"/>
  <c r="I358" i="1"/>
  <c r="E358" i="1" s="1"/>
  <c r="I210" i="1"/>
  <c r="E210" i="1" s="1"/>
  <c r="E264" i="12"/>
  <c r="I229" i="1"/>
  <c r="H229" i="1" s="1"/>
  <c r="I228" i="1"/>
  <c r="H228" i="1" s="1"/>
  <c r="I225" i="1"/>
  <c r="H225" i="1" s="1"/>
  <c r="I223" i="1"/>
  <c r="E223" i="1" s="1"/>
  <c r="I222" i="1"/>
  <c r="E222" i="1" s="1"/>
  <c r="I220" i="1"/>
  <c r="E220" i="1" s="1"/>
  <c r="I219" i="1"/>
  <c r="E219" i="1" s="1"/>
  <c r="I218" i="1"/>
  <c r="H218" i="1" s="1"/>
  <c r="I217" i="1"/>
  <c r="H217" i="1" s="1"/>
  <c r="I216" i="1"/>
  <c r="H216" i="1" s="1"/>
  <c r="I215" i="1"/>
  <c r="E215" i="1" s="1"/>
  <c r="I214" i="1"/>
  <c r="H214" i="1" s="1"/>
  <c r="I213" i="1"/>
  <c r="E213" i="1" s="1"/>
  <c r="I211" i="1"/>
  <c r="H211" i="1" s="1"/>
  <c r="I209" i="1"/>
  <c r="H209" i="1" s="1"/>
  <c r="I207" i="1"/>
  <c r="H207" i="1" s="1"/>
  <c r="I201" i="1"/>
  <c r="I200" i="1"/>
  <c r="E200" i="1" s="1"/>
  <c r="I199" i="1"/>
  <c r="E199" i="1" s="1"/>
  <c r="I197" i="1"/>
  <c r="E197" i="1" s="1"/>
  <c r="I196" i="1"/>
  <c r="E196" i="1" s="1"/>
  <c r="I193" i="1"/>
  <c r="E193" i="1" s="1"/>
  <c r="G343" i="1"/>
  <c r="I334" i="1"/>
  <c r="E334" i="1" s="1"/>
  <c r="I328" i="1"/>
  <c r="E328" i="1" s="1"/>
  <c r="I181" i="1"/>
  <c r="E181" i="1" s="1"/>
  <c r="I180" i="1"/>
  <c r="E180" i="1" s="1"/>
  <c r="G172" i="1"/>
  <c r="D172" i="1"/>
  <c r="I171" i="1"/>
  <c r="H171" i="1" s="1"/>
  <c r="I170" i="1"/>
  <c r="E170" i="1" s="1"/>
  <c r="I169" i="1"/>
  <c r="H169" i="1" s="1"/>
  <c r="I168" i="1"/>
  <c r="H168" i="1" s="1"/>
  <c r="I167" i="1"/>
  <c r="E167" i="1" s="1"/>
  <c r="I121" i="1"/>
  <c r="G103" i="1"/>
  <c r="F172" i="12" l="1"/>
  <c r="E172" i="12" s="1"/>
  <c r="E353" i="1"/>
  <c r="H353" i="1"/>
  <c r="E201" i="1"/>
  <c r="H201" i="1"/>
  <c r="D103" i="1"/>
  <c r="H390" i="1"/>
  <c r="H367" i="1"/>
  <c r="E398" i="1"/>
  <c r="H215" i="1"/>
  <c r="H193" i="1"/>
  <c r="H378" i="1"/>
  <c r="H366" i="1"/>
  <c r="E359" i="1"/>
  <c r="E338" i="1"/>
  <c r="H351" i="1"/>
  <c r="H200" i="1"/>
  <c r="H196" i="1"/>
  <c r="E228" i="1"/>
  <c r="H223" i="1"/>
  <c r="H199" i="1"/>
  <c r="E217" i="1"/>
  <c r="H219" i="1"/>
  <c r="H210" i="1"/>
  <c r="H197" i="1"/>
  <c r="H358" i="1"/>
  <c r="E214" i="1"/>
  <c r="E211" i="1"/>
  <c r="E207" i="1"/>
  <c r="H213" i="1"/>
  <c r="H222" i="1"/>
  <c r="E216" i="1"/>
  <c r="E225" i="1"/>
  <c r="H220" i="1"/>
  <c r="I264" i="1"/>
  <c r="H264" i="1" s="1"/>
  <c r="E209" i="1"/>
  <c r="E218" i="1"/>
  <c r="E229" i="1"/>
  <c r="H334" i="1"/>
  <c r="H328" i="1"/>
  <c r="H181" i="1"/>
  <c r="H180" i="1"/>
  <c r="H170" i="1"/>
  <c r="H167" i="1"/>
  <c r="E168" i="1"/>
  <c r="E171" i="1"/>
  <c r="E169" i="1"/>
  <c r="I172" i="1"/>
  <c r="E172" i="1" s="1"/>
  <c r="I101" i="1"/>
  <c r="E101" i="1" s="1"/>
  <c r="I100" i="1"/>
  <c r="I99" i="1"/>
  <c r="H99" i="1" s="1"/>
  <c r="I98" i="1"/>
  <c r="E98" i="1" s="1"/>
  <c r="I97" i="1"/>
  <c r="I96" i="1"/>
  <c r="I95" i="1"/>
  <c r="I93" i="1"/>
  <c r="H93" i="1" s="1"/>
  <c r="I88" i="1"/>
  <c r="E88" i="1" s="1"/>
  <c r="I87" i="1"/>
  <c r="H87" i="1" s="1"/>
  <c r="I86" i="1"/>
  <c r="E86" i="1" s="1"/>
  <c r="I84" i="1"/>
  <c r="E84" i="1" s="1"/>
  <c r="I83" i="1"/>
  <c r="H83" i="1" s="1"/>
  <c r="I80" i="1"/>
  <c r="H80" i="1" s="1"/>
  <c r="I76" i="1"/>
  <c r="I75" i="1"/>
  <c r="I74" i="1"/>
  <c r="H74" i="1" s="1"/>
  <c r="I73" i="1"/>
  <c r="H73" i="1" s="1"/>
  <c r="I72" i="1"/>
  <c r="H72" i="1" s="1"/>
  <c r="I70" i="1"/>
  <c r="H70" i="1" s="1"/>
  <c r="I69" i="1"/>
  <c r="I68" i="1"/>
  <c r="I67" i="1"/>
  <c r="I66" i="1"/>
  <c r="E66" i="1" s="1"/>
  <c r="I65" i="1"/>
  <c r="H65" i="1" s="1"/>
  <c r="I64" i="1"/>
  <c r="E64" i="1" s="1"/>
  <c r="I63" i="1"/>
  <c r="I62" i="1"/>
  <c r="H62" i="1" s="1"/>
  <c r="I61" i="1"/>
  <c r="E61" i="1" s="1"/>
  <c r="I60" i="1"/>
  <c r="H60" i="1" s="1"/>
  <c r="I59" i="1"/>
  <c r="H59" i="1" s="1"/>
  <c r="I58" i="1"/>
  <c r="I56" i="1"/>
  <c r="H56" i="1" s="1"/>
  <c r="I55" i="1"/>
  <c r="H55" i="1" s="1"/>
  <c r="I54" i="1"/>
  <c r="H54" i="1" s="1"/>
  <c r="I53" i="1"/>
  <c r="I30" i="1"/>
  <c r="H30" i="1" s="1"/>
  <c r="I29" i="1"/>
  <c r="I28" i="1"/>
  <c r="I27" i="1"/>
  <c r="I26" i="1"/>
  <c r="I25" i="1"/>
  <c r="I24" i="1"/>
  <c r="I23" i="1"/>
  <c r="I22" i="1"/>
  <c r="I17" i="1"/>
  <c r="I16" i="1"/>
  <c r="I15" i="1"/>
  <c r="I13" i="1"/>
  <c r="I12" i="1"/>
  <c r="I11" i="1"/>
  <c r="G78" i="1"/>
  <c r="H148" i="26"/>
  <c r="G148" i="26" s="1"/>
  <c r="H147" i="26"/>
  <c r="D147" i="26" s="1"/>
  <c r="H146" i="26"/>
  <c r="G146" i="26" s="1"/>
  <c r="H145" i="26"/>
  <c r="D145" i="26" s="1"/>
  <c r="H144" i="26"/>
  <c r="G144" i="26" s="1"/>
  <c r="H143" i="26"/>
  <c r="D143" i="26" s="1"/>
  <c r="H142" i="26"/>
  <c r="D142" i="26" s="1"/>
  <c r="H141" i="26"/>
  <c r="D141" i="26" s="1"/>
  <c r="H140" i="26"/>
  <c r="D140" i="26" s="1"/>
  <c r="H139" i="26"/>
  <c r="D139" i="26" s="1"/>
  <c r="H138" i="26"/>
  <c r="D138" i="26" s="1"/>
  <c r="H137" i="26"/>
  <c r="D137" i="26" s="1"/>
  <c r="H136" i="26"/>
  <c r="G136" i="26" s="1"/>
  <c r="H135" i="26"/>
  <c r="D135" i="26" s="1"/>
  <c r="H134" i="26"/>
  <c r="D134" i="26" s="1"/>
  <c r="H133" i="26"/>
  <c r="D133" i="26" s="1"/>
  <c r="H132" i="26"/>
  <c r="G132" i="26" s="1"/>
  <c r="H131" i="26"/>
  <c r="G131" i="26" s="1"/>
  <c r="H130" i="26"/>
  <c r="G130" i="26" s="1"/>
  <c r="H129" i="26"/>
  <c r="H128" i="26"/>
  <c r="G128" i="26" s="1"/>
  <c r="H127" i="26"/>
  <c r="D127" i="26" s="1"/>
  <c r="H126" i="26"/>
  <c r="D126" i="26" s="1"/>
  <c r="H125" i="26"/>
  <c r="G125" i="26" s="1"/>
  <c r="H124" i="26"/>
  <c r="D124" i="26" s="1"/>
  <c r="H123" i="26"/>
  <c r="G123" i="26" s="1"/>
  <c r="H122" i="26"/>
  <c r="D122" i="26" s="1"/>
  <c r="H121" i="26"/>
  <c r="D121" i="26" s="1"/>
  <c r="H120" i="26"/>
  <c r="D120" i="26" s="1"/>
  <c r="H118" i="26"/>
  <c r="D118" i="26" s="1"/>
  <c r="H117" i="26"/>
  <c r="G117" i="26" s="1"/>
  <c r="H116" i="26"/>
  <c r="D116" i="26" s="1"/>
  <c r="H115" i="26"/>
  <c r="D115" i="26" s="1"/>
  <c r="H114" i="26"/>
  <c r="D114" i="26" s="1"/>
  <c r="H113" i="26"/>
  <c r="G113" i="26" s="1"/>
  <c r="H112" i="26"/>
  <c r="D112" i="26" s="1"/>
  <c r="H111" i="26"/>
  <c r="D111" i="26" s="1"/>
  <c r="H110" i="26"/>
  <c r="D110" i="26" s="1"/>
  <c r="H109" i="26"/>
  <c r="G109" i="26" s="1"/>
  <c r="H108" i="26"/>
  <c r="G108" i="26" s="1"/>
  <c r="H107" i="26"/>
  <c r="D107" i="26" s="1"/>
  <c r="H105" i="26"/>
  <c r="G105" i="26" s="1"/>
  <c r="H104" i="26"/>
  <c r="G104" i="26" s="1"/>
  <c r="H103" i="26"/>
  <c r="D103" i="26" s="1"/>
  <c r="H102" i="26"/>
  <c r="D102" i="26" s="1"/>
  <c r="H101" i="26"/>
  <c r="G101" i="26" s="1"/>
  <c r="H100" i="26"/>
  <c r="G100" i="26" s="1"/>
  <c r="H99" i="26"/>
  <c r="G99" i="26" s="1"/>
  <c r="H98" i="26"/>
  <c r="G98" i="26" s="1"/>
  <c r="H97" i="26"/>
  <c r="D97" i="26" s="1"/>
  <c r="H96" i="26"/>
  <c r="G96" i="26" s="1"/>
  <c r="H95" i="26"/>
  <c r="D95" i="26" s="1"/>
  <c r="H93" i="26"/>
  <c r="G93" i="26" s="1"/>
  <c r="H92" i="26"/>
  <c r="D92" i="26" s="1"/>
  <c r="H90" i="26"/>
  <c r="G90" i="26" s="1"/>
  <c r="H89" i="26"/>
  <c r="D89" i="26" s="1"/>
  <c r="H88" i="26"/>
  <c r="G88" i="26" s="1"/>
  <c r="H87" i="26"/>
  <c r="D87" i="26" s="1"/>
  <c r="H86" i="26"/>
  <c r="D86" i="26" s="1"/>
  <c r="H85" i="26"/>
  <c r="D85" i="26" s="1"/>
  <c r="H84" i="26"/>
  <c r="D84" i="26" s="1"/>
  <c r="H83" i="26"/>
  <c r="D83" i="26" s="1"/>
  <c r="H82" i="26"/>
  <c r="D82" i="26" s="1"/>
  <c r="H81" i="26"/>
  <c r="G81" i="26" s="1"/>
  <c r="H80" i="26"/>
  <c r="D80" i="26" s="1"/>
  <c r="H79" i="26"/>
  <c r="D79" i="26" s="1"/>
  <c r="H78" i="26"/>
  <c r="D78" i="26" s="1"/>
  <c r="H77" i="26"/>
  <c r="D77" i="26" s="1"/>
  <c r="H76" i="26"/>
  <c r="G76" i="26" s="1"/>
  <c r="H75" i="26"/>
  <c r="G75" i="26" s="1"/>
  <c r="H74" i="26"/>
  <c r="D74" i="26" s="1"/>
  <c r="H73" i="26"/>
  <c r="D73" i="26" s="1"/>
  <c r="H72" i="26"/>
  <c r="D72" i="26" s="1"/>
  <c r="H71" i="26"/>
  <c r="G71" i="26" s="1"/>
  <c r="H70" i="26"/>
  <c r="G70" i="26" s="1"/>
  <c r="H69" i="26"/>
  <c r="D69" i="26" s="1"/>
  <c r="H68" i="26"/>
  <c r="G68" i="26" s="1"/>
  <c r="H67" i="26"/>
  <c r="G67" i="26" s="1"/>
  <c r="H66" i="26"/>
  <c r="D66" i="26" s="1"/>
  <c r="H65" i="26"/>
  <c r="D65" i="26" s="1"/>
  <c r="H64" i="26"/>
  <c r="D64" i="26" s="1"/>
  <c r="H63" i="26"/>
  <c r="G63" i="26" s="1"/>
  <c r="H62" i="26"/>
  <c r="D62" i="26" s="1"/>
  <c r="H61" i="26"/>
  <c r="D61" i="26" s="1"/>
  <c r="H59" i="26"/>
  <c r="D59" i="26" s="1"/>
  <c r="H58" i="26"/>
  <c r="D58" i="26" s="1"/>
  <c r="H57" i="26"/>
  <c r="G57" i="26" s="1"/>
  <c r="H56" i="26"/>
  <c r="D56" i="26" s="1"/>
  <c r="H53" i="26"/>
  <c r="D53" i="26" s="1"/>
  <c r="H51" i="26"/>
  <c r="D51" i="26" s="1"/>
  <c r="H50" i="26"/>
  <c r="G50" i="26" s="1"/>
  <c r="H49" i="26"/>
  <c r="D49" i="26" s="1"/>
  <c r="H48" i="26"/>
  <c r="G48" i="26" s="1"/>
  <c r="H47" i="26"/>
  <c r="G47" i="26" s="1"/>
  <c r="H46" i="26"/>
  <c r="D46" i="26" s="1"/>
  <c r="H45" i="26"/>
  <c r="D45" i="26" s="1"/>
  <c r="H44" i="26"/>
  <c r="D44" i="26" s="1"/>
  <c r="H43" i="26"/>
  <c r="G43" i="26" s="1"/>
  <c r="H42" i="26"/>
  <c r="D42" i="26" s="1"/>
  <c r="H41" i="26"/>
  <c r="D41" i="26" s="1"/>
  <c r="H40" i="26"/>
  <c r="D40" i="26" s="1"/>
  <c r="H39" i="26"/>
  <c r="D39" i="26" s="1"/>
  <c r="H38" i="26"/>
  <c r="D38" i="26" s="1"/>
  <c r="H37" i="26"/>
  <c r="D37" i="26" s="1"/>
  <c r="H36" i="26"/>
  <c r="G36" i="26" s="1"/>
  <c r="H33" i="26"/>
  <c r="G33" i="26" s="1"/>
  <c r="H32" i="26"/>
  <c r="G32" i="26" s="1"/>
  <c r="H31" i="26"/>
  <c r="G31" i="26" s="1"/>
  <c r="H30" i="26"/>
  <c r="G30" i="26" s="1"/>
  <c r="H29" i="26"/>
  <c r="G29" i="26" s="1"/>
  <c r="H28" i="26"/>
  <c r="D28" i="26" s="1"/>
  <c r="H26" i="26"/>
  <c r="D26" i="26" s="1"/>
  <c r="H25" i="26"/>
  <c r="D25" i="26" s="1"/>
  <c r="H24" i="26"/>
  <c r="D24" i="26" s="1"/>
  <c r="H23" i="26"/>
  <c r="D23" i="26" s="1"/>
  <c r="H22" i="26"/>
  <c r="G22" i="26" s="1"/>
  <c r="H21" i="26"/>
  <c r="D21" i="26" s="1"/>
  <c r="H20" i="26"/>
  <c r="D20" i="26" s="1"/>
  <c r="H19" i="26"/>
  <c r="D19" i="26" s="1"/>
  <c r="H18" i="26"/>
  <c r="D18" i="26" s="1"/>
  <c r="H17" i="26"/>
  <c r="G17" i="26" s="1"/>
  <c r="H16" i="26"/>
  <c r="D16" i="26" s="1"/>
  <c r="H15" i="26"/>
  <c r="D15" i="26" s="1"/>
  <c r="H14" i="26"/>
  <c r="D14" i="26" s="1"/>
  <c r="H13" i="26"/>
  <c r="G13" i="26" s="1"/>
  <c r="H12" i="26"/>
  <c r="G12" i="26" s="1"/>
  <c r="H128" i="21"/>
  <c r="G128" i="21" s="1"/>
  <c r="H126" i="21"/>
  <c r="G126" i="21" s="1"/>
  <c r="H125" i="21"/>
  <c r="D125" i="21" s="1"/>
  <c r="H124" i="21"/>
  <c r="G124" i="21" s="1"/>
  <c r="H123" i="21"/>
  <c r="G123" i="21" s="1"/>
  <c r="H122" i="21"/>
  <c r="D122" i="21" s="1"/>
  <c r="H121" i="21"/>
  <c r="G121" i="21" s="1"/>
  <c r="H120" i="21"/>
  <c r="G120" i="21" s="1"/>
  <c r="H119" i="21"/>
  <c r="D119" i="21" s="1"/>
  <c r="H118" i="21"/>
  <c r="G118" i="21" s="1"/>
  <c r="H117" i="21"/>
  <c r="D117" i="21" s="1"/>
  <c r="H116" i="21"/>
  <c r="G116" i="21" s="1"/>
  <c r="H115" i="21"/>
  <c r="D115" i="21" s="1"/>
  <c r="H114" i="21"/>
  <c r="H113" i="21"/>
  <c r="G113" i="21" s="1"/>
  <c r="H112" i="21"/>
  <c r="G112" i="21" s="1"/>
  <c r="H111" i="21"/>
  <c r="G111" i="21" s="1"/>
  <c r="H110" i="21"/>
  <c r="D110" i="21" s="1"/>
  <c r="H109" i="21"/>
  <c r="D109" i="21" s="1"/>
  <c r="H108" i="21"/>
  <c r="D108" i="21" s="1"/>
  <c r="H107" i="21"/>
  <c r="D107" i="21" s="1"/>
  <c r="H106" i="21"/>
  <c r="G106" i="21" s="1"/>
  <c r="H105" i="21"/>
  <c r="G105" i="21" s="1"/>
  <c r="H104" i="21"/>
  <c r="G104" i="21" s="1"/>
  <c r="H103" i="21"/>
  <c r="G103" i="21" s="1"/>
  <c r="H102" i="21"/>
  <c r="G102" i="21" s="1"/>
  <c r="H100" i="21"/>
  <c r="D100" i="21" s="1"/>
  <c r="H99" i="21"/>
  <c r="G99" i="21" s="1"/>
  <c r="H98" i="21"/>
  <c r="D98" i="21" s="1"/>
  <c r="H97" i="21"/>
  <c r="G97" i="21" s="1"/>
  <c r="H96" i="21"/>
  <c r="G96" i="21" s="1"/>
  <c r="H93" i="21"/>
  <c r="D93" i="21" s="1"/>
  <c r="H92" i="21"/>
  <c r="G92" i="21" s="1"/>
  <c r="H91" i="21"/>
  <c r="D91" i="21" s="1"/>
  <c r="H90" i="21"/>
  <c r="H89" i="21"/>
  <c r="H88" i="21"/>
  <c r="G88" i="21" s="1"/>
  <c r="H87" i="21"/>
  <c r="D87" i="21" s="1"/>
  <c r="H86" i="21"/>
  <c r="G86" i="21" s="1"/>
  <c r="H85" i="21"/>
  <c r="D85" i="21" s="1"/>
  <c r="H84" i="21"/>
  <c r="G84" i="21" s="1"/>
  <c r="H83" i="21"/>
  <c r="D83" i="21" s="1"/>
  <c r="H82" i="21"/>
  <c r="G82" i="21" s="1"/>
  <c r="H81" i="21"/>
  <c r="G81" i="21" s="1"/>
  <c r="H80" i="21"/>
  <c r="G80" i="21" s="1"/>
  <c r="H78" i="21"/>
  <c r="G78" i="21" s="1"/>
  <c r="H77" i="21"/>
  <c r="H76" i="21"/>
  <c r="H75" i="21"/>
  <c r="D75" i="21" s="1"/>
  <c r="H74" i="21"/>
  <c r="G74" i="21" s="1"/>
  <c r="H73" i="21"/>
  <c r="G73" i="21" s="1"/>
  <c r="H72" i="21"/>
  <c r="G72" i="21" s="1"/>
  <c r="H71" i="21"/>
  <c r="G71" i="21" s="1"/>
  <c r="H70" i="21"/>
  <c r="G70" i="21" s="1"/>
  <c r="H69" i="21"/>
  <c r="D69" i="21" s="1"/>
  <c r="H67" i="21"/>
  <c r="G67" i="21" s="1"/>
  <c r="H65" i="21"/>
  <c r="D65" i="21" s="1"/>
  <c r="H64" i="21"/>
  <c r="G64" i="21" s="1"/>
  <c r="H63" i="21"/>
  <c r="G63" i="21" s="1"/>
  <c r="H62" i="21"/>
  <c r="G62" i="21" s="1"/>
  <c r="H60" i="21"/>
  <c r="G60" i="21" s="1"/>
  <c r="H59" i="21"/>
  <c r="G59" i="21" s="1"/>
  <c r="H58" i="21"/>
  <c r="D58" i="21" s="1"/>
  <c r="H57" i="21"/>
  <c r="G57" i="21" s="1"/>
  <c r="H56" i="21"/>
  <c r="G56" i="21" s="1"/>
  <c r="H55" i="21"/>
  <c r="G55" i="21" s="1"/>
  <c r="H54" i="21"/>
  <c r="G54" i="21" s="1"/>
  <c r="H53" i="21"/>
  <c r="G53" i="21" s="1"/>
  <c r="H52" i="21"/>
  <c r="G52" i="21" s="1"/>
  <c r="H50" i="21"/>
  <c r="G50" i="21" s="1"/>
  <c r="H24" i="21"/>
  <c r="G24" i="21" s="1"/>
  <c r="H23" i="21"/>
  <c r="G23" i="21" s="1"/>
  <c r="H22" i="21"/>
  <c r="G22" i="21" s="1"/>
  <c r="H21" i="21"/>
  <c r="G21" i="21" s="1"/>
  <c r="H20" i="21"/>
  <c r="G20" i="21" s="1"/>
  <c r="H19" i="21"/>
  <c r="D19" i="21" s="1"/>
  <c r="H13" i="21"/>
  <c r="G13" i="21" s="1"/>
  <c r="H12" i="21"/>
  <c r="G12" i="21" s="1"/>
  <c r="H11" i="21"/>
  <c r="G11" i="21" s="1"/>
  <c r="F103" i="12" l="1"/>
  <c r="E103" i="12" s="1"/>
  <c r="D94" i="21"/>
  <c r="G95" i="21"/>
  <c r="D89" i="21"/>
  <c r="G89" i="21"/>
  <c r="G76" i="21"/>
  <c r="D76" i="21"/>
  <c r="H76" i="1"/>
  <c r="E76" i="1"/>
  <c r="H13" i="1"/>
  <c r="E13" i="1"/>
  <c r="H26" i="1"/>
  <c r="E26" i="1"/>
  <c r="E15" i="1"/>
  <c r="H15" i="1"/>
  <c r="E27" i="1"/>
  <c r="H27" i="1"/>
  <c r="E16" i="1"/>
  <c r="H16" i="1"/>
  <c r="H28" i="1"/>
  <c r="E28" i="1"/>
  <c r="E17" i="1"/>
  <c r="H17" i="1"/>
  <c r="E22" i="1"/>
  <c r="H22" i="1"/>
  <c r="H100" i="1"/>
  <c r="E100" i="1"/>
  <c r="D128" i="26"/>
  <c r="G129" i="26"/>
  <c r="D129" i="26"/>
  <c r="G83" i="21"/>
  <c r="D74" i="21"/>
  <c r="G122" i="21"/>
  <c r="D106" i="21"/>
  <c r="G108" i="21"/>
  <c r="D90" i="21"/>
  <c r="G90" i="21"/>
  <c r="G114" i="21"/>
  <c r="D114" i="21"/>
  <c r="H67" i="1"/>
  <c r="E67" i="1"/>
  <c r="H10" i="1"/>
  <c r="E10" i="1"/>
  <c r="D57" i="26"/>
  <c r="D29" i="26"/>
  <c r="D47" i="26"/>
  <c r="D101" i="26"/>
  <c r="G145" i="26"/>
  <c r="D131" i="26"/>
  <c r="G83" i="26"/>
  <c r="D43" i="26"/>
  <c r="D123" i="26"/>
  <c r="G69" i="26"/>
  <c r="G115" i="26"/>
  <c r="D75" i="26"/>
  <c r="D146" i="26"/>
  <c r="D88" i="26"/>
  <c r="G15" i="26"/>
  <c r="G138" i="26"/>
  <c r="D96" i="26"/>
  <c r="G23" i="26"/>
  <c r="G42" i="26"/>
  <c r="D32" i="26"/>
  <c r="D109" i="26"/>
  <c r="G61" i="26"/>
  <c r="D121" i="21"/>
  <c r="D12" i="26"/>
  <c r="D50" i="26"/>
  <c r="D99" i="26"/>
  <c r="D130" i="26"/>
  <c r="G39" i="26"/>
  <c r="G80" i="26"/>
  <c r="G143" i="26"/>
  <c r="G65" i="21"/>
  <c r="D104" i="26"/>
  <c r="D108" i="26"/>
  <c r="G20" i="26"/>
  <c r="G66" i="26"/>
  <c r="G121" i="26"/>
  <c r="D99" i="21"/>
  <c r="G124" i="26"/>
  <c r="D100" i="26"/>
  <c r="D76" i="26"/>
  <c r="G49" i="26"/>
  <c r="D78" i="1"/>
  <c r="D33" i="26"/>
  <c r="G92" i="26"/>
  <c r="D22" i="26"/>
  <c r="G97" i="26"/>
  <c r="G24" i="26"/>
  <c r="G62" i="26"/>
  <c r="G114" i="26"/>
  <c r="D120" i="21"/>
  <c r="D116" i="21"/>
  <c r="D50" i="21"/>
  <c r="G85" i="21"/>
  <c r="D57" i="21"/>
  <c r="D92" i="21"/>
  <c r="D124" i="21"/>
  <c r="G100" i="21"/>
  <c r="D22" i="21"/>
  <c r="G19" i="21"/>
  <c r="D23" i="21"/>
  <c r="D86" i="21"/>
  <c r="G58" i="21"/>
  <c r="D56" i="21"/>
  <c r="G109" i="21"/>
  <c r="G117" i="21"/>
  <c r="G59" i="26"/>
  <c r="D31" i="26"/>
  <c r="D90" i="26"/>
  <c r="D68" i="26"/>
  <c r="D98" i="26"/>
  <c r="G14" i="26"/>
  <c r="G82" i="26"/>
  <c r="G40" i="26"/>
  <c r="D13" i="26"/>
  <c r="G21" i="26"/>
  <c r="D136" i="26"/>
  <c r="D144" i="26"/>
  <c r="G58" i="26"/>
  <c r="D30" i="26"/>
  <c r="G85" i="26"/>
  <c r="D113" i="26"/>
  <c r="D148" i="26"/>
  <c r="G25" i="26"/>
  <c r="G74" i="26"/>
  <c r="G135" i="26"/>
  <c r="D63" i="26"/>
  <c r="D117" i="26"/>
  <c r="G77" i="26"/>
  <c r="D125" i="26"/>
  <c r="D70" i="26"/>
  <c r="D52" i="21"/>
  <c r="G98" i="21"/>
  <c r="D21" i="21"/>
  <c r="D59" i="21"/>
  <c r="G107" i="21"/>
  <c r="G91" i="21"/>
  <c r="G94" i="21"/>
  <c r="G110" i="21"/>
  <c r="D118" i="21"/>
  <c r="D70" i="21"/>
  <c r="D126" i="21"/>
  <c r="D78" i="21"/>
  <c r="D102" i="21"/>
  <c r="D60" i="21"/>
  <c r="E264" i="1"/>
  <c r="E60" i="1"/>
  <c r="H101" i="1"/>
  <c r="E83" i="1"/>
  <c r="E99" i="1"/>
  <c r="H64" i="1"/>
  <c r="E62" i="1"/>
  <c r="E80" i="1"/>
  <c r="E93" i="1"/>
  <c r="E70" i="1"/>
  <c r="H88" i="1"/>
  <c r="E73" i="1"/>
  <c r="H86" i="1"/>
  <c r="E54" i="1"/>
  <c r="E55" i="1"/>
  <c r="E87" i="1"/>
  <c r="H172" i="1"/>
  <c r="E74" i="1"/>
  <c r="E65" i="1"/>
  <c r="E56" i="1"/>
  <c r="H66" i="1"/>
  <c r="I77" i="1"/>
  <c r="E77" i="1" s="1"/>
  <c r="E59" i="1"/>
  <c r="E72" i="1"/>
  <c r="H84" i="1"/>
  <c r="H98" i="1"/>
  <c r="H61" i="1"/>
  <c r="E30" i="1"/>
  <c r="G89" i="26"/>
  <c r="D17" i="26"/>
  <c r="D48" i="26"/>
  <c r="D67" i="26"/>
  <c r="D93" i="26"/>
  <c r="D105" i="26"/>
  <c r="D132" i="26"/>
  <c r="G44" i="26"/>
  <c r="G122" i="26"/>
  <c r="D36" i="26"/>
  <c r="D81" i="26"/>
  <c r="G110" i="26"/>
  <c r="G140" i="26"/>
  <c r="D71" i="26"/>
  <c r="G16" i="26"/>
  <c r="G41" i="26"/>
  <c r="G51" i="26"/>
  <c r="G84" i="26"/>
  <c r="G107" i="26"/>
  <c r="G116" i="26"/>
  <c r="G137" i="26"/>
  <c r="G147" i="26"/>
  <c r="G139" i="26"/>
  <c r="G18" i="26"/>
  <c r="G26" i="26"/>
  <c r="G37" i="26"/>
  <c r="G45" i="26"/>
  <c r="G53" i="26"/>
  <c r="G64" i="26"/>
  <c r="G72" i="26"/>
  <c r="G78" i="26"/>
  <c r="G86" i="26"/>
  <c r="G102" i="26"/>
  <c r="G111" i="26"/>
  <c r="G118" i="26"/>
  <c r="G126" i="26"/>
  <c r="G133" i="26"/>
  <c r="G141" i="26"/>
  <c r="G19" i="26"/>
  <c r="G28" i="26"/>
  <c r="G38" i="26"/>
  <c r="G46" i="26"/>
  <c r="G56" i="26"/>
  <c r="G65" i="26"/>
  <c r="G73" i="26"/>
  <c r="G79" i="26"/>
  <c r="G87" i="26"/>
  <c r="G95" i="26"/>
  <c r="G103" i="26"/>
  <c r="G112" i="26"/>
  <c r="G120" i="26"/>
  <c r="G127" i="26"/>
  <c r="G134" i="26"/>
  <c r="G142" i="26"/>
  <c r="D81" i="21"/>
  <c r="D112" i="21"/>
  <c r="D62" i="21"/>
  <c r="D72" i="21"/>
  <c r="D82" i="21"/>
  <c r="D103" i="21"/>
  <c r="D113" i="21"/>
  <c r="D123" i="21"/>
  <c r="G75" i="21"/>
  <c r="D111" i="21"/>
  <c r="D104" i="21"/>
  <c r="D80" i="21"/>
  <c r="D71" i="21"/>
  <c r="D63" i="21"/>
  <c r="D64" i="21"/>
  <c r="D84" i="21"/>
  <c r="D95" i="21"/>
  <c r="D105" i="21"/>
  <c r="G119" i="21"/>
  <c r="D53" i="21"/>
  <c r="D73" i="21"/>
  <c r="D54" i="21"/>
  <c r="D55" i="21"/>
  <c r="D96" i="21"/>
  <c r="D128" i="21"/>
  <c r="G115" i="21"/>
  <c r="D20" i="21"/>
  <c r="D67" i="21"/>
  <c r="D88" i="21"/>
  <c r="D97" i="21"/>
  <c r="G69" i="21"/>
  <c r="G93" i="21"/>
  <c r="G125" i="21"/>
  <c r="D24" i="21"/>
  <c r="G87" i="21"/>
  <c r="F78" i="12" l="1"/>
  <c r="E78" i="12" s="1"/>
  <c r="H77" i="1"/>
  <c r="I78" i="1"/>
  <c r="H78" i="1" s="1"/>
  <c r="I102" i="1"/>
  <c r="E78" i="1" l="1"/>
  <c r="H102" i="1"/>
  <c r="E102" i="1"/>
  <c r="I103" i="1" l="1"/>
  <c r="H103" i="1" s="1"/>
  <c r="E103" i="1" l="1"/>
  <c r="I316" i="1" l="1"/>
  <c r="E316" i="1" s="1"/>
  <c r="H316" i="1" l="1"/>
  <c r="D50" i="1"/>
  <c r="I49" i="1"/>
  <c r="I48" i="1"/>
  <c r="I47" i="1"/>
  <c r="I46" i="1"/>
  <c r="I45" i="1"/>
  <c r="I44" i="1"/>
  <c r="I41" i="1"/>
  <c r="I40" i="1"/>
  <c r="I39" i="1"/>
  <c r="I38" i="1"/>
  <c r="I36" i="1"/>
  <c r="I35" i="1"/>
  <c r="I34" i="1"/>
  <c r="I33" i="1"/>
  <c r="I32" i="1"/>
  <c r="H32" i="1" s="1"/>
  <c r="G31" i="1"/>
  <c r="D31" i="1"/>
  <c r="F31" i="12" s="1"/>
  <c r="I14" i="1"/>
  <c r="G441" i="1"/>
  <c r="I438" i="1"/>
  <c r="E438" i="1" s="1"/>
  <c r="I437" i="1"/>
  <c r="H437" i="1" s="1"/>
  <c r="I435" i="1"/>
  <c r="H435" i="1" s="1"/>
  <c r="I433" i="1"/>
  <c r="I432" i="1"/>
  <c r="H432" i="1" s="1"/>
  <c r="I431" i="1"/>
  <c r="H431" i="1" s="1"/>
  <c r="I429" i="1"/>
  <c r="H429" i="1" s="1"/>
  <c r="I428" i="1"/>
  <c r="H428" i="1" s="1"/>
  <c r="I426" i="1"/>
  <c r="E426" i="1" s="1"/>
  <c r="I424" i="1"/>
  <c r="E424" i="1" s="1"/>
  <c r="I421" i="1"/>
  <c r="H421" i="1" s="1"/>
  <c r="I420" i="1"/>
  <c r="I419" i="1"/>
  <c r="H419" i="1" s="1"/>
  <c r="I418" i="1"/>
  <c r="H418" i="1" s="1"/>
  <c r="I417" i="1"/>
  <c r="H417" i="1" s="1"/>
  <c r="I416" i="1"/>
  <c r="I415" i="1"/>
  <c r="H415" i="1" s="1"/>
  <c r="I414" i="1"/>
  <c r="E414" i="1" s="1"/>
  <c r="I413" i="1"/>
  <c r="H413" i="1" s="1"/>
  <c r="I412" i="1"/>
  <c r="H412" i="1" s="1"/>
  <c r="I411" i="1"/>
  <c r="H411" i="1" s="1"/>
  <c r="I410" i="1"/>
  <c r="H410" i="1" s="1"/>
  <c r="I409" i="1"/>
  <c r="H409" i="1" s="1"/>
  <c r="I407" i="1"/>
  <c r="E407" i="1" s="1"/>
  <c r="I405" i="1"/>
  <c r="H405" i="1" s="1"/>
  <c r="G401" i="1"/>
  <c r="D401" i="1"/>
  <c r="I400" i="1"/>
  <c r="I397" i="1"/>
  <c r="I396" i="1"/>
  <c r="I395" i="1"/>
  <c r="I393" i="1"/>
  <c r="I391" i="1"/>
  <c r="I389" i="1"/>
  <c r="G387" i="1"/>
  <c r="D387" i="1"/>
  <c r="I386" i="1"/>
  <c r="H386" i="1" s="1"/>
  <c r="I385" i="1"/>
  <c r="E385" i="1" s="1"/>
  <c r="I384" i="1"/>
  <c r="H384" i="1" s="1"/>
  <c r="I381" i="1"/>
  <c r="I377" i="1"/>
  <c r="H377" i="1" s="1"/>
  <c r="I376" i="1"/>
  <c r="E376" i="1" s="1"/>
  <c r="I375" i="1"/>
  <c r="H375" i="1" s="1"/>
  <c r="I374" i="1"/>
  <c r="H374" i="1" s="1"/>
  <c r="I373" i="1"/>
  <c r="H373" i="1" s="1"/>
  <c r="I372" i="1"/>
  <c r="E372" i="1" s="1"/>
  <c r="I371" i="1"/>
  <c r="H371" i="1" s="1"/>
  <c r="G368" i="1"/>
  <c r="D368" i="1"/>
  <c r="I363" i="1"/>
  <c r="H363" i="1" s="1"/>
  <c r="G361" i="1"/>
  <c r="D361" i="1"/>
  <c r="I360" i="1"/>
  <c r="H360" i="1" s="1"/>
  <c r="I357" i="1"/>
  <c r="E357" i="1" s="1"/>
  <c r="G355" i="1"/>
  <c r="D355" i="1"/>
  <c r="I354" i="1"/>
  <c r="H354" i="1" s="1"/>
  <c r="I352" i="1"/>
  <c r="E352" i="1" s="1"/>
  <c r="I350" i="1"/>
  <c r="E350" i="1" s="1"/>
  <c r="I348" i="1"/>
  <c r="H348" i="1" s="1"/>
  <c r="I347" i="1"/>
  <c r="E347" i="1" s="1"/>
  <c r="I346" i="1"/>
  <c r="H346" i="1" s="1"/>
  <c r="D343" i="1"/>
  <c r="I342" i="1"/>
  <c r="H342" i="1" s="1"/>
  <c r="I341" i="1"/>
  <c r="H341" i="1" s="1"/>
  <c r="I340" i="1"/>
  <c r="H340" i="1" s="1"/>
  <c r="I339" i="1"/>
  <c r="H339" i="1" s="1"/>
  <c r="I337" i="1"/>
  <c r="E337" i="1" s="1"/>
  <c r="G335" i="1"/>
  <c r="D335" i="1"/>
  <c r="F335" i="12" s="1"/>
  <c r="I333" i="1"/>
  <c r="E333" i="1" s="1"/>
  <c r="I332" i="1"/>
  <c r="H332" i="1" s="1"/>
  <c r="G325" i="1"/>
  <c r="D325" i="1"/>
  <c r="I324" i="1"/>
  <c r="I323" i="1"/>
  <c r="H323" i="1" s="1"/>
  <c r="I322" i="1"/>
  <c r="E322" i="1" s="1"/>
  <c r="G321" i="1"/>
  <c r="D321" i="1"/>
  <c r="I320" i="1"/>
  <c r="H320" i="1" s="1"/>
  <c r="I319" i="1"/>
  <c r="H319" i="1" s="1"/>
  <c r="I318" i="1"/>
  <c r="E318" i="1" s="1"/>
  <c r="I317" i="1"/>
  <c r="H317" i="1" s="1"/>
  <c r="I314" i="1"/>
  <c r="E314" i="1" s="1"/>
  <c r="I313" i="1"/>
  <c r="H313" i="1" s="1"/>
  <c r="I310" i="1"/>
  <c r="H310" i="1" s="1"/>
  <c r="I309" i="1"/>
  <c r="H309" i="1" s="1"/>
  <c r="I308" i="1"/>
  <c r="E308" i="1" s="1"/>
  <c r="I307" i="1"/>
  <c r="H307" i="1" s="1"/>
  <c r="I306" i="1"/>
  <c r="I305" i="1"/>
  <c r="G303" i="1"/>
  <c r="D303" i="1"/>
  <c r="I302" i="1"/>
  <c r="E302" i="1" s="1"/>
  <c r="I301" i="1"/>
  <c r="H301" i="1" s="1"/>
  <c r="I300" i="1"/>
  <c r="E300" i="1" s="1"/>
  <c r="I299" i="1"/>
  <c r="H299" i="1" s="1"/>
  <c r="I298" i="1"/>
  <c r="H298" i="1" s="1"/>
  <c r="I297" i="1"/>
  <c r="H297" i="1" s="1"/>
  <c r="I296" i="1"/>
  <c r="H296" i="1" s="1"/>
  <c r="I295" i="1"/>
  <c r="E295" i="1" s="1"/>
  <c r="I294" i="1"/>
  <c r="H294" i="1" s="1"/>
  <c r="I292" i="1"/>
  <c r="H292" i="1" s="1"/>
  <c r="I291" i="1"/>
  <c r="H291" i="1" s="1"/>
  <c r="I290" i="1"/>
  <c r="H290" i="1" s="1"/>
  <c r="G288" i="1"/>
  <c r="D288" i="1"/>
  <c r="I287" i="1"/>
  <c r="H287" i="1" s="1"/>
  <c r="I285" i="1"/>
  <c r="H285" i="1" s="1"/>
  <c r="I284" i="1"/>
  <c r="H284" i="1" s="1"/>
  <c r="I283" i="1"/>
  <c r="H283" i="1" s="1"/>
  <c r="I282" i="1"/>
  <c r="H282" i="1" s="1"/>
  <c r="I281" i="1"/>
  <c r="I280" i="1"/>
  <c r="H280" i="1" s="1"/>
  <c r="I279" i="1"/>
  <c r="I278" i="1"/>
  <c r="G276" i="1"/>
  <c r="D276" i="1"/>
  <c r="I275" i="1"/>
  <c r="H275" i="1" s="1"/>
  <c r="I274" i="1"/>
  <c r="H274" i="1" s="1"/>
  <c r="I273" i="1"/>
  <c r="H273" i="1" s="1"/>
  <c r="I272" i="1"/>
  <c r="E272" i="1" s="1"/>
  <c r="I271" i="1"/>
  <c r="I269" i="1"/>
  <c r="H269" i="1" s="1"/>
  <c r="I268" i="1"/>
  <c r="H268" i="1" s="1"/>
  <c r="I267" i="1"/>
  <c r="H267" i="1" s="1"/>
  <c r="I266" i="1"/>
  <c r="H266" i="1" s="1"/>
  <c r="G183" i="1"/>
  <c r="E183" i="12"/>
  <c r="I182" i="1"/>
  <c r="H182" i="1" s="1"/>
  <c r="I179" i="1"/>
  <c r="H179" i="1" s="1"/>
  <c r="I178" i="1"/>
  <c r="H178" i="1" s="1"/>
  <c r="I177" i="1"/>
  <c r="H177" i="1" s="1"/>
  <c r="I174" i="1"/>
  <c r="H174" i="1" s="1"/>
  <c r="G165" i="1"/>
  <c r="D165" i="1"/>
  <c r="I164" i="1"/>
  <c r="I159" i="1"/>
  <c r="H159" i="1" s="1"/>
  <c r="G156" i="1"/>
  <c r="D156" i="1"/>
  <c r="I155" i="1"/>
  <c r="I154" i="1"/>
  <c r="I153" i="1"/>
  <c r="I152" i="1"/>
  <c r="I151" i="1"/>
  <c r="I150" i="1"/>
  <c r="I149" i="1"/>
  <c r="I148" i="1"/>
  <c r="I147" i="1"/>
  <c r="I146" i="1"/>
  <c r="I145" i="1"/>
  <c r="I144" i="1"/>
  <c r="I143" i="1"/>
  <c r="G141" i="1"/>
  <c r="D141" i="1"/>
  <c r="I140" i="1"/>
  <c r="E140" i="1" s="1"/>
  <c r="I139" i="1"/>
  <c r="H139" i="1" s="1"/>
  <c r="I138" i="1"/>
  <c r="H138" i="1" s="1"/>
  <c r="I137" i="1"/>
  <c r="H137" i="1" s="1"/>
  <c r="I136" i="1"/>
  <c r="H136" i="1" s="1"/>
  <c r="I135" i="1"/>
  <c r="H135" i="1" s="1"/>
  <c r="I134" i="1"/>
  <c r="E134" i="1" s="1"/>
  <c r="I133" i="1"/>
  <c r="H133" i="1" s="1"/>
  <c r="I132" i="1"/>
  <c r="E132" i="1" s="1"/>
  <c r="G130" i="1"/>
  <c r="D130" i="1"/>
  <c r="I129" i="1"/>
  <c r="H129" i="1" s="1"/>
  <c r="I127" i="1"/>
  <c r="H127" i="1" s="1"/>
  <c r="I126" i="1"/>
  <c r="H126" i="1" s="1"/>
  <c r="I125" i="1"/>
  <c r="E125" i="1" s="1"/>
  <c r="I124" i="1"/>
  <c r="H124" i="1" s="1"/>
  <c r="I123" i="1"/>
  <c r="I122" i="1"/>
  <c r="H122" i="1" s="1"/>
  <c r="I120" i="1"/>
  <c r="H120" i="1" s="1"/>
  <c r="G118" i="1"/>
  <c r="D118" i="1"/>
  <c r="I117" i="1"/>
  <c r="H117" i="1" s="1"/>
  <c r="I116" i="1"/>
  <c r="H116" i="1" s="1"/>
  <c r="I114" i="1"/>
  <c r="E114" i="1" s="1"/>
  <c r="I113" i="1"/>
  <c r="H113" i="1" s="1"/>
  <c r="I112" i="1"/>
  <c r="E112" i="1" s="1"/>
  <c r="I107" i="1"/>
  <c r="H107" i="1" s="1"/>
  <c r="I106" i="1"/>
  <c r="I105" i="1"/>
  <c r="H105" i="1" s="1"/>
  <c r="E306" i="1" l="1"/>
  <c r="H306" i="1"/>
  <c r="F141" i="12"/>
  <c r="E141" i="12" s="1"/>
  <c r="F288" i="12"/>
  <c r="E288" i="12" s="1"/>
  <c r="F401" i="12"/>
  <c r="E401" i="12" s="1"/>
  <c r="F325" i="12"/>
  <c r="E325" i="12" s="1"/>
  <c r="F118" i="12"/>
  <c r="E118" i="12" s="1"/>
  <c r="F165" i="12"/>
  <c r="E165" i="12" s="1"/>
  <c r="F355" i="12"/>
  <c r="E355" i="12" s="1"/>
  <c r="F321" i="12"/>
  <c r="E321" i="12" s="1"/>
  <c r="F343" i="12"/>
  <c r="E343" i="12" s="1"/>
  <c r="F368" i="12"/>
  <c r="E368" i="12" s="1"/>
  <c r="F130" i="12"/>
  <c r="E130" i="12" s="1"/>
  <c r="F276" i="12"/>
  <c r="E276" i="12" s="1"/>
  <c r="F303" i="12"/>
  <c r="E303" i="12" s="1"/>
  <c r="F50" i="12"/>
  <c r="E50" i="12" s="1"/>
  <c r="F156" i="12"/>
  <c r="E156" i="12" s="1"/>
  <c r="F361" i="12"/>
  <c r="E361" i="12" s="1"/>
  <c r="F387" i="12"/>
  <c r="E387" i="12" s="1"/>
  <c r="E335" i="12"/>
  <c r="E416" i="1"/>
  <c r="H416" i="1"/>
  <c r="H123" i="1"/>
  <c r="E123" i="1"/>
  <c r="E40" i="1"/>
  <c r="H40" i="1"/>
  <c r="E41" i="1"/>
  <c r="H41" i="1"/>
  <c r="E38" i="1"/>
  <c r="H38" i="1"/>
  <c r="E39" i="1"/>
  <c r="H39" i="1"/>
  <c r="E31" i="12"/>
  <c r="H324" i="1"/>
  <c r="E324" i="1"/>
  <c r="G402" i="1"/>
  <c r="D402" i="1"/>
  <c r="G51" i="1"/>
  <c r="H45" i="1"/>
  <c r="E45" i="1"/>
  <c r="H48" i="1"/>
  <c r="E48" i="1"/>
  <c r="E393" i="1"/>
  <c r="H393" i="1"/>
  <c r="H396" i="1"/>
  <c r="E396" i="1"/>
  <c r="H397" i="1"/>
  <c r="E397" i="1"/>
  <c r="H391" i="1"/>
  <c r="E391" i="1"/>
  <c r="E148" i="1"/>
  <c r="H148" i="1"/>
  <c r="E149" i="1"/>
  <c r="H149" i="1"/>
  <c r="E155" i="1"/>
  <c r="H155" i="1"/>
  <c r="E143" i="1"/>
  <c r="H143" i="1"/>
  <c r="G157" i="1"/>
  <c r="E144" i="1"/>
  <c r="H144" i="1"/>
  <c r="H152" i="1"/>
  <c r="E152" i="1"/>
  <c r="D190" i="1"/>
  <c r="E151" i="1"/>
  <c r="H151" i="1"/>
  <c r="H145" i="1"/>
  <c r="E145" i="1"/>
  <c r="H153" i="1"/>
  <c r="E153" i="1"/>
  <c r="G190" i="1"/>
  <c r="H147" i="1"/>
  <c r="E147" i="1"/>
  <c r="E150" i="1"/>
  <c r="H150" i="1"/>
  <c r="H146" i="1"/>
  <c r="E146" i="1"/>
  <c r="H154" i="1"/>
  <c r="E154" i="1"/>
  <c r="D157" i="1"/>
  <c r="E35" i="1"/>
  <c r="H35" i="1"/>
  <c r="E36" i="1"/>
  <c r="H36" i="1"/>
  <c r="E46" i="1"/>
  <c r="H46" i="1"/>
  <c r="E34" i="1"/>
  <c r="H34" i="1"/>
  <c r="E47" i="1"/>
  <c r="H47" i="1"/>
  <c r="H49" i="1"/>
  <c r="E49" i="1"/>
  <c r="E44" i="1"/>
  <c r="H44" i="1"/>
  <c r="H33" i="1"/>
  <c r="E33" i="1"/>
  <c r="D51" i="1"/>
  <c r="H308" i="1"/>
  <c r="D344" i="1"/>
  <c r="E418" i="1"/>
  <c r="E297" i="1"/>
  <c r="H333" i="1"/>
  <c r="E283" i="1"/>
  <c r="E135" i="1"/>
  <c r="I141" i="1"/>
  <c r="E141" i="1" s="1"/>
  <c r="E429" i="1"/>
  <c r="E178" i="1"/>
  <c r="I288" i="1"/>
  <c r="E288" i="1" s="1"/>
  <c r="G369" i="1"/>
  <c r="E290" i="1"/>
  <c r="E405" i="1"/>
  <c r="E437" i="1"/>
  <c r="H424" i="1"/>
  <c r="E410" i="1"/>
  <c r="E413" i="1"/>
  <c r="E432" i="1"/>
  <c r="E435" i="1"/>
  <c r="E415" i="1"/>
  <c r="E296" i="1"/>
  <c r="H357" i="1"/>
  <c r="I401" i="1"/>
  <c r="H414" i="1"/>
  <c r="E285" i="1"/>
  <c r="E292" i="1"/>
  <c r="I343" i="1"/>
  <c r="E343" i="1" s="1"/>
  <c r="H352" i="1"/>
  <c r="I303" i="1"/>
  <c r="H303" i="1" s="1"/>
  <c r="G344" i="1"/>
  <c r="E412" i="1"/>
  <c r="H426" i="1"/>
  <c r="E120" i="1"/>
  <c r="H134" i="1"/>
  <c r="E354" i="1"/>
  <c r="E360" i="1"/>
  <c r="H407" i="1"/>
  <c r="H438" i="1"/>
  <c r="E267" i="1"/>
  <c r="H295" i="1"/>
  <c r="H314" i="1"/>
  <c r="H322" i="1"/>
  <c r="E348" i="1"/>
  <c r="H385" i="1"/>
  <c r="I387" i="1"/>
  <c r="E387" i="1" s="1"/>
  <c r="E374" i="1"/>
  <c r="H376" i="1"/>
  <c r="E377" i="1"/>
  <c r="H372" i="1"/>
  <c r="E371" i="1"/>
  <c r="E363" i="1"/>
  <c r="I361" i="1"/>
  <c r="H361" i="1" s="1"/>
  <c r="H347" i="1"/>
  <c r="I355" i="1"/>
  <c r="E355" i="1" s="1"/>
  <c r="H350" i="1"/>
  <c r="E346" i="1"/>
  <c r="E332" i="1"/>
  <c r="I335" i="1"/>
  <c r="H335" i="1" s="1"/>
  <c r="E340" i="1"/>
  <c r="E341" i="1"/>
  <c r="H337" i="1"/>
  <c r="G304" i="1"/>
  <c r="D304" i="1"/>
  <c r="H300" i="1"/>
  <c r="H302" i="1"/>
  <c r="E299" i="1"/>
  <c r="E287" i="1"/>
  <c r="E280" i="1"/>
  <c r="H272" i="1"/>
  <c r="E269" i="1"/>
  <c r="E274" i="1"/>
  <c r="E275" i="1"/>
  <c r="I325" i="1"/>
  <c r="E325" i="1" s="1"/>
  <c r="E323" i="1"/>
  <c r="E320" i="1"/>
  <c r="E313" i="1"/>
  <c r="I321" i="1"/>
  <c r="H321" i="1" s="1"/>
  <c r="E309" i="1"/>
  <c r="H318" i="1"/>
  <c r="I189" i="1"/>
  <c r="E189" i="1" s="1"/>
  <c r="I183" i="1"/>
  <c r="E183" i="1" s="1"/>
  <c r="E179" i="1"/>
  <c r="E174" i="1"/>
  <c r="I165" i="1"/>
  <c r="H165" i="1" s="1"/>
  <c r="E159" i="1"/>
  <c r="I156" i="1"/>
  <c r="E156" i="1" s="1"/>
  <c r="E139" i="1"/>
  <c r="H140" i="1"/>
  <c r="E136" i="1"/>
  <c r="H132" i="1"/>
  <c r="I130" i="1"/>
  <c r="H130" i="1" s="1"/>
  <c r="E127" i="1"/>
  <c r="E124" i="1"/>
  <c r="E129" i="1"/>
  <c r="H125" i="1"/>
  <c r="E107" i="1"/>
  <c r="E116" i="1"/>
  <c r="E117" i="1"/>
  <c r="H112" i="1"/>
  <c r="H114" i="1"/>
  <c r="I50" i="1"/>
  <c r="E50" i="1" s="1"/>
  <c r="I31" i="1"/>
  <c r="H31" i="1" s="1"/>
  <c r="E32" i="1"/>
  <c r="I276" i="1"/>
  <c r="E105" i="1"/>
  <c r="E122" i="1"/>
  <c r="E137" i="1"/>
  <c r="E182" i="1"/>
  <c r="I368" i="1"/>
  <c r="E368" i="1" s="1"/>
  <c r="E375" i="1"/>
  <c r="I379" i="1"/>
  <c r="H379" i="1" s="1"/>
  <c r="E421" i="1"/>
  <c r="I440" i="1"/>
  <c r="D369" i="1"/>
  <c r="E266" i="1"/>
  <c r="E273" i="1"/>
  <c r="E284" i="1"/>
  <c r="E307" i="1"/>
  <c r="E319" i="1"/>
  <c r="E339" i="1"/>
  <c r="E373" i="1"/>
  <c r="E386" i="1"/>
  <c r="E411" i="1"/>
  <c r="E419" i="1"/>
  <c r="E431" i="1"/>
  <c r="E138" i="1"/>
  <c r="E268" i="1"/>
  <c r="E291" i="1"/>
  <c r="E298" i="1"/>
  <c r="E310" i="1"/>
  <c r="E342" i="1"/>
  <c r="E113" i="1"/>
  <c r="I118" i="1"/>
  <c r="H118" i="1" s="1"/>
  <c r="E126" i="1"/>
  <c r="E133" i="1"/>
  <c r="E177" i="1"/>
  <c r="E282" i="1"/>
  <c r="E294" i="1"/>
  <c r="E301" i="1"/>
  <c r="E317" i="1"/>
  <c r="E384" i="1"/>
  <c r="E409" i="1"/>
  <c r="E417" i="1"/>
  <c r="E428" i="1"/>
  <c r="F51" i="12" l="1"/>
  <c r="E51" i="12" s="1"/>
  <c r="F157" i="12"/>
  <c r="E157" i="12" s="1"/>
  <c r="F190" i="12"/>
  <c r="E190" i="12" s="1"/>
  <c r="F402" i="12"/>
  <c r="E402" i="12" s="1"/>
  <c r="F304" i="12"/>
  <c r="E304" i="12" s="1"/>
  <c r="F369" i="12"/>
  <c r="E369" i="12" s="1"/>
  <c r="F344" i="12"/>
  <c r="E344" i="12" s="1"/>
  <c r="E440" i="1"/>
  <c r="H440" i="1"/>
  <c r="D326" i="1"/>
  <c r="E401" i="1"/>
  <c r="H401" i="1"/>
  <c r="D191" i="1"/>
  <c r="H156" i="1"/>
  <c r="E335" i="1"/>
  <c r="I51" i="1"/>
  <c r="H51" i="1" s="1"/>
  <c r="H141" i="1"/>
  <c r="I304" i="1"/>
  <c r="E304" i="1" s="1"/>
  <c r="E31" i="1"/>
  <c r="H343" i="1"/>
  <c r="E361" i="1"/>
  <c r="H288" i="1"/>
  <c r="G403" i="1"/>
  <c r="H325" i="1"/>
  <c r="E130" i="1"/>
  <c r="I441" i="1"/>
  <c r="H441" i="1" s="1"/>
  <c r="H387" i="1"/>
  <c r="H189" i="1"/>
  <c r="E303" i="1"/>
  <c r="G326" i="1"/>
  <c r="I344" i="1"/>
  <c r="H344" i="1" s="1"/>
  <c r="E321" i="1"/>
  <c r="E379" i="1"/>
  <c r="I402" i="1"/>
  <c r="H402" i="1" s="1"/>
  <c r="H355" i="1"/>
  <c r="H183" i="1"/>
  <c r="E165" i="1"/>
  <c r="I157" i="1"/>
  <c r="E157" i="1" s="1"/>
  <c r="H50" i="1"/>
  <c r="H368" i="1"/>
  <c r="E118" i="1"/>
  <c r="I190" i="1"/>
  <c r="E190" i="1" s="1"/>
  <c r="I369" i="1"/>
  <c r="H369" i="1" s="1"/>
  <c r="E276" i="1"/>
  <c r="H276" i="1"/>
  <c r="D403" i="1"/>
  <c r="G191" i="1"/>
  <c r="F326" i="12" l="1"/>
  <c r="E326" i="12" s="1"/>
  <c r="F403" i="12"/>
  <c r="E403" i="12" s="1"/>
  <c r="F191" i="12"/>
  <c r="E191" i="12" s="1"/>
  <c r="G8" i="1"/>
  <c r="D8" i="1"/>
  <c r="I326" i="1"/>
  <c r="E326" i="1" s="1"/>
  <c r="E51" i="1"/>
  <c r="H304" i="1"/>
  <c r="E441" i="1"/>
  <c r="E344" i="1"/>
  <c r="E402" i="1"/>
  <c r="I191" i="1"/>
  <c r="E191" i="1" s="1"/>
  <c r="H190" i="1"/>
  <c r="H157" i="1"/>
  <c r="I403" i="1"/>
  <c r="H403" i="1" s="1"/>
  <c r="E369" i="1"/>
  <c r="E8" i="12" l="1"/>
  <c r="H326" i="1"/>
  <c r="E403" i="1"/>
  <c r="H191" i="1"/>
  <c r="I8" i="1"/>
  <c r="E8" i="1" l="1"/>
  <c r="H8" i="1"/>
  <c r="H11" i="26" l="1"/>
  <c r="G11" i="26" s="1"/>
  <c r="D11" i="26" l="1"/>
  <c r="C8" i="26" l="1"/>
  <c r="F8" i="26" l="1"/>
  <c r="H9" i="26" l="1"/>
  <c r="D9" i="26" s="1"/>
  <c r="G9" i="26" l="1"/>
  <c r="H8" i="26"/>
  <c r="D8" i="26" s="1"/>
  <c r="G8" i="26" l="1"/>
  <c r="H10" i="21" l="1"/>
  <c r="D13" i="21"/>
  <c r="D11" i="21"/>
  <c r="H9" i="21"/>
  <c r="D9" i="21" s="1"/>
  <c r="G9" i="21" l="1"/>
  <c r="D12" i="21"/>
  <c r="H8" i="21" l="1"/>
  <c r="D8" i="21" l="1"/>
  <c r="G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Martin</author>
  </authors>
  <commentList>
    <comment ref="D68" authorId="0" shapeId="0" xr:uid="{99BE6648-E8C9-425D-A7F9-F718C05EDCC0}">
      <text>
        <r>
          <rPr>
            <b/>
            <sz val="9"/>
            <color indexed="81"/>
            <rFont val="Tahoma"/>
            <family val="2"/>
          </rPr>
          <t>Tom Martin:</t>
        </r>
        <r>
          <rPr>
            <sz val="9"/>
            <color indexed="81"/>
            <rFont val="Tahoma"/>
            <family val="2"/>
          </rPr>
          <t xml:space="preserve">
(Note:  The Art and Photography departments share ARTS2371 [Portfolio], but there is no way to distinguish between which contact hours belong to which program from information in the Banner Student System.  Few contact hours are generated in ARTS2371, and most of them are associated with Art  rather than Photography.  Consistent with past practice, in a meeting on 8/15/2016, Dean Gunderson and Associate Dean Greene agreed that ARTS2371 contact hours should be lumped into Art.)</t>
        </r>
      </text>
    </comment>
    <comment ref="D118" authorId="0" shapeId="0" xr:uid="{00000000-0006-0000-0E00-00002B000000}">
      <text>
        <r>
          <rPr>
            <b/>
            <sz val="9"/>
            <color indexed="81"/>
            <rFont val="Tahoma"/>
            <family val="2"/>
          </rPr>
          <t>Tom Martin:</t>
        </r>
        <r>
          <rPr>
            <sz val="9"/>
            <color indexed="81"/>
            <rFont val="Tahoma"/>
            <family val="2"/>
          </rPr>
          <t xml:space="preserve">
(Note:  The Art and Photography departments share ARTS2371 [Portfolio], but there is no way to distinguish between which contact hours belong to which program from information in the Banner Student System.  Few contact hours are generated in ARTS2371, and most of them are associated with Art  rather than Photography.  Consistent with past practice, in a meeting on 8/15/2016, Dean Gunderson and Associate Dean Greene agreed that ARTS2371 contact hours should be lumped into Art.)</t>
        </r>
      </text>
    </comment>
    <comment ref="D133" authorId="0" shapeId="0" xr:uid="{F56B43DC-FEF4-42D2-BB32-79E4F445181B}">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134" authorId="0" shapeId="0" xr:uid="{78C8B611-E165-4076-B510-2A7441C3CB9C}">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135" authorId="0" shapeId="0" xr:uid="{503E87CE-F2CC-4FFE-B6FF-5468DB9B8151}">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137" authorId="0" shapeId="0" xr:uid="{4F1711C8-2B51-407E-9879-1B9B8A766373}">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138" authorId="0" shapeId="0" xr:uid="{FDF6DDA9-653E-4A9C-B185-961CC5DE7A44}">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139" authorId="0" shapeId="0" xr:uid="{2A4A2AFA-B81E-4102-82B1-195974D4283D}">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140" authorId="0" shapeId="0" xr:uid="{B59A7FD6-AA02-4A39-8CA0-9C42C8778243}">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142" authorId="0" shapeId="0" xr:uid="{A02D2626-406B-429F-89C0-1646FD180BAE}">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207" authorId="0" shapeId="0" xr:uid="{68AC2EF6-9284-4705-846D-47679E30DA57}">
      <text>
        <r>
          <rPr>
            <b/>
            <sz val="9"/>
            <color indexed="81"/>
            <rFont val="Tahoma"/>
            <family val="2"/>
          </rPr>
          <t>Tom Martin:</t>
        </r>
        <r>
          <rPr>
            <sz val="9"/>
            <color indexed="81"/>
            <rFont val="Tahoma"/>
            <family val="2"/>
          </rPr>
          <t xml:space="preserve">
As per Sarah Lee (6/21/2022 email), deleted "PHTC" for fall 2022.</t>
        </r>
      </text>
    </comment>
    <comment ref="D215" authorId="0" shapeId="0" xr:uid="{2FDD1CD6-AD67-44F0-998D-AF236689969C}">
      <text>
        <r>
          <rPr>
            <b/>
            <sz val="9"/>
            <color indexed="81"/>
            <rFont val="Tahoma"/>
            <family val="2"/>
          </rPr>
          <t>Tom Martin:</t>
        </r>
        <r>
          <rPr>
            <sz val="9"/>
            <color indexed="81"/>
            <rFont val="Tahoma"/>
            <family val="2"/>
          </rPr>
          <t xml:space="preserve">
As per Sarah Lee (6/21/2022 email), deleted FITT, HAMG1317, RECL, and RECT for fall 2022, as iCollin does not build these courses.</t>
        </r>
      </text>
    </comment>
    <comment ref="D234" authorId="0" shapeId="0" xr:uid="{0C2F8D3C-0407-44D1-B59C-8D931D985023}">
      <text>
        <r>
          <rPr>
            <b/>
            <sz val="9"/>
            <color indexed="81"/>
            <rFont val="Tahoma"/>
            <family val="2"/>
          </rPr>
          <t>Tom Martin:</t>
        </r>
        <r>
          <rPr>
            <sz val="9"/>
            <color indexed="81"/>
            <rFont val="Tahoma"/>
            <family val="2"/>
          </rPr>
          <t xml:space="preserve">
As per Sarah Lee (6/21/2022 email), deleted "PHTC" for fall 2022.</t>
        </r>
      </text>
    </comment>
    <comment ref="D271" authorId="0" shapeId="0" xr:uid="{00000000-0006-0000-0E00-000074000000}">
      <text>
        <r>
          <rPr>
            <b/>
            <sz val="9"/>
            <color indexed="81"/>
            <rFont val="Tahoma"/>
            <family val="2"/>
          </rPr>
          <t>Tom Martin:</t>
        </r>
        <r>
          <rPr>
            <sz val="9"/>
            <color indexed="81"/>
            <rFont val="Tahoma"/>
            <family val="2"/>
          </rPr>
          <t xml:space="preserve">
(Note:  The Art and Photography departments share ARTS2371 [Portfolio], but there is no way to distinguish between which contact hours belong to which program from information in the Banner Student System.  Few contact hours are generated in ARTS2371, and most of them are associated with Art  rather than Photography.  Consistent with past practice, Dean Carter and Associate Dean Gainer agreed that ARTS2371 contact hours should be lumped into Art.)</t>
        </r>
      </text>
    </comment>
    <comment ref="D307" authorId="0" shapeId="0" xr:uid="{00000000-0006-0000-0E00-000092000000}">
      <text>
        <r>
          <rPr>
            <b/>
            <sz val="9"/>
            <color indexed="81"/>
            <rFont val="Tahoma"/>
            <family val="2"/>
          </rPr>
          <t>Tom Martin:</t>
        </r>
        <r>
          <rPr>
            <sz val="9"/>
            <color indexed="81"/>
            <rFont val="Tahoma"/>
            <family val="2"/>
          </rPr>
          <t xml:space="preserve">
(Note:  The Art and Photography departments share ARTS2371 [Portfolio], but there is no way to distinguish between which contact hours belong to which program from information in the Banner Student System.  Few contact hours are generated in ARTS2371, and most of them are associated with Art  rather than Photography.  Consistent with past practice, Cooksey agreed that ARTS2371 contact hours should be lumped into Art.)</t>
        </r>
      </text>
    </comment>
    <comment ref="D346" authorId="0" shapeId="0" xr:uid="{43973DA6-12C3-497C-95DC-72C33B128FAF}">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47" authorId="0" shapeId="0" xr:uid="{1264ED79-DFA1-4311-82CF-661A6E70CDE3}">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48" authorId="0" shapeId="0" xr:uid="{F1884B41-C94C-4176-98C5-1DAB0E61BCB6}">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49" authorId="0" shapeId="0" xr:uid="{D34775FA-EF4A-4E4D-95EB-DD0B936E33B7}">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50" authorId="0" shapeId="0" xr:uid="{3076C71A-0E75-4840-A645-6E9508CFC6A8}">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51" authorId="0" shapeId="0" xr:uid="{16316464-2594-4BB2-9F80-4A28F9B3735A}">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52" authorId="0" shapeId="0" xr:uid="{F13F5CA2-5640-4C01-B6AA-0899EEB67121}">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53" authorId="0" shapeId="0" xr:uid="{31B96A6C-475D-4B7F-805F-6131AD9980E2}">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54" authorId="0" shapeId="0" xr:uid="{C90E8D88-6518-4806-816D-1D01C8D1FC5E}">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55" authorId="0" shapeId="0" xr:uid="{6CE08F8C-5A39-46C3-8F0F-5C14FD4C6C7B}">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56" authorId="0" shapeId="0" xr:uid="{E1324372-6232-4AAA-9189-35C3FA5F2036}">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 ref="D357" authorId="0" shapeId="0" xr:uid="{55083E8F-BC0E-4833-8849-9EE34FD78A64}">
      <text>
        <r>
          <rPr>
            <b/>
            <sz val="9"/>
            <color indexed="81"/>
            <rFont val="Tahoma"/>
            <family val="2"/>
          </rPr>
          <t>Tom Martin:</t>
        </r>
        <r>
          <rPr>
            <sz val="9"/>
            <color indexed="81"/>
            <rFont val="Tahoma"/>
            <family val="2"/>
          </rPr>
          <t xml:space="preserve">
As per Sarah Lee (6/21/2022 email), "dedicated dual credit courses that are online are built under the Collegiate Academy Director, not iCollin, . . . ."  So, the phrase "excludes online" was deleted from this entry for fall 2022.</t>
        </r>
      </text>
    </comment>
  </commentList>
</comments>
</file>

<file path=xl/sharedStrings.xml><?xml version="1.0" encoding="utf-8"?>
<sst xmlns="http://schemas.openxmlformats.org/spreadsheetml/2006/main" count="6958" uniqueCount="680">
  <si>
    <t>Division Total</t>
  </si>
  <si>
    <t>Part-Time Faculty</t>
  </si>
  <si>
    <t>Division</t>
  </si>
  <si>
    <t>Department</t>
  </si>
  <si>
    <t>Number</t>
  </si>
  <si>
    <t>%</t>
  </si>
  <si>
    <t>Total</t>
  </si>
  <si>
    <t>District-Wide Totals</t>
  </si>
  <si>
    <t>Weekdays</t>
  </si>
  <si>
    <t>Weekends (Friday 5:00 p.m. through Sunday)</t>
  </si>
  <si>
    <t>Monday through Thursday Evenings</t>
  </si>
  <si>
    <r>
      <t>Full-Time Faculty</t>
    </r>
    <r>
      <rPr>
        <vertAlign val="superscript"/>
        <sz val="10"/>
        <rFont val="Arial"/>
        <family val="2"/>
      </rPr>
      <t>1</t>
    </r>
  </si>
  <si>
    <t>Collin College</t>
  </si>
  <si>
    <t>Rockwall Center</t>
  </si>
  <si>
    <t>Institutional Total</t>
  </si>
  <si>
    <t>Face-to-Face Instruction</t>
  </si>
  <si>
    <t>Full-Time Faculty</t>
  </si>
  <si>
    <t>ACCT</t>
  </si>
  <si>
    <t>ECON</t>
  </si>
  <si>
    <t>RELE</t>
  </si>
  <si>
    <t>MUSB, MUSC, MUSP</t>
  </si>
  <si>
    <t>DANC</t>
  </si>
  <si>
    <t>DRAM</t>
  </si>
  <si>
    <t>DHYG</t>
  </si>
  <si>
    <t>RNSG</t>
  </si>
  <si>
    <t>ENVR</t>
  </si>
  <si>
    <t>CHEM</t>
  </si>
  <si>
    <t>BIOL</t>
  </si>
  <si>
    <t>GEOL</t>
  </si>
  <si>
    <t>HIST</t>
  </si>
  <si>
    <t>HUMA</t>
  </si>
  <si>
    <t>PHIL</t>
  </si>
  <si>
    <t>PHYS</t>
  </si>
  <si>
    <t>GOVT</t>
  </si>
  <si>
    <t>PSYC</t>
  </si>
  <si>
    <t>SOCI</t>
  </si>
  <si>
    <t>ARCE, CADD, DFTG</t>
  </si>
  <si>
    <t>ANTH</t>
  </si>
  <si>
    <t>GEOG</t>
  </si>
  <si>
    <t>High School Dual Credit Instruction</t>
  </si>
  <si>
    <t>CRIJ</t>
  </si>
  <si>
    <t>ENGL</t>
  </si>
  <si>
    <t>MATH (less than 1000-level), NCBM</t>
  </si>
  <si>
    <t>SGNL, SLNG</t>
  </si>
  <si>
    <t>Subtotal</t>
  </si>
  <si>
    <t>CHEF, IFWA, RSTO1304</t>
  </si>
  <si>
    <t>PSTR</t>
  </si>
  <si>
    <t>LGLA</t>
  </si>
  <si>
    <t>SPCH</t>
  </si>
  <si>
    <t>Class Sections with No Designated Meeting Time</t>
  </si>
  <si>
    <t>Andrews</t>
  </si>
  <si>
    <t>WLDG</t>
  </si>
  <si>
    <t>Instructional Sites Other than Campuses, Centers, and Distance Learning</t>
  </si>
  <si>
    <t>KINE</t>
  </si>
  <si>
    <t>Fair</t>
  </si>
  <si>
    <t>Yates</t>
  </si>
  <si>
    <t>Hughes</t>
  </si>
  <si>
    <t>ACNT</t>
  </si>
  <si>
    <t>ARAB</t>
  </si>
  <si>
    <t>ARTC</t>
  </si>
  <si>
    <t>ARTS</t>
  </si>
  <si>
    <t>ARTV</t>
  </si>
  <si>
    <t>BCIS</t>
  </si>
  <si>
    <t>BMGT</t>
  </si>
  <si>
    <t>BUSG</t>
  </si>
  <si>
    <t>BUSI</t>
  </si>
  <si>
    <t>CDEC</t>
  </si>
  <si>
    <t>CETT</t>
  </si>
  <si>
    <t>CHEF</t>
  </si>
  <si>
    <t>CNBT</t>
  </si>
  <si>
    <t>COMM</t>
  </si>
  <si>
    <t>COSC</t>
  </si>
  <si>
    <t>CPMT</t>
  </si>
  <si>
    <t>CSFA</t>
  </si>
  <si>
    <t>DFTG</t>
  </si>
  <si>
    <t>DSAE</t>
  </si>
  <si>
    <t>EDUC</t>
  </si>
  <si>
    <t>EMSP</t>
  </si>
  <si>
    <t>ENGR</t>
  </si>
  <si>
    <t>ESLC</t>
  </si>
  <si>
    <t>ESLG</t>
  </si>
  <si>
    <t>ESLR</t>
  </si>
  <si>
    <t>ESLW</t>
  </si>
  <si>
    <t>FIRS</t>
  </si>
  <si>
    <t>FIRT</t>
  </si>
  <si>
    <t>FLMC</t>
  </si>
  <si>
    <t>FREN</t>
  </si>
  <si>
    <t>GAME</t>
  </si>
  <si>
    <t>GISC</t>
  </si>
  <si>
    <t>HAMG</t>
  </si>
  <si>
    <t>HART</t>
  </si>
  <si>
    <t>HITT</t>
  </si>
  <si>
    <t>HPRS</t>
  </si>
  <si>
    <t>HRPO</t>
  </si>
  <si>
    <t>IBUS</t>
  </si>
  <si>
    <t>IFWA</t>
  </si>
  <si>
    <t>IMED</t>
  </si>
  <si>
    <t>INDS</t>
  </si>
  <si>
    <t>INEW</t>
  </si>
  <si>
    <t>INRW</t>
  </si>
  <si>
    <t>INTC</t>
  </si>
  <si>
    <t>ITCC</t>
  </si>
  <si>
    <t>ITNW</t>
  </si>
  <si>
    <t>ITSC</t>
  </si>
  <si>
    <t>ITSE</t>
  </si>
  <si>
    <t>ITSW</t>
  </si>
  <si>
    <t>ITSY</t>
  </si>
  <si>
    <t>JAPN</t>
  </si>
  <si>
    <t>LMGT</t>
  </si>
  <si>
    <t>MATH</t>
  </si>
  <si>
    <t>MRKG</t>
  </si>
  <si>
    <t>MUAP</t>
  </si>
  <si>
    <t>MUEN</t>
  </si>
  <si>
    <t>MUSB</t>
  </si>
  <si>
    <t>MUSC</t>
  </si>
  <si>
    <t>MUSI</t>
  </si>
  <si>
    <t>MUSP</t>
  </si>
  <si>
    <t>NURA</t>
  </si>
  <si>
    <t>PHTC</t>
  </si>
  <si>
    <t>POFT</t>
  </si>
  <si>
    <t>PSGT</t>
  </si>
  <si>
    <t>RBTC</t>
  </si>
  <si>
    <t>RSPT</t>
  </si>
  <si>
    <t>RTVB</t>
  </si>
  <si>
    <t>SGNL</t>
  </si>
  <si>
    <t>SLNG</t>
  </si>
  <si>
    <t>SOCW</t>
  </si>
  <si>
    <t>SPAN</t>
  </si>
  <si>
    <t>SRGT</t>
  </si>
  <si>
    <t>TECA</t>
  </si>
  <si>
    <t>TECM</t>
  </si>
  <si>
    <t>TRVM</t>
  </si>
  <si>
    <t>Fischer</t>
  </si>
  <si>
    <t>Buggs</t>
  </si>
  <si>
    <t>Associate Dean Code = 21290</t>
  </si>
  <si>
    <t>Associate Dean Code = 21240</t>
  </si>
  <si>
    <t>Associate Dean Code = 21295</t>
  </si>
  <si>
    <t>Associate Dean Code = 21245</t>
  </si>
  <si>
    <t>Associate Dean Code = 21250</t>
  </si>
  <si>
    <t>Associate Dean Code = 21220</t>
  </si>
  <si>
    <t>Associate Dean Code = 21225</t>
  </si>
  <si>
    <t>Associate Dean Code = 21230</t>
  </si>
  <si>
    <t>OSHT</t>
  </si>
  <si>
    <t>DMSO</t>
  </si>
  <si>
    <t>BITC</t>
  </si>
  <si>
    <t>DSVT</t>
  </si>
  <si>
    <t>ESLX</t>
  </si>
  <si>
    <t>PLAB</t>
  </si>
  <si>
    <t>RSTO</t>
  </si>
  <si>
    <t>Szlachtowski</t>
  </si>
  <si>
    <t>Subject Rubric</t>
  </si>
  <si>
    <t>MDCA</t>
  </si>
  <si>
    <t>Forrester</t>
  </si>
  <si>
    <t>BIOM</t>
  </si>
  <si>
    <t>CRPT</t>
  </si>
  <si>
    <t>ABDR</t>
  </si>
  <si>
    <t>NURS</t>
  </si>
  <si>
    <t>VNSG</t>
  </si>
  <si>
    <t>AGRI</t>
  </si>
  <si>
    <t>VTHT</t>
  </si>
  <si>
    <t>INSR</t>
  </si>
  <si>
    <t>AUMT</t>
  </si>
  <si>
    <t>CYBR</t>
  </si>
  <si>
    <t>ELPT</t>
  </si>
  <si>
    <t>FITT</t>
  </si>
  <si>
    <t>PTHA</t>
  </si>
  <si>
    <t>OSHT (excludes 1305 [see Construction Management])</t>
  </si>
  <si>
    <t>ELPT (excludes 1371 [see Facilities Management])</t>
  </si>
  <si>
    <t>PFPB (excludes 1371 [see Facilities Management])</t>
  </si>
  <si>
    <t>HAMG (excludes 1317), RSTO (excludes 1304), TRVM</t>
  </si>
  <si>
    <t>Frisco Campus Total</t>
  </si>
  <si>
    <t>McKinney Campus Total</t>
  </si>
  <si>
    <t>Plano Campus Total</t>
  </si>
  <si>
    <t>Wylie Campus Total</t>
  </si>
  <si>
    <t>Associate Dean Code = 21235</t>
  </si>
  <si>
    <t>Contact Hours by Subject Rubric by Faculty Employment Status</t>
  </si>
  <si>
    <t>Contact Hours by Department by Faculty Employment Status</t>
  </si>
  <si>
    <t>Allen Technical Campus Total</t>
  </si>
  <si>
    <t>Thurman</t>
  </si>
  <si>
    <t>Tercero</t>
  </si>
  <si>
    <t>O'Quin</t>
  </si>
  <si>
    <t>Nugent</t>
  </si>
  <si>
    <t>Mulcahy</t>
  </si>
  <si>
    <t>ELPT1371, HART1303, HART1371, PFPB1371</t>
  </si>
  <si>
    <t>CNBT, OSHT1305</t>
  </si>
  <si>
    <t>Weatherford</t>
  </si>
  <si>
    <t>Bohanna</t>
  </si>
  <si>
    <t>BNKG; BUSA 1313 &amp; 1315; BUSG1304</t>
  </si>
  <si>
    <t>Campus, Division, Associate Dean/Program Director &amp; Department</t>
  </si>
  <si>
    <t>AGCR</t>
  </si>
  <si>
    <t>BNKG</t>
  </si>
  <si>
    <t>HALT</t>
  </si>
  <si>
    <t>PFPB</t>
  </si>
  <si>
    <t>RECT</t>
  </si>
  <si>
    <t>UXUI</t>
  </si>
  <si>
    <t>Celina Campus Total</t>
  </si>
  <si>
    <t>Farmersville Campus Total</t>
  </si>
  <si>
    <t>SOCW (online only)</t>
  </si>
  <si>
    <t>DRAM (online only)</t>
  </si>
  <si>
    <t>SOCI (online only)</t>
  </si>
  <si>
    <t>PSYC (online only)</t>
  </si>
  <si>
    <t>GOVT (online only)</t>
  </si>
  <si>
    <t>PHIL (online only)</t>
  </si>
  <si>
    <t>MUSI (online only)</t>
  </si>
  <si>
    <t>MATH (1000-level &amp; higher; online only)</t>
  </si>
  <si>
    <t>KINE (online only)</t>
  </si>
  <si>
    <t>HUMA (online only)</t>
  </si>
  <si>
    <t>HIST (online only)</t>
  </si>
  <si>
    <t>ACCT (online only)</t>
  </si>
  <si>
    <t>ANTH (online only)</t>
  </si>
  <si>
    <t>ARTS (online only)</t>
  </si>
  <si>
    <t>BUSI (online only)</t>
  </si>
  <si>
    <t>CHEM (online only)</t>
  </si>
  <si>
    <t>CRIJ (online only)</t>
  </si>
  <si>
    <t>DANC (online only)</t>
  </si>
  <si>
    <t>ECON (online only)</t>
  </si>
  <si>
    <t>EDUC1100 &amp; EDUC1300 (online only)</t>
  </si>
  <si>
    <t>ENGL (online only)</t>
  </si>
  <si>
    <t>ENVR (online only)</t>
  </si>
  <si>
    <t>GEOG (online only)</t>
  </si>
  <si>
    <t>GEOL (online only)</t>
  </si>
  <si>
    <t>BIOL2401, BIOL2402, BIOL2404 (excludes online)</t>
  </si>
  <si>
    <t>CHEM (excludes online)</t>
  </si>
  <si>
    <t>ENVR (excludes online)</t>
  </si>
  <si>
    <t>GEOG (excludes online)</t>
  </si>
  <si>
    <t>GEOL (excludes online)</t>
  </si>
  <si>
    <t>BIOL1322 &amp; BIOL1323 (excludes online)</t>
  </si>
  <si>
    <t>PHYS (excludes online)</t>
  </si>
  <si>
    <t>GOVT (excludes online)</t>
  </si>
  <si>
    <t>ANTH (excludes online)</t>
  </si>
  <si>
    <t>COMM (excludes online)</t>
  </si>
  <si>
    <t>ENGL (excludes online)</t>
  </si>
  <si>
    <t>HIST (excludes online)</t>
  </si>
  <si>
    <t>HUMA (excludes online)</t>
  </si>
  <si>
    <t>PHIL (excludes online)</t>
  </si>
  <si>
    <t>SPCH (excludes online)</t>
  </si>
  <si>
    <t>ACCT (excludes online)</t>
  </si>
  <si>
    <t>KINE (excludes KINE1336 &amp; online)</t>
  </si>
  <si>
    <t>BUSI (excludes online)</t>
  </si>
  <si>
    <t>ECON (excludes online)</t>
  </si>
  <si>
    <t>PSYC (excludes online)</t>
  </si>
  <si>
    <t>BIOL2401, BIOL2402, &amp; BIOL2404 (excludes online)</t>
  </si>
  <si>
    <t>ARTS (excludes online)</t>
  </si>
  <si>
    <t>EDUC1100 &amp; EDUC1300 (excludes online)</t>
  </si>
  <si>
    <t>MUAP, MUEN, MUSI (excludes online)</t>
  </si>
  <si>
    <t>SOCI (excludes online)</t>
  </si>
  <si>
    <t>CRIJ (excludes online)</t>
  </si>
  <si>
    <t>ARTS (excludes 1313, 2348, 2356 &amp; 2357; excludes online)</t>
  </si>
  <si>
    <t>MATH (1000-level &amp; higher; excludes online)</t>
  </si>
  <si>
    <t>MUSI (excludes online)</t>
  </si>
  <si>
    <t>ARTS (excludes ARTS 1313, 2348, 2356 &amp; 2357; excludes online)</t>
  </si>
  <si>
    <t>DANC (excludes online)</t>
  </si>
  <si>
    <t>ARTS 1313, 2348, 2356, 2357 (excludes online); PHTC</t>
  </si>
  <si>
    <t>KINE (excludes KINE1336; excludes online)</t>
  </si>
  <si>
    <t>SOCW (excludes online)</t>
  </si>
  <si>
    <t>DRAM (excludes online)</t>
  </si>
  <si>
    <t>CHIN, JAPN (excludes online)</t>
  </si>
  <si>
    <t>ARAB, FREN, GERM, ITAL, RUSS (excludes online)</t>
  </si>
  <si>
    <t>SPAN (excludes online)</t>
  </si>
  <si>
    <t>AGRI (online only)</t>
  </si>
  <si>
    <t>AGCR; AGRI (excludes online); HALT</t>
  </si>
  <si>
    <t>EDUC (Excludes EDUC1100 &amp; EDUC1300; excludes online)</t>
  </si>
  <si>
    <t>EDUC (excludes EDUC1100 &amp; EDUC1300; excludes online)</t>
  </si>
  <si>
    <t>Associate Dean Code = 21280 (excludes GERS)</t>
  </si>
  <si>
    <t>Associate Dean Code = 21340</t>
  </si>
  <si>
    <t>SPCH (online only)</t>
  </si>
  <si>
    <t>COMM (online only)</t>
  </si>
  <si>
    <t>SPCH  (excludes online)</t>
  </si>
  <si>
    <t>ARAB, FREN, GERM, ITAL, RUSS (online only)</t>
  </si>
  <si>
    <t>SPAN (online only)</t>
  </si>
  <si>
    <t>ARAB, FREN, GERM, ITAL, RUSS, (excludes online)</t>
  </si>
  <si>
    <t>KINE (excludes online)</t>
  </si>
  <si>
    <t>Associate Dean Code = 21280, GERS only</t>
  </si>
  <si>
    <t>CHIN, JAPN (online only)</t>
  </si>
  <si>
    <t>EDUC (excludes EDUC1100 &amp; EDUC1300, online only)</t>
  </si>
  <si>
    <t>FITT, HAMG1317, KINE1336 (excludes online), RECL, RECT</t>
  </si>
  <si>
    <t>Associate Dean Code = 21255</t>
  </si>
  <si>
    <t>ARTV (excludes 1351 &amp; 2320 [see Video Production]); FLMC 1301, 1331, 2331; GAME</t>
  </si>
  <si>
    <t>ARTV 1351 &amp; 2320; FLMC 1380, 2330; 2333, 2334, &amp; 2336; RTVB</t>
  </si>
  <si>
    <t>CHIN</t>
  </si>
  <si>
    <t>PHRA</t>
  </si>
  <si>
    <t>Distance Learning</t>
  </si>
  <si>
    <t>ARTC; IMED 1316, 2301, 2313, &amp; 2315 (see Computer Systems for additional IMED); UXUI 1370 &amp; 1371</t>
  </si>
  <si>
    <t>Contact Hours by Campus, Division, Associate Dean, &amp; Department by Faculty Employment Status</t>
  </si>
  <si>
    <t xml:space="preserve">Note 2:  To facilitate salary payment, FLAC data occasionally include multiple instances of a single section when that section is taught by more than one instructor.  This primarily occurs in learning communities and some labs and clinicals in health sciences.  For this report, counting contact hours associated with multiple instances of a single section would inappropriately inflate contact hour totals by counting the same contact hours more than once. To avoid over-counting contact hours, multiple instances of the same section were either collapsed into a single instance, or enrollment numbers were distributed across the instances to accurately reflect the actual total enrollment generated.  </t>
  </si>
  <si>
    <t>Bellue</t>
  </si>
  <si>
    <t>Henton</t>
  </si>
  <si>
    <t>Lipe</t>
  </si>
  <si>
    <t>ARTS (includes all Frisco ISD &amp; Lewisville ISD HSDC)</t>
  </si>
  <si>
    <t>EDUC1100 &amp; EDUC1300 (includes all Frisco ISD &amp; Lewisville ISD HSDC)</t>
  </si>
  <si>
    <t>GOVT (includes all Frisco ISD and Lewisville ISD HSDC)</t>
  </si>
  <si>
    <t>SOCI (includes all Frisco ISD and Lewisville ISD HSDC)</t>
  </si>
  <si>
    <t>SPCH (includes all Frisco ISD and Lewisville ISD HSDC)</t>
  </si>
  <si>
    <t>BUSI (includes all Frisco ISD &amp; Lewisville ISD HSDC)</t>
  </si>
  <si>
    <t>ECON (includes all Frisco ISD &amp; Lewisville ISD HSDC)</t>
  </si>
  <si>
    <t>ENGL (includes all Frisco ISD &amp; Lewisville ISD HSDC)</t>
  </si>
  <si>
    <t>HIST (includes all Frisco ISD and Lewisville ISD HSDC)</t>
  </si>
  <si>
    <t>HUMA (includes all Frisco ISD and Lewisville ISD HSDC)</t>
  </si>
  <si>
    <t>MATH (1000-level and higher, includes all Frisco ISD and Lewisville ISD HSDC)</t>
  </si>
  <si>
    <t>PSYC (includes all Frisco ISD and Lewisville ISD HSDC)</t>
  </si>
  <si>
    <t>ARTS (HSDC off-campus only)</t>
  </si>
  <si>
    <t>BIOL (HSDC only)</t>
  </si>
  <si>
    <t>ECON (HSDC only)</t>
  </si>
  <si>
    <t>ENGL (HSDC only)</t>
  </si>
  <si>
    <t>EDUC1100 &amp; EDUC1300 (HSDC only)</t>
  </si>
  <si>
    <t>HIST (HSDC only)</t>
  </si>
  <si>
    <t>MATH (1000-level &amp; higher, HSDC only)</t>
  </si>
  <si>
    <t>GOVT (HSDC only)</t>
  </si>
  <si>
    <t>PSYC (HSDC off-campus only)</t>
  </si>
  <si>
    <t>SPAN (HSDC off-campus only)</t>
  </si>
  <si>
    <t>SPCH (HSDC only)</t>
  </si>
  <si>
    <t>MRKG; BUSG2309; BUSG2371; IBUS1354</t>
  </si>
  <si>
    <t>MATH (1000 &amp; higher; excludes online)</t>
  </si>
  <si>
    <t>MATH (1000-level and higher, excludes online)</t>
  </si>
  <si>
    <t>KINE1336 (online only)</t>
  </si>
  <si>
    <t>HUMA (HSDC only)</t>
  </si>
  <si>
    <t>HART (excludes 1303 &amp; 1371 [see Facilities Mgt.])</t>
  </si>
  <si>
    <t>ELMT, INTC1357, INTC2359</t>
  </si>
  <si>
    <t>ABSC, CMGT</t>
  </si>
  <si>
    <t>BIOL 2401, BIOL2402, BIOL2404 (online only)</t>
  </si>
  <si>
    <t>BIOL 1322 &amp; 1323 (online only)</t>
  </si>
  <si>
    <t>ITSY2341, CYBR4350</t>
  </si>
  <si>
    <t>ITSY1372</t>
  </si>
  <si>
    <t>ITSY (excludes ITSY1372 [see Cybersecurity Psychology] and ITSY2341 [see Cybersecurity Capstone)</t>
  </si>
  <si>
    <t>CYBR (excludes CYBR4350 [see Cybersecurity Capstone])</t>
  </si>
  <si>
    <t>TECA (online only)</t>
  </si>
  <si>
    <t>ARTS 1313, 2348, 2356, 2357 (online only)</t>
  </si>
  <si>
    <t>BIOL (excludes BIOL 1322, 1323 [see Nutrition] and BIOL 2401, 2402, 2404 [see Anatomy &amp; Physiology]; online only)</t>
  </si>
  <si>
    <t>BIOL (excludes BIOL 1322, 1323 [see Nutrition] and BIOL 2401, 2402, 2404 [see Anatomy &amp; Physiology]; excludes online)</t>
  </si>
  <si>
    <t>BIOL includes all Frisco ISD &amp; Lewisville ISD HSDC)</t>
  </si>
  <si>
    <t>Robinson</t>
  </si>
  <si>
    <t>Walker, R. B.</t>
  </si>
  <si>
    <t>Academic Affairs (Gainer)</t>
  </si>
  <si>
    <t>Workforce Education (Coffman)</t>
  </si>
  <si>
    <t>Academic Affairs (Carter)</t>
  </si>
  <si>
    <t>Academic Affairs (Hopes)</t>
  </si>
  <si>
    <t>Academic Affairs (Richardson)</t>
  </si>
  <si>
    <t>Workforce Education (Fant)</t>
  </si>
  <si>
    <t>Academic Affairs (Lee)</t>
  </si>
  <si>
    <t>Academic Affairs (Evans)</t>
  </si>
  <si>
    <t>Nursing (Peruski)</t>
  </si>
  <si>
    <t>Fine Arts &amp; Education (Tinnen)</t>
  </si>
  <si>
    <t>Humanities &amp; Business (Wang)</t>
  </si>
  <si>
    <t>Academic Affairs (Babcock)</t>
  </si>
  <si>
    <t>Wylie Campus (McRae)</t>
  </si>
  <si>
    <t>Plano Campus (Barnes-Tilley)</t>
  </si>
  <si>
    <t>McKinney Campus (Smith, M.)</t>
  </si>
  <si>
    <t>Frisco Campus (Leverette)</t>
  </si>
  <si>
    <t>Farmersville Campus (McRae)</t>
  </si>
  <si>
    <t>Celina Campus (Leverette)</t>
  </si>
  <si>
    <t>Allen Technical Campus (Mesch)</t>
  </si>
  <si>
    <t>Definitions for Allocating Contact Hours by</t>
  </si>
  <si>
    <t>Department Definitions for Contact Hour Allocation</t>
  </si>
  <si>
    <t>Assoc. Dean-Program Dir./Department</t>
  </si>
  <si>
    <t>Health Sciences &amp;
Emergency Services (Millen)</t>
  </si>
  <si>
    <r>
      <t xml:space="preserve">Nrsng </t>
    </r>
    <r>
      <rPr>
        <b/>
        <sz val="7"/>
        <rFont val="Arial"/>
        <family val="2"/>
      </rPr>
      <t>(Peruski)</t>
    </r>
  </si>
  <si>
    <t>Arts &amp; Education (Tinnen)</t>
  </si>
  <si>
    <t>Business,  Languages &amp; Mathematics (Wang)</t>
  </si>
  <si>
    <t>Walker, R. B. (72000)</t>
  </si>
  <si>
    <t>Forrester (27410)</t>
  </si>
  <si>
    <t>Henton (22120)</t>
  </si>
  <si>
    <t>Yates (22140)</t>
  </si>
  <si>
    <t>Lipe (22210)</t>
  </si>
  <si>
    <t>Thurman (22130)</t>
  </si>
  <si>
    <t>Buggs (21120)</t>
  </si>
  <si>
    <t>Fair (21130)</t>
  </si>
  <si>
    <t>Tercero (23110)</t>
  </si>
  <si>
    <t>Bohanna (23120)</t>
  </si>
  <si>
    <t>Hughes (23210)</t>
  </si>
  <si>
    <t>Fischer (23220)</t>
  </si>
  <si>
    <t>Andrews (23230)</t>
  </si>
  <si>
    <t>Robinson (23320)</t>
  </si>
  <si>
    <t>O'Quin (23330)</t>
  </si>
  <si>
    <t>Moore (23340)</t>
  </si>
  <si>
    <t>Mulcahy (26110)</t>
  </si>
  <si>
    <t>Weatherford (26120)</t>
  </si>
  <si>
    <t>ESLC, ESLG, ESLR, ESLW, ESLX</t>
  </si>
  <si>
    <t>ABSC</t>
  </si>
  <si>
    <t>BUSA</t>
  </si>
  <si>
    <t>CMGT</t>
  </si>
  <si>
    <t>ELMT</t>
  </si>
  <si>
    <t>ENTC</t>
  </si>
  <si>
    <t>Academic Affairs &amp; Workforce Education (Babcock)</t>
  </si>
  <si>
    <t>ITSE 1330, 1346, 2309, 2347, 2354 (see Computer Systems and see Web Development for additional ITSE); ITSW1307 (See Computer Systems for additional ITSW)</t>
  </si>
  <si>
    <t>ITNW 1309, 1336, 1373, 1374, 1375, 1376, 2327, 2370 (See Computer Systems and see Computer Networking for additional ITNW)</t>
  </si>
  <si>
    <t>COSC 1436, 1437, 2325, 2436 (see Computer Systems and see Engineering for additional COSC; excludes online)</t>
  </si>
  <si>
    <t>BCIS (excludes online); COSC 1301, 1315 (see Computer Science and see Engineering for additional COSC; online only)</t>
  </si>
  <si>
    <t>Martin, M. R.</t>
  </si>
  <si>
    <t>Martin, M. R. (22110)</t>
  </si>
  <si>
    <t>ECRD</t>
  </si>
  <si>
    <t>Fall 2023</t>
  </si>
  <si>
    <r>
      <rPr>
        <vertAlign val="superscript"/>
        <sz val="10"/>
        <rFont val="Arial"/>
        <family val="2"/>
      </rPr>
      <t>1</t>
    </r>
    <r>
      <rPr>
        <sz val="10"/>
        <rFont val="Arial"/>
        <family val="2"/>
      </rPr>
      <t xml:space="preserve"> In this report, full-time faculty members are defined as any employee teaching a course section that appears in the fall 2023 FLAC System with a Banner contract type of FT and a Banner PRTPICT code of "FC" or "FN.".  By default, all other instructors are defined as part-time.</t>
    </r>
  </si>
  <si>
    <t>Source:  Collin College FLAC system for fall 2023 (202410 at the end of term) and corresponding faculty job codes, both generated by Technology Services.</t>
  </si>
  <si>
    <t>PHYS (online only)</t>
  </si>
  <si>
    <t>Nugent (28110)</t>
  </si>
  <si>
    <t>Lenhart (28210)</t>
  </si>
  <si>
    <t>Weekend College (Cooksey)</t>
  </si>
  <si>
    <t>Szlachtowski (21110)</t>
  </si>
  <si>
    <t>iColin Virtual Campus (Lee)</t>
  </si>
  <si>
    <t>iCollin Virtual Campus (Lee)</t>
  </si>
  <si>
    <t>Online Academic Affairs (Lee)</t>
  </si>
  <si>
    <t>Associate Dean Code = 21200</t>
  </si>
  <si>
    <t>CDEC; TECA</t>
  </si>
  <si>
    <t>Sciences (Streater)</t>
  </si>
  <si>
    <t>EDUC1100 &amp; EDUC1300 (excludes online except HSDC)</t>
  </si>
  <si>
    <t>GOVT (excludes online except HSDC)</t>
  </si>
  <si>
    <t>MATH (1000-level &amp; higher; excludes online except HSDC)</t>
  </si>
  <si>
    <t>BIOL (excludes BIOL 1322, 1323 [see Nutrition] and BIOL 2401, 2402, 2404 [see Anatomy &amp; Physiology]; excludes online except HSDC)</t>
  </si>
  <si>
    <t>ECON (excludes online except HSDC)</t>
  </si>
  <si>
    <t>ENGL (excludes online except HSDC)</t>
  </si>
  <si>
    <t>ENVR (excludes online except HSDC)</t>
  </si>
  <si>
    <t>HIST (excludes online except HSDC)</t>
  </si>
  <si>
    <t>MATH (1000-level and higher, excludes online except HSDC)</t>
  </si>
  <si>
    <t>PSYC (excludes online except HSDC)</t>
  </si>
  <si>
    <t>SPCH (excludes online except HSDC)</t>
  </si>
  <si>
    <t>BUSI (excludes online except HSDC)</t>
  </si>
  <si>
    <t>GEOL (excludes online except HSDC)</t>
  </si>
  <si>
    <t>Activity Care (ACTC)</t>
  </si>
  <si>
    <t>ADN (ADNU)</t>
  </si>
  <si>
    <t>Agriculture (AGRI)</t>
  </si>
  <si>
    <t>Anatomy &amp; Physiology (ANPH)</t>
  </si>
  <si>
    <t>Animation &amp; Game Art (ANGA)</t>
  </si>
  <si>
    <t>Anthropology (ANTH)</t>
  </si>
  <si>
    <t>Art (ARTS)</t>
  </si>
  <si>
    <t>Asian Languages (ASNL)</t>
  </si>
  <si>
    <t>Auto Body Repair (ABDR)</t>
  </si>
  <si>
    <t>Automotive Tech (AUMT)</t>
  </si>
  <si>
    <t>Banking &amp; Financial Services (BANK)</t>
  </si>
  <si>
    <t>Biology (BIOL)</t>
  </si>
  <si>
    <t>Biomedical Equip. Tech. (BIOM)</t>
  </si>
  <si>
    <t>Biotechnology (BITC)</t>
  </si>
  <si>
    <t>Business (BUSI)</t>
  </si>
  <si>
    <t>Business Office Support Systems (BOSS)</t>
  </si>
  <si>
    <t>CADD (CADD)</t>
  </si>
  <si>
    <t>Carpentry (CARP)</t>
  </si>
  <si>
    <t>Chemistry (CHEM)</t>
  </si>
  <si>
    <t>Clinical Operations Mgt. BAS (CLOP)</t>
  </si>
  <si>
    <t>Cloud Computing (CLCO)</t>
  </si>
  <si>
    <t>Commercial Music (CMUS)</t>
  </si>
  <si>
    <t>Communication Design (COMD)</t>
  </si>
  <si>
    <t>Communications (COMM)</t>
  </si>
  <si>
    <t>Computer Networking (CONW)</t>
  </si>
  <si>
    <t>Computer Science (COSC)</t>
  </si>
  <si>
    <t>Computer Systems (COSY)</t>
  </si>
  <si>
    <t>Construction Mgt. (CNSA)</t>
  </si>
  <si>
    <t>Construction Mgt. BAS (CNSB)</t>
  </si>
  <si>
    <t>Criminal Justice (CRIJ)</t>
  </si>
  <si>
    <t>Culinary Arts (CULA)</t>
  </si>
  <si>
    <t>Cybersecurity (CYBA)</t>
  </si>
  <si>
    <t>Cybersecurity BAT (CYBB)</t>
  </si>
  <si>
    <t>Cybersecurity Capstone (CYBC)</t>
  </si>
  <si>
    <t>Cybersecurity Psychology (CYBP)</t>
  </si>
  <si>
    <t>Dance (DANC)</t>
  </si>
  <si>
    <t>Database Development (DBDE)</t>
  </si>
  <si>
    <t>Dental Hygiene (DHYG)</t>
  </si>
  <si>
    <t>Developmental Mathematics (DEVM)</t>
  </si>
  <si>
    <t>Diag Med Sonography (DMSO)</t>
  </si>
  <si>
    <t>Diag Med Sonography-Cardiac (DMSC)</t>
  </si>
  <si>
    <t>Early Childhood Educator (ECED)</t>
  </si>
  <si>
    <t>Economics (ECON)</t>
  </si>
  <si>
    <t>EDUC Learning Frameworks (EDLF)</t>
  </si>
  <si>
    <t>Education (EDUC)</t>
  </si>
  <si>
    <t>Electrician (ELPT)</t>
  </si>
  <si>
    <t>Electronics (ELRO)</t>
  </si>
  <si>
    <t>EMS (EMS)</t>
  </si>
  <si>
    <t>Engineering (ENGR)</t>
  </si>
  <si>
    <t>English (ENGL)</t>
  </si>
  <si>
    <t>Environmental Science (ENVR)</t>
  </si>
  <si>
    <t>ESL (ESL)</t>
  </si>
  <si>
    <t>Facilities Management (FACM)</t>
  </si>
  <si>
    <t>Fire Science (FIRE)</t>
  </si>
  <si>
    <t>Foreign Languages (FRNL)</t>
  </si>
  <si>
    <t>Geographic Information Systems (GISC)</t>
  </si>
  <si>
    <t>Geography (GEOG)</t>
  </si>
  <si>
    <t>Geology (GEOL)</t>
  </si>
  <si>
    <t>Health Information Mgt. (HIM)</t>
  </si>
  <si>
    <t>Health Professions (HPRF)</t>
  </si>
  <si>
    <t>History (HIST)</t>
  </si>
  <si>
    <t>Hospitality Management (HSPM)</t>
  </si>
  <si>
    <t>Human Resources &amp; Org. Mgt. (HRPO)</t>
  </si>
  <si>
    <t>Humanities (HUMA)</t>
  </si>
  <si>
    <t>HVAC (HVAC)</t>
  </si>
  <si>
    <t>Insurance Management (INSR)</t>
  </si>
  <si>
    <t>Interior Design (INDS)</t>
  </si>
  <si>
    <t>Kinesiology (KINE)</t>
  </si>
  <si>
    <t>Legal Assistant (LGLA)</t>
  </si>
  <si>
    <t>Management (MGMT)</t>
  </si>
  <si>
    <t>Marketing (MKTG)</t>
  </si>
  <si>
    <t>Mathematics (MATH)</t>
  </si>
  <si>
    <t>Medical Asst. Adv. Practice (Deutsch [21340]-DW) (MEDA)</t>
  </si>
  <si>
    <t>Music (MUSI)</t>
  </si>
  <si>
    <t>Nutrition (NUTR)</t>
  </si>
  <si>
    <t>Pastry (PSTR)</t>
  </si>
  <si>
    <t>Pharmacy Tech. (Aboalam [21255]-DW) (PHRA)</t>
  </si>
  <si>
    <t>Philosophy (PHIL)</t>
  </si>
  <si>
    <t>Photography (PHOT)</t>
  </si>
  <si>
    <t>Physical Therapist Assistant (Cox [21235]-DW) (PTHA)</t>
  </si>
  <si>
    <t>Physics (PHYS)</t>
  </si>
  <si>
    <t>Plumbing (PFPB)</t>
  </si>
  <si>
    <t>Political Science (POLS)</t>
  </si>
  <si>
    <t>Polysomnographic Tech. (PSGT)</t>
  </si>
  <si>
    <t>Psychology (PSYC)</t>
  </si>
  <si>
    <t>Reading &amp; Writing (RDWR)</t>
  </si>
  <si>
    <t>Real Estate (RELE)</t>
  </si>
  <si>
    <t>Respiratory Care (RSPT)</t>
  </si>
  <si>
    <t>RN to BSN (RBSN)</t>
  </si>
  <si>
    <t>Robotics &amp; Automation Tech. (ROBA)</t>
  </si>
  <si>
    <t>Safety (SAFE)</t>
  </si>
  <si>
    <t>Social Work (SOCW)</t>
  </si>
  <si>
    <t>Sociology (SOCI)</t>
  </si>
  <si>
    <t>Spanish (SPAN)</t>
  </si>
  <si>
    <t>Speech (SPCH)</t>
  </si>
  <si>
    <t>Sports &amp; Recreation Mgt. (SPMG)</t>
  </si>
  <si>
    <t>Supply Chain Management (SCMT)</t>
  </si>
  <si>
    <t>Surgical Assistant (SRGA)</t>
  </si>
  <si>
    <t>Surgical Technology (SRGT)</t>
  </si>
  <si>
    <t>Theater (THTR)</t>
  </si>
  <si>
    <t>Veterinary Tech. (Pfent [26400]-DW) (VTHT)</t>
  </si>
  <si>
    <t>Video Production (VIDP)</t>
  </si>
  <si>
    <t>Vocational Nursing (Forcum [21330]-DW) (VNSG)</t>
  </si>
  <si>
    <t>Web Development (WEBD)</t>
  </si>
  <si>
    <t>Welding (Sanders [71900]-DW) (WLDG)</t>
  </si>
  <si>
    <t>Accounting (ACCT)</t>
  </si>
  <si>
    <t>Medical Asst. Adv. Practice (MEDA)</t>
  </si>
  <si>
    <t>Pharmacy Tech. (PHRA)</t>
  </si>
  <si>
    <t>Physical Therapist Assistant (PTHA)</t>
  </si>
  <si>
    <t>CA EDUC Learning Frameworks (CAEL)</t>
  </si>
  <si>
    <t>Collegiate Academy (CA) Art (CAAR)</t>
  </si>
  <si>
    <t>CA Biology (CABI)</t>
  </si>
  <si>
    <t>CA Business (CABU)</t>
  </si>
  <si>
    <t>CA Economics (CAEC)</t>
  </si>
  <si>
    <t>CA English (CAEN)</t>
  </si>
  <si>
    <t>CA History (CAHI)</t>
  </si>
  <si>
    <t>CA Humanities (CAHU)</t>
  </si>
  <si>
    <t>CA Mathematics (CAMA)</t>
  </si>
  <si>
    <t>CA Political Science (CAPS)</t>
  </si>
  <si>
    <t>CA Psychology (CAPY)</t>
  </si>
  <si>
    <t>CA Sociology (CASO)</t>
  </si>
  <si>
    <t>CA Spanish (CASN)</t>
  </si>
  <si>
    <t>CA Speech (CASP)</t>
  </si>
  <si>
    <t>Vocational Nursing VNSG)</t>
  </si>
  <si>
    <t>Welding (WLDG)</t>
  </si>
  <si>
    <t>Veterinary Tech. (VTHT)</t>
  </si>
  <si>
    <t>Auto Body Repair (Alba [71500]-DW) (ABDR)</t>
  </si>
  <si>
    <t>Automotive Tech. (Alba [71500]-DW) (AUMT)</t>
  </si>
  <si>
    <t>Biomedical Equip. Tech. (Baweja [71700]-DW) (BIOM)</t>
  </si>
  <si>
    <t>CADD (CJohnson [71600]-DW) (CADD)</t>
  </si>
  <si>
    <t>Carpentry (CJohnson [71600]-DW) (CARP)</t>
  </si>
  <si>
    <t>Computer Science (Baweja [71700]-DW) (COSC)</t>
  </si>
  <si>
    <t>Construction Mgt. (CJohnson [71600]-DW) (CNSA)</t>
  </si>
  <si>
    <t>Construction Mgt. BAS (CJohnson [71600]-DW) (CNSB)</t>
  </si>
  <si>
    <t>Electrician (CJohnson [71600]-DW) (ELPT)</t>
  </si>
  <si>
    <t>Electronics (Baweja [71700]-DW) (ELRO)</t>
  </si>
  <si>
    <t>Engineering (Baweja [71700]-DW) (ENGR)</t>
  </si>
  <si>
    <t>Facilities Management (CJohnson [71600]-DW) (FACM)</t>
  </si>
  <si>
    <t>HVAC (Sanders [71900]-DW) (HVAC)</t>
  </si>
  <si>
    <t>Interior Design (CJohnson [71600]-DW) (INDS)</t>
  </si>
  <si>
    <t>Plumbing (CJohnson [71600]-DW) (PFPB)</t>
  </si>
  <si>
    <t>Robotics &amp; Automation Tech. (Baweja [71700]-DW) (ROBA)</t>
  </si>
  <si>
    <t>Safety (CJohnson [71600]-DW) (SAFE)</t>
  </si>
  <si>
    <t>Criminal Justice (DW) (CRIJ)</t>
  </si>
  <si>
    <t>Legal Assistant (DW) (LGLA)</t>
  </si>
  <si>
    <t>Sports &amp; Recreation Mgt. (DW) (SPMG)</t>
  </si>
  <si>
    <t>CA Art (CAAR)</t>
  </si>
  <si>
    <t>Cloud Computing (DW) (CLCO)</t>
  </si>
  <si>
    <t>Computer Networking (DW) (CONW)</t>
  </si>
  <si>
    <t>Computer Systems (DW) (COSY)</t>
  </si>
  <si>
    <t>Database Development (DW) (DBDE)</t>
  </si>
  <si>
    <t>Geographic Information Systems (DW) (GISC)</t>
  </si>
  <si>
    <t>Web Development (DW) (WEBD)</t>
  </si>
  <si>
    <t>Animation &amp; Game Art (DW) (ANGA)</t>
  </si>
  <si>
    <t>Business Office Support Systems (DW) (BOSS)</t>
  </si>
  <si>
    <t>Culinary Arts (DW) (CULA)</t>
  </si>
  <si>
    <t>Hospitality Management (DW) (HSPM)</t>
  </si>
  <si>
    <t>Pastry (DW) (PSTR)</t>
  </si>
  <si>
    <t>Real Estate (DW) (RELE)</t>
  </si>
  <si>
    <t>Supply Chain Management (DW) (SCMT)</t>
  </si>
  <si>
    <t>Video Production (DW) (VIDP)</t>
  </si>
  <si>
    <t>Cybersecurity (DW) (CYBA)</t>
  </si>
  <si>
    <t>Cybersecurity BAT (DW) (CYBB)</t>
  </si>
  <si>
    <t>Cybersecurity Capstone (DW) (CYBC)</t>
  </si>
  <si>
    <t>Cybersecurity Psychology (DW) (CYBP)</t>
  </si>
  <si>
    <t>iCollin Virtual Campus Total</t>
  </si>
  <si>
    <t>Activity Care (Westcott [21280]-DW) (ACTC)</t>
  </si>
  <si>
    <t>Clinical Operations Mgt. BAS (? [21200]-DW) (CLOP)</t>
  </si>
  <si>
    <t>Dental Hygiene (McClellan [21230]-DW) (DHYG)</t>
  </si>
  <si>
    <t>Diag Med Sonography (Chambers [21270]-DW) (DMSO)</t>
  </si>
  <si>
    <t>Diag Med Sonography-Cardiac (Chambers [21270]-DW) (DMSC)</t>
  </si>
  <si>
    <t>EMS (Mock [21225]-DW) (EMS)</t>
  </si>
  <si>
    <t>Fire Science (McAuliff [21220]-DW) (FIRE)</t>
  </si>
  <si>
    <t>Health Information Mgt. (Danton [21250]-DW) (HIM)</t>
  </si>
  <si>
    <t>Health Professions (Westcott [21280]-DW) (HPRF)</t>
  </si>
  <si>
    <t>Polysomnographic Tech. (Allen 21245]-DW) (PSGT)</t>
  </si>
  <si>
    <t>ADN (AWilson [21310]-DW (ADNU)</t>
  </si>
  <si>
    <t>RN to BSN (Veasy [21320]-DW) (RBSN)</t>
  </si>
  <si>
    <t>Commercial Music (DW) (CMUS)</t>
  </si>
  <si>
    <t>Theater (DW) (THTR)</t>
  </si>
  <si>
    <t>Communication Design (DW) (COMD)</t>
  </si>
  <si>
    <t>Early Childhood Educator (DW) (ECED)</t>
  </si>
  <si>
    <t>Banking &amp; Financial Services (DW) (BANK)</t>
  </si>
  <si>
    <t>Insurance Management (DW) (INSR)</t>
  </si>
  <si>
    <t>ESL (DW) (ESL)</t>
  </si>
  <si>
    <t>Marketing (DW) (MKTG)</t>
  </si>
  <si>
    <t>Mathematics &amp; Sciences (Streater)</t>
  </si>
  <si>
    <t>Moore (Collegiate Academy)</t>
  </si>
  <si>
    <t>Agriculture (Thornton [26300]-DW) (AGRI)</t>
  </si>
  <si>
    <t>Human Resources &amp; Org. Mgt. (DW) (HRPO)</t>
  </si>
  <si>
    <t>FT Faculty</t>
  </si>
  <si>
    <t>Overload % of</t>
  </si>
  <si>
    <t>Total FT Cont Hrs</t>
  </si>
  <si>
    <t>Overload Cont Hrs</t>
  </si>
  <si>
    <t>Cont Hrs</t>
  </si>
  <si>
    <t>Total FT Faculty</t>
  </si>
  <si>
    <t>Lenhart</t>
  </si>
  <si>
    <r>
      <t>CPMT; ITCC;</t>
    </r>
    <r>
      <rPr>
        <sz val="10"/>
        <color rgb="FFFF0000"/>
        <rFont val="Arial"/>
        <family val="2"/>
      </rPr>
      <t xml:space="preserve"> </t>
    </r>
    <r>
      <rPr>
        <sz val="10"/>
        <rFont val="Arial"/>
        <family val="2"/>
      </rPr>
      <t>ITMT; ITNW 1351, 1354, 1358, 1378, 2371, 2372, 2373, 2374, 2375, 2380 (See Computer Systems and see Cloud Computing for additional ITNW); ITSC 1316, 1342, 2325 (See Computer Systems and see Cloud Computing for additional ITNW)</t>
    </r>
  </si>
  <si>
    <t>na</t>
  </si>
  <si>
    <t>EECT</t>
  </si>
  <si>
    <t>ACNT, POFI, POFT</t>
  </si>
  <si>
    <t>COSC 1436, 1437, 2436; IMED1341 (see Communication Design for additional IMED); INEW; ITSE 1301, 1306, 1311, 1333, 1359, 2302, 2313, 2371, 2374 (see Computer Systems and see Database Development for additional ITSE)</t>
  </si>
  <si>
    <t>nan</t>
  </si>
  <si>
    <t>CYBC Cybersecurity Capstone</t>
  </si>
  <si>
    <t>CYBP Cybersecurity Psychology</t>
  </si>
  <si>
    <t>Full-Time Faculty Overload Contact Hours by Campus, Division, Associate Dean/Program Director, &amp; Department</t>
  </si>
  <si>
    <t>Cooper</t>
  </si>
  <si>
    <t>Deaf Interpreter Training (DINT)</t>
  </si>
  <si>
    <t>Deaf Interpreter Training (DW) (DINT)</t>
  </si>
  <si>
    <t>iCollin (Lee)</t>
  </si>
  <si>
    <t>Surgical Technology (DoSmith [21290]-DW) (SRGT)</t>
  </si>
  <si>
    <t>Cooper (22220)</t>
  </si>
  <si>
    <t>ACCT (Weekend only)</t>
  </si>
  <si>
    <t>CHEM (weekend 28210 only)</t>
  </si>
  <si>
    <t>BIOL (excludes BIOL 1322, 1323 [see Nutrition] and BIOL 2401, 2402, 2404 [see Anatomy &amp; Physiology]; weekend 28210  only)</t>
  </si>
  <si>
    <t>ARTS (weekend 28210 only)</t>
  </si>
  <si>
    <t>BIOL 2401, BIOL2402, BIOL2404 (weekend 28210 only)</t>
  </si>
  <si>
    <t>ARTV (excludes 1351 &amp; 2320 [see Video Production]); FLMC 1301, 1331, 2331; GAME (weekend 28210 only)</t>
  </si>
  <si>
    <t>CPMT; ITCC; ITMT; ITNW 1351, 1354, 1358, 1378, 2371, 2372, 2373, 2374, 2375, 2380 (See Computer Systems and see Cloud Computing for additional ITNW); ITSC 1316, 1342, 2325 (See Computer Systems and see Cloud Computing for additional ITNW) (weekend 28210 only)</t>
  </si>
  <si>
    <t>ITSY (excludes ITSY1372 [see Cybersecurity Psychology] and ITSY2341 [see Cybersecurity Capstone) (weekend 28210 only)</t>
  </si>
  <si>
    <t>ITSY2341, CYBR4350 (weekend 28210 only)</t>
  </si>
  <si>
    <t>ITSY1372 (weekend 28210 only)</t>
  </si>
  <si>
    <t>DANC (weekend 28210 only)</t>
  </si>
  <si>
    <t>MATH (less than 1000-level), NCBM (weekend 28210 only)</t>
  </si>
  <si>
    <t>EDUC1100 &amp; EDUC1300 (weekend 28210 only)</t>
  </si>
  <si>
    <t>ENGL (weekend 28210 only)</t>
  </si>
  <si>
    <t>HIST (weekend 28210 only)</t>
  </si>
  <si>
    <t>MATH (1000-level &amp; higher; weekend 28210 only)</t>
  </si>
  <si>
    <t>ARTS 1313, 2348, 2356, 2357 (weekend 28210 only)</t>
  </si>
  <si>
    <t>GOVT (weekend 28210 only)</t>
  </si>
  <si>
    <t>SPCH (weekend 28210 only)</t>
  </si>
  <si>
    <t>ARTV 1351 &amp; 2320; FLMC 1380, 2330; 2333, 2334, &amp; 2336; RTVB (weekend 28210 only)</t>
  </si>
  <si>
    <t>Associate Dean Code = 21270 (includes only DSAE1303, DSAE2235, DSAE2304, DSAE2335, DSAE2337, DSPE1200 [see Diag Med Sonography for additional DSEA &amp; DSPE courses])</t>
  </si>
  <si>
    <t>ENGR; COSC1420 (See Computer Science, Computer Systems, and iCollin for additional COSC, excludes online)</t>
  </si>
  <si>
    <t>COSC except 1301, 1315, 1420 (see Computer Science, Engineering, and Computer Systems; online only)</t>
  </si>
  <si>
    <t>ENGR; COSC1420 (See Computer Science, Engineering, and Computer Systems for additional COSC, online only)</t>
  </si>
  <si>
    <t>BCIS (excludes online); COSC 1301, 1315 (see Computer Science, Engineering, and iCollin for additional COSC; excludes online); ITNW 1364, 2376 (See Computer Networking and see Cloud Computing for additional ITNW); ITSC 1305, 1309, 1315, 2339, 2380 (see Computer Networking for additional ITSC); ITSE 1332, 1350, 1380, 1393, 2353, 2380 (see Database Development and see Web Development for additional ITSE); ITSW 1304, 1310, 1380, 2334, 2370, 2380 (see Database Development for additional ITSW)</t>
  </si>
  <si>
    <t>Human Resources &amp; Org. Management (DW) (HRPO)</t>
  </si>
  <si>
    <t>Note:  The abbreviation "(DW)" signifies that a dean/associate dean has District-wide responsibility for the associated discipline.  For disciplines not identified as (DW), the dean/associate dean has responsibility only for courses taught at their campus or at off-campus instructional sites associated with their campus.</t>
  </si>
  <si>
    <t>PHYS (excludes online except HSDC)</t>
  </si>
  <si>
    <t>Bellue (21510)</t>
  </si>
  <si>
    <t>Associate Dean Code = 21270 (excluding DSAE1303, DSAE2235, DSAE2304, DSAE2335, DSAE2337, DSPE1200 [see Diag Med Sonography-Cardiac for additional DSEA &amp; DSPE courses])</t>
  </si>
  <si>
    <t>CETT, EECT, ENTC1171, INTC (excludes 1357 &amp; 2359 [see Robotics &amp; Automation Tech.]), RBTC, TECM</t>
  </si>
  <si>
    <t>Yellow shading identifies areas where some element with the cell changed from the prior year.</t>
  </si>
  <si>
    <t>Clinical Operations Mgt. BAS (Vacant [21200]-DW) (CLOP)</t>
  </si>
  <si>
    <t>Workforce Education (Powell)</t>
  </si>
  <si>
    <t>Respiratory Care (Boganwright [21240]-DW) (RSPT)</t>
  </si>
  <si>
    <t>Note:  The "Full-Time Faculty Overload Contact Hours" column includes only contact hours taught by full-time faculty members during fall 2023 beyond their regular instructional loads as indicated in the Fall 2023 Faculty Load data.  The "Total Full-Time Faculty Contact Hours" column includes all contact hours taught during fall 2023 by full-time faculty members.</t>
  </si>
  <si>
    <t>MRKG; BUSG2309; BUSG2371; IBUS1354 (Online only)</t>
  </si>
  <si>
    <t>BMGT; BUSG (excludes BUSG1304 [see Banking]; excludles BUSG2309, BUSG2371 [see Marketing]); IBUS (excludes IBUS1354 [see Marketing]) (Online only)</t>
  </si>
  <si>
    <t>Social Work (DW) (SOCW)</t>
  </si>
  <si>
    <t>Fall 2023 End-of-Term</t>
  </si>
  <si>
    <t>Tingle (Collegiate Academy)</t>
  </si>
  <si>
    <t>Tingle (22150)</t>
  </si>
  <si>
    <t>Note 1:  The report includes data from Collin College's Faculty Load (FLAC) System for fall 2023.  The data were extracted on 1/4/2024, upon receiving notification that roster certification was complete.  It allreflects credit course sections that were taught during the semester.  Noncredit enrollment is not included.</t>
  </si>
  <si>
    <t>ITMT</t>
  </si>
  <si>
    <t>MHSM</t>
  </si>
  <si>
    <t>Smith, Damien</t>
  </si>
  <si>
    <t>Surgical Assistant (DonnaSmith [21295]-DW) (SRGA)</t>
  </si>
  <si>
    <t>Surgical Technology (DonnaSmith [21290]-DW) (SRGT)</t>
  </si>
  <si>
    <t>Smith, Damien (22230)</t>
  </si>
  <si>
    <t>BMGT (under 22220 only); BUSG (under 22220 only); IBUS (under 22220 only); MRKG (under 22220 only)</t>
  </si>
  <si>
    <t>MKTG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</si>
</sst>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b/>
      <sz val="10"/>
      <name val="Arial"/>
      <family val="2"/>
    </font>
    <font>
      <vertAlign val="superscript"/>
      <sz val="10"/>
      <name val="Arial"/>
      <family val="2"/>
    </font>
    <font>
      <sz val="12"/>
      <name val="Arial"/>
      <family val="2"/>
    </font>
    <font>
      <sz val="9"/>
      <color indexed="81"/>
      <name val="Tahoma"/>
      <family val="2"/>
    </font>
    <font>
      <b/>
      <sz val="9"/>
      <color indexed="81"/>
      <name val="Tahoma"/>
      <family val="2"/>
    </font>
    <font>
      <sz val="10"/>
      <color rgb="FF996633"/>
      <name val="Arial"/>
      <family val="2"/>
    </font>
    <font>
      <i/>
      <sz val="10"/>
      <name val="Arial"/>
      <family val="2"/>
    </font>
    <font>
      <b/>
      <i/>
      <sz val="10"/>
      <name val="Arial"/>
      <family val="2"/>
    </font>
    <font>
      <b/>
      <i/>
      <sz val="10"/>
      <color rgb="FF4D4D4D"/>
      <name val="Arial"/>
      <family val="2"/>
    </font>
    <font>
      <b/>
      <i/>
      <sz val="10"/>
      <color rgb="FFCC9900"/>
      <name val="Arial"/>
      <family val="2"/>
    </font>
    <font>
      <b/>
      <i/>
      <sz val="10"/>
      <color rgb="FF003300"/>
      <name val="Arial"/>
      <family val="2"/>
    </font>
    <font>
      <b/>
      <i/>
      <sz val="10"/>
      <color rgb="FF990033"/>
      <name val="Arial"/>
      <family val="2"/>
    </font>
    <font>
      <b/>
      <i/>
      <sz val="10"/>
      <color rgb="FF996633"/>
      <name val="Arial"/>
      <family val="2"/>
    </font>
    <font>
      <b/>
      <i/>
      <sz val="10"/>
      <color rgb="FF009999"/>
      <name val="Arial"/>
      <family val="2"/>
    </font>
    <font>
      <b/>
      <i/>
      <sz val="10"/>
      <color rgb="FF0000FF"/>
      <name val="Arial"/>
      <family val="2"/>
    </font>
    <font>
      <b/>
      <i/>
      <sz val="10"/>
      <color rgb="FFCC0066"/>
      <name val="Arial"/>
      <family val="2"/>
    </font>
    <font>
      <b/>
      <i/>
      <sz val="10"/>
      <color theme="9" tint="-0.499984740745262"/>
      <name val="Arial"/>
      <family val="2"/>
    </font>
    <font>
      <b/>
      <i/>
      <sz val="10"/>
      <color rgb="FF00CC00"/>
      <name val="Arial"/>
      <family val="2"/>
    </font>
    <font>
      <b/>
      <i/>
      <sz val="10"/>
      <color rgb="FF008000"/>
      <name val="Arial"/>
      <family val="2"/>
    </font>
    <font>
      <b/>
      <sz val="12"/>
      <name val="Arial"/>
      <family val="2"/>
    </font>
    <font>
      <b/>
      <sz val="9"/>
      <name val="Arial"/>
      <family val="2"/>
    </font>
    <font>
      <sz val="9"/>
      <name val="Arial"/>
      <family val="2"/>
    </font>
    <font>
      <b/>
      <i/>
      <sz val="10"/>
      <color rgb="FFFF0000"/>
      <name val="Arial"/>
      <family val="2"/>
    </font>
    <font>
      <b/>
      <i/>
      <sz val="10"/>
      <color indexed="10"/>
      <name val="Arial"/>
      <family val="2"/>
    </font>
    <font>
      <b/>
      <sz val="7"/>
      <name val="Arial"/>
      <family val="2"/>
    </font>
    <font>
      <sz val="10"/>
      <color rgb="FFFF0000"/>
      <name val="Arial"/>
      <family val="2"/>
    </font>
    <font>
      <sz val="10"/>
      <name val="Arial"/>
      <family val="2"/>
    </font>
  </fonts>
  <fills count="32">
    <fill>
      <patternFill patternType="none"/>
    </fill>
    <fill>
      <patternFill patternType="gray125"/>
    </fill>
    <fill>
      <patternFill patternType="solid">
        <fgColor indexed="2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FF33CC"/>
        <bgColor indexed="64"/>
      </patternFill>
    </fill>
    <fill>
      <patternFill patternType="solid">
        <fgColor rgb="FFFF66CC"/>
        <bgColor indexed="64"/>
      </patternFill>
    </fill>
    <fill>
      <patternFill patternType="solid">
        <fgColor rgb="FFFF99FF"/>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s>
  <cellStyleXfs count="31">
    <xf numFmtId="0" fontId="0" fillId="0" borderId="0"/>
    <xf numFmtId="0" fontId="9" fillId="0" borderId="0"/>
    <xf numFmtId="0" fontId="12"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36" fillId="0" borderId="0"/>
  </cellStyleXfs>
  <cellXfs count="298">
    <xf numFmtId="0" fontId="0" fillId="0" borderId="0" xfId="0"/>
    <xf numFmtId="3" fontId="9" fillId="0" borderId="0" xfId="0" applyNumberFormat="1" applyFont="1" applyAlignment="1">
      <alignment horizontal="right"/>
    </xf>
    <xf numFmtId="0" fontId="9" fillId="0" borderId="0" xfId="0" applyFont="1" applyAlignment="1">
      <alignment horizontal="right"/>
    </xf>
    <xf numFmtId="0" fontId="9" fillId="0" borderId="0" xfId="0" applyFont="1" applyAlignment="1">
      <alignment horizontal="center"/>
    </xf>
    <xf numFmtId="0" fontId="9" fillId="0" borderId="1" xfId="0" applyFont="1" applyBorder="1" applyAlignment="1">
      <alignment horizontal="left"/>
    </xf>
    <xf numFmtId="0" fontId="9" fillId="0" borderId="1" xfId="0" applyFont="1" applyBorder="1" applyAlignment="1">
      <alignment horizontal="right"/>
    </xf>
    <xf numFmtId="3" fontId="9" fillId="2" borderId="2" xfId="0" applyNumberFormat="1" applyFont="1" applyFill="1" applyBorder="1"/>
    <xf numFmtId="3" fontId="9" fillId="0" borderId="2" xfId="0" applyNumberFormat="1" applyFont="1" applyBorder="1" applyAlignment="1">
      <alignment horizontal="right"/>
    </xf>
    <xf numFmtId="0" fontId="9" fillId="0" borderId="0" xfId="0" applyFont="1"/>
    <xf numFmtId="0" fontId="9" fillId="0" borderId="2" xfId="0" applyFont="1" applyBorder="1" applyAlignment="1">
      <alignment wrapText="1"/>
    </xf>
    <xf numFmtId="9" fontId="9" fillId="0" borderId="2" xfId="0" applyNumberFormat="1" applyFont="1" applyBorder="1" applyAlignment="1">
      <alignment horizontal="right"/>
    </xf>
    <xf numFmtId="3" fontId="9" fillId="2" borderId="2" xfId="0" applyNumberFormat="1" applyFont="1" applyFill="1" applyBorder="1" applyAlignment="1">
      <alignment horizontal="right"/>
    </xf>
    <xf numFmtId="0" fontId="9" fillId="0" borderId="2" xfId="0" applyFont="1" applyBorder="1" applyAlignment="1">
      <alignment horizontal="right"/>
    </xf>
    <xf numFmtId="9" fontId="9" fillId="2" borderId="2" xfId="0" applyNumberFormat="1" applyFont="1" applyFill="1" applyBorder="1" applyAlignment="1">
      <alignment horizontal="right"/>
    </xf>
    <xf numFmtId="3" fontId="9" fillId="0" borderId="0" xfId="0" applyNumberFormat="1" applyFont="1"/>
    <xf numFmtId="3" fontId="9" fillId="0" borderId="2" xfId="0" applyNumberFormat="1" applyFont="1" applyBorder="1"/>
    <xf numFmtId="3" fontId="9" fillId="0" borderId="1" xfId="0" applyNumberFormat="1" applyFont="1" applyBorder="1" applyAlignment="1">
      <alignment horizontal="right"/>
    </xf>
    <xf numFmtId="9" fontId="9" fillId="0" borderId="1" xfId="0" applyNumberFormat="1" applyFont="1" applyBorder="1" applyAlignment="1">
      <alignment horizontal="right"/>
    </xf>
    <xf numFmtId="0" fontId="15" fillId="0" borderId="0" xfId="0" applyFont="1"/>
    <xf numFmtId="0" fontId="10" fillId="0" borderId="0" xfId="1" applyFont="1"/>
    <xf numFmtId="0" fontId="17" fillId="0" borderId="0" xfId="0" applyFont="1"/>
    <xf numFmtId="0" fontId="16"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3" fontId="9" fillId="12" borderId="2" xfId="0" applyNumberFormat="1" applyFont="1" applyFill="1" applyBorder="1" applyAlignment="1">
      <alignment horizontal="right"/>
    </xf>
    <xf numFmtId="9" fontId="9" fillId="12" borderId="2" xfId="0" applyNumberFormat="1" applyFont="1" applyFill="1" applyBorder="1" applyAlignment="1">
      <alignment horizontal="right"/>
    </xf>
    <xf numFmtId="0" fontId="9" fillId="12" borderId="2" xfId="0" applyFont="1" applyFill="1" applyBorder="1" applyAlignment="1">
      <alignment horizontal="right" wrapText="1"/>
    </xf>
    <xf numFmtId="0" fontId="9" fillId="12" borderId="0" xfId="0" applyFont="1" applyFill="1"/>
    <xf numFmtId="3" fontId="9" fillId="12" borderId="2" xfId="0" applyNumberFormat="1" applyFont="1" applyFill="1" applyBorder="1"/>
    <xf numFmtId="0" fontId="9" fillId="12" borderId="2" xfId="0" applyFont="1" applyFill="1" applyBorder="1"/>
    <xf numFmtId="3" fontId="9" fillId="12" borderId="3" xfId="0" applyNumberFormat="1" applyFont="1" applyFill="1" applyBorder="1" applyAlignment="1">
      <alignment horizontal="right"/>
    </xf>
    <xf numFmtId="9" fontId="9" fillId="12" borderId="3" xfId="0" applyNumberFormat="1" applyFont="1" applyFill="1" applyBorder="1" applyAlignment="1">
      <alignment horizontal="right"/>
    </xf>
    <xf numFmtId="3" fontId="9" fillId="0" borderId="1" xfId="0" applyNumberFormat="1" applyFont="1" applyBorder="1"/>
    <xf numFmtId="9" fontId="9" fillId="12" borderId="1" xfId="0" applyNumberFormat="1" applyFont="1" applyFill="1" applyBorder="1" applyAlignment="1">
      <alignment horizontal="right"/>
    </xf>
    <xf numFmtId="3" fontId="9" fillId="12" borderId="1" xfId="0" applyNumberFormat="1" applyFont="1" applyFill="1" applyBorder="1" applyAlignment="1">
      <alignment horizontal="right"/>
    </xf>
    <xf numFmtId="0" fontId="28" fillId="0" borderId="0" xfId="0" applyFont="1"/>
    <xf numFmtId="0" fontId="9" fillId="0" borderId="0" xfId="0" applyFont="1" applyAlignment="1">
      <alignment wrapText="1"/>
    </xf>
    <xf numFmtId="0" fontId="9" fillId="2" borderId="2" xfId="0" applyFont="1" applyFill="1" applyBorder="1" applyAlignment="1">
      <alignment wrapText="1"/>
    </xf>
    <xf numFmtId="0" fontId="10" fillId="0" borderId="2" xfId="0" applyFont="1" applyBorder="1" applyAlignment="1">
      <alignment wrapText="1"/>
    </xf>
    <xf numFmtId="0" fontId="9" fillId="0" borderId="7" xfId="0" applyFont="1" applyBorder="1" applyAlignment="1">
      <alignment wrapText="1"/>
    </xf>
    <xf numFmtId="0" fontId="9" fillId="0" borderId="3" xfId="0" applyFont="1" applyBorder="1" applyAlignment="1">
      <alignment wrapText="1"/>
    </xf>
    <xf numFmtId="0" fontId="9" fillId="0" borderId="2" xfId="0" applyFont="1" applyBorder="1"/>
    <xf numFmtId="0" fontId="10" fillId="0" borderId="7" xfId="0" applyFont="1" applyBorder="1" applyAlignment="1">
      <alignment wrapText="1"/>
    </xf>
    <xf numFmtId="0" fontId="9" fillId="0" borderId="1" xfId="0" applyFont="1" applyBorder="1" applyAlignment="1">
      <alignment wrapText="1"/>
    </xf>
    <xf numFmtId="0" fontId="10" fillId="0" borderId="1" xfId="0" applyFont="1" applyBorder="1" applyAlignment="1">
      <alignment wrapText="1"/>
    </xf>
    <xf numFmtId="0" fontId="10" fillId="0" borderId="2" xfId="0" applyFont="1" applyBorder="1" applyAlignment="1">
      <alignment horizontal="left" wrapText="1"/>
    </xf>
    <xf numFmtId="0" fontId="10" fillId="0" borderId="7" xfId="0" applyFont="1" applyBorder="1"/>
    <xf numFmtId="0" fontId="9" fillId="12" borderId="1" xfId="0" applyFont="1" applyFill="1" applyBorder="1" applyAlignment="1">
      <alignment horizontal="right" wrapText="1"/>
    </xf>
    <xf numFmtId="0" fontId="9" fillId="12" borderId="3" xfId="0" applyFont="1" applyFill="1" applyBorder="1" applyAlignment="1">
      <alignment horizontal="right" wrapText="1"/>
    </xf>
    <xf numFmtId="9" fontId="9" fillId="0" borderId="2" xfId="0" applyNumberFormat="1" applyFont="1" applyBorder="1"/>
    <xf numFmtId="0" fontId="9" fillId="18" borderId="2" xfId="0" applyFont="1" applyFill="1" applyBorder="1" applyAlignment="1">
      <alignment wrapText="1"/>
    </xf>
    <xf numFmtId="3" fontId="9" fillId="18" borderId="4" xfId="0" applyNumberFormat="1" applyFont="1" applyFill="1" applyBorder="1"/>
    <xf numFmtId="9" fontId="9" fillId="18" borderId="4" xfId="0" applyNumberFormat="1" applyFont="1" applyFill="1" applyBorder="1" applyAlignment="1">
      <alignment horizontal="right"/>
    </xf>
    <xf numFmtId="0" fontId="9" fillId="18" borderId="4" xfId="0" applyFont="1" applyFill="1" applyBorder="1"/>
    <xf numFmtId="3" fontId="9" fillId="18" borderId="4" xfId="0" applyNumberFormat="1" applyFont="1" applyFill="1" applyBorder="1" applyAlignment="1">
      <alignment horizontal="right"/>
    </xf>
    <xf numFmtId="0" fontId="9" fillId="18" borderId="4" xfId="0" applyFont="1" applyFill="1" applyBorder="1" applyAlignment="1">
      <alignment wrapText="1"/>
    </xf>
    <xf numFmtId="0" fontId="9" fillId="12" borderId="2" xfId="0" applyFont="1" applyFill="1" applyBorder="1" applyAlignment="1">
      <alignment horizontal="right"/>
    </xf>
    <xf numFmtId="0" fontId="9" fillId="18" borderId="5" xfId="0" applyFont="1" applyFill="1" applyBorder="1" applyAlignment="1">
      <alignment horizontal="right"/>
    </xf>
    <xf numFmtId="3" fontId="9" fillId="18" borderId="5" xfId="0" applyNumberFormat="1" applyFont="1" applyFill="1" applyBorder="1" applyAlignment="1">
      <alignment horizontal="right"/>
    </xf>
    <xf numFmtId="0" fontId="9" fillId="18" borderId="4" xfId="0" applyFont="1" applyFill="1" applyBorder="1" applyAlignment="1">
      <alignment horizontal="right"/>
    </xf>
    <xf numFmtId="0" fontId="9" fillId="12" borderId="6" xfId="0" applyFont="1" applyFill="1" applyBorder="1" applyAlignment="1">
      <alignment horizontal="right"/>
    </xf>
    <xf numFmtId="3" fontId="9" fillId="12" borderId="6" xfId="0" applyNumberFormat="1" applyFont="1" applyFill="1" applyBorder="1" applyAlignment="1">
      <alignment horizontal="right"/>
    </xf>
    <xf numFmtId="0" fontId="9" fillId="0" borderId="5" xfId="0" applyFont="1" applyBorder="1"/>
    <xf numFmtId="3" fontId="9" fillId="12" borderId="1" xfId="0" applyNumberFormat="1" applyFont="1" applyFill="1" applyBorder="1"/>
    <xf numFmtId="0" fontId="9" fillId="12" borderId="4" xfId="0" applyFont="1" applyFill="1" applyBorder="1" applyAlignment="1">
      <alignment horizontal="right" wrapText="1"/>
    </xf>
    <xf numFmtId="3" fontId="9" fillId="12" borderId="4" xfId="0" applyNumberFormat="1" applyFont="1" applyFill="1" applyBorder="1" applyAlignment="1">
      <alignment horizontal="right"/>
    </xf>
    <xf numFmtId="9" fontId="9" fillId="12" borderId="4" xfId="0" applyNumberFormat="1" applyFont="1" applyFill="1" applyBorder="1" applyAlignment="1">
      <alignment horizontal="right"/>
    </xf>
    <xf numFmtId="3" fontId="9" fillId="0" borderId="8" xfId="0" applyNumberFormat="1" applyFont="1" applyBorder="1"/>
    <xf numFmtId="9" fontId="9" fillId="0" borderId="8" xfId="0" applyNumberFormat="1" applyFont="1" applyBorder="1" applyAlignment="1">
      <alignment horizontal="right"/>
    </xf>
    <xf numFmtId="3" fontId="9" fillId="0" borderId="8" xfId="0" applyNumberFormat="1" applyFont="1" applyBorder="1" applyAlignment="1">
      <alignment horizontal="right"/>
    </xf>
    <xf numFmtId="9" fontId="9" fillId="18" borderId="5" xfId="0" applyNumberFormat="1" applyFont="1" applyFill="1" applyBorder="1" applyAlignment="1">
      <alignment horizontal="right"/>
    </xf>
    <xf numFmtId="0" fontId="9" fillId="0" borderId="5" xfId="0" applyFont="1" applyBorder="1" applyAlignment="1">
      <alignment horizontal="left"/>
    </xf>
    <xf numFmtId="0" fontId="9" fillId="0" borderId="5" xfId="0" applyFont="1" applyBorder="1" applyAlignment="1">
      <alignment horizontal="right" wrapText="1"/>
    </xf>
    <xf numFmtId="0" fontId="9" fillId="0" borderId="1" xfId="0" applyFont="1" applyBorder="1"/>
    <xf numFmtId="9" fontId="9" fillId="12" borderId="6" xfId="0" applyNumberFormat="1" applyFont="1" applyFill="1" applyBorder="1" applyAlignment="1">
      <alignment horizontal="right"/>
    </xf>
    <xf numFmtId="3" fontId="9" fillId="12" borderId="6" xfId="0" applyNumberFormat="1" applyFont="1" applyFill="1" applyBorder="1"/>
    <xf numFmtId="3" fontId="9" fillId="18" borderId="5" xfId="0" applyNumberFormat="1" applyFont="1" applyFill="1" applyBorder="1"/>
    <xf numFmtId="3" fontId="9" fillId="12" borderId="7" xfId="0" applyNumberFormat="1" applyFont="1" applyFill="1" applyBorder="1" applyAlignment="1">
      <alignment horizontal="right"/>
    </xf>
    <xf numFmtId="9" fontId="9" fillId="12" borderId="7" xfId="0" applyNumberFormat="1" applyFont="1" applyFill="1" applyBorder="1" applyAlignment="1">
      <alignment horizontal="right"/>
    </xf>
    <xf numFmtId="3" fontId="9" fillId="18" borderId="2" xfId="0" applyNumberFormat="1" applyFont="1" applyFill="1" applyBorder="1" applyAlignment="1">
      <alignment horizontal="right"/>
    </xf>
    <xf numFmtId="0" fontId="10" fillId="0" borderId="5" xfId="0" applyFont="1" applyBorder="1"/>
    <xf numFmtId="0" fontId="9" fillId="0" borderId="3" xfId="0" applyFont="1" applyBorder="1"/>
    <xf numFmtId="0" fontId="32" fillId="0" borderId="0" xfId="0" applyFont="1"/>
    <xf numFmtId="0" fontId="33" fillId="0" borderId="0" xfId="0" applyFont="1"/>
    <xf numFmtId="3" fontId="0" fillId="0" borderId="0" xfId="0" applyNumberFormat="1"/>
    <xf numFmtId="0" fontId="12" fillId="0" borderId="0" xfId="0" applyFont="1"/>
    <xf numFmtId="0" fontId="10" fillId="30" borderId="7" xfId="0" applyFont="1" applyFill="1" applyBorder="1" applyAlignment="1">
      <alignment vertical="center" wrapText="1"/>
    </xf>
    <xf numFmtId="0" fontId="9" fillId="30" borderId="7" xfId="0" applyFont="1" applyFill="1" applyBorder="1" applyAlignment="1">
      <alignment vertical="center" wrapText="1"/>
    </xf>
    <xf numFmtId="0" fontId="9" fillId="19" borderId="1" xfId="0" applyFont="1" applyFill="1" applyBorder="1" applyAlignment="1">
      <alignment vertical="center" wrapText="1"/>
    </xf>
    <xf numFmtId="0" fontId="9" fillId="19" borderId="2" xfId="0" applyFont="1" applyFill="1" applyBorder="1" applyAlignment="1">
      <alignment vertical="center" wrapText="1"/>
    </xf>
    <xf numFmtId="0" fontId="9" fillId="5" borderId="2" xfId="0" applyFont="1" applyFill="1" applyBorder="1" applyAlignment="1">
      <alignment vertical="center" wrapText="1"/>
    </xf>
    <xf numFmtId="0" fontId="9" fillId="5" borderId="4" xfId="0" applyFont="1" applyFill="1" applyBorder="1" applyAlignment="1">
      <alignment vertical="center" wrapText="1"/>
    </xf>
    <xf numFmtId="0" fontId="10" fillId="16" borderId="7" xfId="0" applyFont="1" applyFill="1" applyBorder="1" applyAlignment="1">
      <alignment vertical="center" wrapText="1"/>
    </xf>
    <xf numFmtId="0" fontId="9" fillId="16" borderId="7" xfId="0" applyFont="1" applyFill="1" applyBorder="1" applyAlignment="1">
      <alignment vertical="center" wrapText="1"/>
    </xf>
    <xf numFmtId="0" fontId="9" fillId="21" borderId="2" xfId="0" applyFont="1" applyFill="1" applyBorder="1" applyAlignment="1">
      <alignment vertical="center" wrapText="1"/>
    </xf>
    <xf numFmtId="0" fontId="9" fillId="21" borderId="2" xfId="0" applyFont="1" applyFill="1" applyBorder="1" applyAlignment="1">
      <alignment vertical="center"/>
    </xf>
    <xf numFmtId="0" fontId="9" fillId="21" borderId="0" xfId="0" applyFont="1" applyFill="1" applyAlignment="1">
      <alignment vertical="center"/>
    </xf>
    <xf numFmtId="0" fontId="9" fillId="21" borderId="0" xfId="0" applyFont="1" applyFill="1" applyAlignment="1">
      <alignment vertical="center" wrapText="1"/>
    </xf>
    <xf numFmtId="0" fontId="9" fillId="21" borderId="3" xfId="0" applyFont="1" applyFill="1" applyBorder="1" applyAlignment="1">
      <alignment vertical="center"/>
    </xf>
    <xf numFmtId="0" fontId="9" fillId="21" borderId="3" xfId="0" applyFont="1" applyFill="1" applyBorder="1" applyAlignment="1">
      <alignment vertical="center" wrapText="1"/>
    </xf>
    <xf numFmtId="0" fontId="9" fillId="21" borderId="4" xfId="0" applyFont="1" applyFill="1" applyBorder="1" applyAlignment="1">
      <alignment vertical="center"/>
    </xf>
    <xf numFmtId="0" fontId="9" fillId="21" borderId="4" xfId="0" applyFont="1" applyFill="1" applyBorder="1" applyAlignment="1">
      <alignment vertical="center" wrapText="1"/>
    </xf>
    <xf numFmtId="0" fontId="10" fillId="10" borderId="7" xfId="0" applyFont="1" applyFill="1" applyBorder="1" applyAlignment="1">
      <alignment vertical="center" wrapText="1"/>
    </xf>
    <xf numFmtId="0" fontId="9" fillId="10" borderId="7" xfId="0" applyFont="1" applyFill="1" applyBorder="1" applyAlignment="1">
      <alignment vertical="center" wrapText="1"/>
    </xf>
    <xf numFmtId="0" fontId="9" fillId="3" borderId="1" xfId="0" applyFont="1" applyFill="1" applyBorder="1" applyAlignment="1">
      <alignment vertical="center" wrapText="1"/>
    </xf>
    <xf numFmtId="0" fontId="9" fillId="3" borderId="2" xfId="0" applyFont="1" applyFill="1" applyBorder="1" applyAlignment="1">
      <alignment vertical="center" wrapText="1"/>
    </xf>
    <xf numFmtId="0" fontId="9" fillId="3" borderId="2" xfId="0" applyFont="1" applyFill="1" applyBorder="1" applyAlignment="1">
      <alignment vertical="center"/>
    </xf>
    <xf numFmtId="0" fontId="9" fillId="3" borderId="0" xfId="0" applyFont="1" applyFill="1" applyAlignment="1">
      <alignment vertical="center" wrapText="1"/>
    </xf>
    <xf numFmtId="0" fontId="9" fillId="3" borderId="4" xfId="0" applyFont="1" applyFill="1" applyBorder="1" applyAlignment="1">
      <alignment vertical="center"/>
    </xf>
    <xf numFmtId="0" fontId="9" fillId="3" borderId="4" xfId="0" applyFont="1" applyFill="1" applyBorder="1" applyAlignment="1">
      <alignment vertical="center" wrapText="1"/>
    </xf>
    <xf numFmtId="0" fontId="10" fillId="26" borderId="7" xfId="0" applyFont="1" applyFill="1" applyBorder="1" applyAlignment="1">
      <alignment vertical="center" wrapText="1"/>
    </xf>
    <xf numFmtId="0" fontId="9" fillId="27" borderId="2" xfId="0" applyFont="1" applyFill="1" applyBorder="1" applyAlignment="1">
      <alignment vertical="center" wrapText="1"/>
    </xf>
    <xf numFmtId="0" fontId="9" fillId="27" borderId="3" xfId="0" applyFont="1" applyFill="1" applyBorder="1" applyAlignment="1">
      <alignment vertical="center" wrapText="1"/>
    </xf>
    <xf numFmtId="0" fontId="9" fillId="27" borderId="4" xfId="0" applyFont="1" applyFill="1" applyBorder="1" applyAlignment="1">
      <alignment vertical="center" wrapText="1"/>
    </xf>
    <xf numFmtId="0" fontId="10" fillId="26" borderId="1" xfId="0" applyFont="1" applyFill="1" applyBorder="1" applyAlignment="1">
      <alignment vertical="center" wrapText="1"/>
    </xf>
    <xf numFmtId="0" fontId="9" fillId="26" borderId="1" xfId="0" applyFont="1" applyFill="1" applyBorder="1" applyAlignment="1">
      <alignment vertical="center" wrapText="1"/>
    </xf>
    <xf numFmtId="0" fontId="9" fillId="27" borderId="1" xfId="0" applyFont="1" applyFill="1" applyBorder="1" applyAlignment="1">
      <alignment vertical="center" wrapText="1"/>
    </xf>
    <xf numFmtId="0" fontId="10" fillId="15" borderId="7" xfId="0" applyFont="1" applyFill="1" applyBorder="1" applyAlignment="1">
      <alignment vertical="center" wrapText="1"/>
    </xf>
    <xf numFmtId="0" fontId="9" fillId="6" borderId="2" xfId="0" applyFont="1" applyFill="1" applyBorder="1" applyAlignment="1">
      <alignment vertical="center"/>
    </xf>
    <xf numFmtId="0" fontId="9" fillId="6" borderId="2" xfId="0" applyFont="1" applyFill="1" applyBorder="1" applyAlignment="1">
      <alignment vertical="center" wrapText="1"/>
    </xf>
    <xf numFmtId="0" fontId="9" fillId="6" borderId="1" xfId="0" applyFont="1" applyFill="1" applyBorder="1" applyAlignment="1">
      <alignment vertical="center"/>
    </xf>
    <xf numFmtId="0" fontId="9" fillId="6" borderId="1" xfId="0" applyFont="1" applyFill="1" applyBorder="1" applyAlignment="1">
      <alignment vertical="center" wrapText="1"/>
    </xf>
    <xf numFmtId="0" fontId="9" fillId="6" borderId="4" xfId="0" applyFont="1" applyFill="1" applyBorder="1" applyAlignment="1">
      <alignment vertical="center"/>
    </xf>
    <xf numFmtId="0" fontId="9" fillId="6" borderId="4" xfId="0" applyFont="1" applyFill="1" applyBorder="1" applyAlignment="1">
      <alignment vertical="center" wrapText="1"/>
    </xf>
    <xf numFmtId="0" fontId="10" fillId="9" borderId="7" xfId="0" applyFont="1" applyFill="1" applyBorder="1" applyAlignment="1">
      <alignment vertical="center"/>
    </xf>
    <xf numFmtId="0" fontId="0" fillId="9" borderId="7" xfId="0" applyFill="1" applyBorder="1" applyAlignment="1">
      <alignment vertical="center"/>
    </xf>
    <xf numFmtId="0" fontId="9" fillId="8" borderId="2" xfId="0" applyFont="1" applyFill="1" applyBorder="1" applyAlignment="1">
      <alignment vertical="center"/>
    </xf>
    <xf numFmtId="0" fontId="9" fillId="8" borderId="2" xfId="0" applyFont="1" applyFill="1" applyBorder="1" applyAlignment="1">
      <alignment vertical="center" wrapText="1"/>
    </xf>
    <xf numFmtId="0" fontId="9" fillId="8" borderId="3" xfId="0" applyFont="1" applyFill="1" applyBorder="1" applyAlignment="1">
      <alignment vertical="center"/>
    </xf>
    <xf numFmtId="0" fontId="9" fillId="8" borderId="3" xfId="0" applyFont="1" applyFill="1" applyBorder="1" applyAlignment="1">
      <alignment vertical="center" wrapText="1"/>
    </xf>
    <xf numFmtId="0" fontId="9" fillId="8" borderId="4" xfId="0" applyFont="1" applyFill="1" applyBorder="1" applyAlignment="1">
      <alignment vertical="center"/>
    </xf>
    <xf numFmtId="0" fontId="9" fillId="8" borderId="4" xfId="0" applyFont="1" applyFill="1" applyBorder="1" applyAlignment="1">
      <alignment vertical="center" wrapText="1"/>
    </xf>
    <xf numFmtId="0" fontId="9" fillId="17" borderId="1" xfId="0" applyFont="1" applyFill="1" applyBorder="1" applyAlignment="1">
      <alignment vertical="center" wrapText="1"/>
    </xf>
    <xf numFmtId="0" fontId="9" fillId="7" borderId="2" xfId="0" applyFont="1" applyFill="1" applyBorder="1" applyAlignment="1">
      <alignment vertical="center" wrapText="1"/>
    </xf>
    <xf numFmtId="0" fontId="9" fillId="7" borderId="4" xfId="0" applyFont="1" applyFill="1" applyBorder="1" applyAlignment="1">
      <alignment vertical="center" wrapText="1"/>
    </xf>
    <xf numFmtId="0" fontId="10" fillId="17" borderId="1" xfId="0" applyFont="1" applyFill="1" applyBorder="1" applyAlignment="1">
      <alignment vertical="center" wrapText="1"/>
    </xf>
    <xf numFmtId="0" fontId="9" fillId="7" borderId="3" xfId="0" applyFont="1" applyFill="1" applyBorder="1" applyAlignment="1">
      <alignment vertical="center" wrapText="1"/>
    </xf>
    <xf numFmtId="0" fontId="9" fillId="7" borderId="4" xfId="0" applyFont="1" applyFill="1" applyBorder="1" applyAlignment="1">
      <alignment vertical="center"/>
    </xf>
    <xf numFmtId="0" fontId="9" fillId="7" borderId="2" xfId="0" applyFont="1" applyFill="1" applyBorder="1" applyAlignment="1">
      <alignment vertical="center"/>
    </xf>
    <xf numFmtId="0" fontId="9" fillId="5" borderId="1" xfId="0" applyFont="1" applyFill="1" applyBorder="1" applyAlignment="1">
      <alignment vertical="center" wrapText="1"/>
    </xf>
    <xf numFmtId="0" fontId="9" fillId="5" borderId="3" xfId="0" applyFont="1" applyFill="1" applyBorder="1" applyAlignment="1">
      <alignment vertical="center" wrapText="1"/>
    </xf>
    <xf numFmtId="0" fontId="9" fillId="0" borderId="7" xfId="0" applyFont="1"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10" fillId="11" borderId="2" xfId="0" applyFont="1" applyFill="1" applyBorder="1" applyAlignment="1">
      <alignment vertical="center" wrapText="1"/>
    </xf>
    <xf numFmtId="0" fontId="10" fillId="11" borderId="1" xfId="0" applyFont="1" applyFill="1" applyBorder="1" applyAlignment="1">
      <alignment vertical="center" wrapText="1"/>
    </xf>
    <xf numFmtId="0" fontId="9" fillId="5" borderId="5" xfId="0" applyFont="1" applyFill="1" applyBorder="1" applyAlignment="1">
      <alignment vertical="center" wrapText="1"/>
    </xf>
    <xf numFmtId="0" fontId="10" fillId="10" borderId="1" xfId="0" applyFont="1" applyFill="1" applyBorder="1" applyAlignment="1">
      <alignment vertical="center" wrapText="1"/>
    </xf>
    <xf numFmtId="0" fontId="9" fillId="10" borderId="1" xfId="0" applyFont="1" applyFill="1" applyBorder="1" applyAlignment="1">
      <alignment vertical="center" wrapText="1"/>
    </xf>
    <xf numFmtId="0" fontId="10" fillId="14" borderId="1" xfId="0" applyFont="1" applyFill="1" applyBorder="1" applyAlignment="1">
      <alignment vertical="center" wrapText="1"/>
    </xf>
    <xf numFmtId="0" fontId="9" fillId="4" borderId="1" xfId="0" applyFont="1" applyFill="1" applyBorder="1" applyAlignment="1">
      <alignment vertical="center" wrapText="1"/>
    </xf>
    <xf numFmtId="0" fontId="9" fillId="4" borderId="2" xfId="0" applyFont="1" applyFill="1" applyBorder="1" applyAlignment="1">
      <alignment vertical="center" wrapText="1"/>
    </xf>
    <xf numFmtId="0" fontId="9" fillId="4" borderId="4" xfId="0" applyFont="1" applyFill="1" applyBorder="1" applyAlignment="1">
      <alignment vertical="center" wrapText="1"/>
    </xf>
    <xf numFmtId="0" fontId="9" fillId="4" borderId="3" xfId="0" applyFont="1" applyFill="1" applyBorder="1" applyAlignment="1">
      <alignment vertical="center" wrapText="1"/>
    </xf>
    <xf numFmtId="0" fontId="10" fillId="30" borderId="1" xfId="0" applyFont="1" applyFill="1" applyBorder="1" applyAlignment="1">
      <alignment vertical="center" wrapText="1"/>
    </xf>
    <xf numFmtId="0" fontId="0" fillId="14" borderId="1" xfId="0" applyFill="1" applyBorder="1" applyAlignment="1">
      <alignment vertical="center" wrapText="1"/>
    </xf>
    <xf numFmtId="0" fontId="9" fillId="4" borderId="2" xfId="0" applyFont="1" applyFill="1" applyBorder="1" applyAlignment="1">
      <alignment vertical="center"/>
    </xf>
    <xf numFmtId="0" fontId="10" fillId="21" borderId="7" xfId="0" applyFont="1" applyFill="1" applyBorder="1" applyAlignment="1">
      <alignment vertical="center"/>
    </xf>
    <xf numFmtId="0" fontId="29" fillId="21" borderId="7" xfId="0" applyFont="1" applyFill="1" applyBorder="1" applyAlignment="1">
      <alignment vertical="center" wrapText="1"/>
    </xf>
    <xf numFmtId="0" fontId="9" fillId="28" borderId="1" xfId="0" applyFont="1" applyFill="1" applyBorder="1" applyAlignment="1">
      <alignment vertical="center" wrapText="1"/>
    </xf>
    <xf numFmtId="0" fontId="9" fillId="28" borderId="2" xfId="0" applyFont="1" applyFill="1" applyBorder="1" applyAlignment="1">
      <alignment vertical="center" wrapText="1"/>
    </xf>
    <xf numFmtId="0" fontId="9" fillId="28" borderId="4" xfId="0" applyFont="1" applyFill="1" applyBorder="1" applyAlignment="1">
      <alignment vertical="center" wrapText="1"/>
    </xf>
    <xf numFmtId="0" fontId="9" fillId="13" borderId="0" xfId="0" applyFont="1" applyFill="1" applyAlignment="1">
      <alignment vertical="center" wrapText="1"/>
    </xf>
    <xf numFmtId="0" fontId="0" fillId="13" borderId="0" xfId="0" applyFill="1" applyAlignment="1">
      <alignment vertical="center" wrapText="1"/>
    </xf>
    <xf numFmtId="0" fontId="9" fillId="12" borderId="2" xfId="0" applyFont="1" applyFill="1" applyBorder="1" applyAlignment="1">
      <alignment vertical="center" wrapText="1"/>
    </xf>
    <xf numFmtId="0" fontId="9" fillId="12" borderId="4" xfId="0" applyFont="1" applyFill="1" applyBorder="1" applyAlignment="1">
      <alignment vertical="center" wrapText="1"/>
    </xf>
    <xf numFmtId="0" fontId="9" fillId="12" borderId="7" xfId="0" applyFont="1" applyFill="1" applyBorder="1" applyAlignment="1">
      <alignment horizontal="right"/>
    </xf>
    <xf numFmtId="3" fontId="18" fillId="0" borderId="0" xfId="0" applyNumberFormat="1" applyFont="1"/>
    <xf numFmtId="3" fontId="9" fillId="0" borderId="5" xfId="0" applyNumberFormat="1" applyFont="1" applyBorder="1" applyAlignment="1">
      <alignment horizontal="right" wrapText="1"/>
    </xf>
    <xf numFmtId="0" fontId="31" fillId="8" borderId="2" xfId="0" applyFont="1" applyFill="1" applyBorder="1" applyAlignment="1">
      <alignment vertical="center" wrapText="1"/>
    </xf>
    <xf numFmtId="0" fontId="31" fillId="3" borderId="1" xfId="0" applyFont="1" applyFill="1" applyBorder="1" applyAlignment="1">
      <alignment vertical="center" wrapText="1"/>
    </xf>
    <xf numFmtId="0" fontId="31" fillId="0" borderId="0" xfId="0" applyFont="1"/>
    <xf numFmtId="0" fontId="31" fillId="27" borderId="2" xfId="0" applyFont="1" applyFill="1" applyBorder="1" applyAlignment="1">
      <alignment vertical="center" wrapText="1"/>
    </xf>
    <xf numFmtId="0" fontId="31" fillId="7" borderId="2" xfId="0" applyFont="1" applyFill="1" applyBorder="1" applyAlignment="1">
      <alignment vertical="center" wrapText="1"/>
    </xf>
    <xf numFmtId="0" fontId="31" fillId="4" borderId="2" xfId="0" applyFont="1" applyFill="1" applyBorder="1" applyAlignment="1">
      <alignment vertical="center" wrapText="1"/>
    </xf>
    <xf numFmtId="0" fontId="31" fillId="28" borderId="2" xfId="0" applyFont="1" applyFill="1" applyBorder="1" applyAlignment="1">
      <alignment vertical="center" wrapText="1"/>
    </xf>
    <xf numFmtId="0" fontId="10" fillId="15" borderId="1" xfId="0" applyFont="1" applyFill="1" applyBorder="1" applyAlignment="1">
      <alignment vertical="center" wrapText="1"/>
    </xf>
    <xf numFmtId="0" fontId="0" fillId="15" borderId="1" xfId="0" applyFill="1" applyBorder="1" applyAlignment="1">
      <alignment vertical="center" wrapText="1"/>
    </xf>
    <xf numFmtId="0" fontId="9" fillId="31" borderId="2" xfId="0" applyFont="1" applyFill="1" applyBorder="1" applyAlignment="1">
      <alignment vertical="center" wrapText="1"/>
    </xf>
    <xf numFmtId="0" fontId="9" fillId="31" borderId="4" xfId="0" applyFont="1" applyFill="1" applyBorder="1" applyAlignment="1">
      <alignment vertical="center" wrapText="1"/>
    </xf>
    <xf numFmtId="0" fontId="10" fillId="31" borderId="1" xfId="0" applyFont="1" applyFill="1" applyBorder="1" applyAlignment="1">
      <alignment vertical="center" wrapText="1"/>
    </xf>
    <xf numFmtId="0" fontId="10" fillId="31" borderId="1" xfId="0" applyFont="1" applyFill="1" applyBorder="1" applyAlignment="1">
      <alignment horizontal="left" vertical="center" wrapText="1"/>
    </xf>
    <xf numFmtId="0" fontId="10" fillId="31" borderId="7" xfId="0" applyFont="1" applyFill="1" applyBorder="1" applyAlignment="1">
      <alignment vertical="center" wrapText="1"/>
    </xf>
    <xf numFmtId="0" fontId="10" fillId="31" borderId="7" xfId="0" applyFont="1" applyFill="1" applyBorder="1" applyAlignment="1">
      <alignment vertical="center"/>
    </xf>
    <xf numFmtId="0" fontId="9" fillId="31" borderId="4" xfId="0" applyFont="1" applyFill="1" applyBorder="1" applyAlignment="1">
      <alignment vertical="center"/>
    </xf>
    <xf numFmtId="0" fontId="9" fillId="31" borderId="1" xfId="0" applyFont="1" applyFill="1" applyBorder="1" applyAlignment="1">
      <alignment vertical="center" wrapText="1"/>
    </xf>
    <xf numFmtId="0" fontId="9" fillId="12" borderId="4" xfId="0" applyFont="1" applyFill="1" applyBorder="1" applyAlignment="1">
      <alignment horizontal="right"/>
    </xf>
    <xf numFmtId="0" fontId="33" fillId="0" borderId="5" xfId="0" applyFont="1" applyBorder="1" applyAlignment="1">
      <alignment horizontal="left"/>
    </xf>
    <xf numFmtId="0" fontId="10" fillId="0" borderId="5" xfId="0" applyFont="1" applyBorder="1" applyAlignment="1">
      <alignment horizontal="center"/>
    </xf>
    <xf numFmtId="3" fontId="10" fillId="0" borderId="5" xfId="0" applyNumberFormat="1" applyFont="1" applyBorder="1" applyAlignment="1">
      <alignment horizontal="center"/>
    </xf>
    <xf numFmtId="0" fontId="9" fillId="0" borderId="6" xfId="0" applyFont="1" applyBorder="1"/>
    <xf numFmtId="0" fontId="9" fillId="0" borderId="6" xfId="0" applyFont="1" applyBorder="1" applyAlignment="1">
      <alignment horizontal="right"/>
    </xf>
    <xf numFmtId="3" fontId="9" fillId="0" borderId="6" xfId="0" applyNumberFormat="1" applyFont="1" applyBorder="1" applyAlignment="1">
      <alignment horizontal="right"/>
    </xf>
    <xf numFmtId="49" fontId="9" fillId="0" borderId="0" xfId="0" applyNumberFormat="1" applyFont="1"/>
    <xf numFmtId="0" fontId="10" fillId="0" borderId="5" xfId="0" applyFont="1" applyBorder="1" applyAlignment="1">
      <alignment horizontal="center" vertical="center" textRotation="90" wrapText="1"/>
    </xf>
    <xf numFmtId="4" fontId="9" fillId="0" borderId="2" xfId="0" applyNumberFormat="1" applyFont="1" applyBorder="1" applyAlignment="1">
      <alignment horizontal="right"/>
    </xf>
    <xf numFmtId="3" fontId="9" fillId="12" borderId="0" xfId="0" applyNumberFormat="1" applyFont="1" applyFill="1"/>
    <xf numFmtId="0" fontId="31" fillId="0" borderId="2" xfId="0" applyFont="1" applyBorder="1" applyAlignment="1">
      <alignment wrapText="1"/>
    </xf>
    <xf numFmtId="0" fontId="9" fillId="31" borderId="3" xfId="0" applyFont="1" applyFill="1" applyBorder="1" applyAlignment="1">
      <alignment vertical="center" wrapText="1"/>
    </xf>
    <xf numFmtId="0" fontId="9" fillId="31" borderId="0" xfId="0" applyFont="1" applyFill="1"/>
    <xf numFmtId="0" fontId="0" fillId="0" borderId="0" xfId="0" applyAlignment="1">
      <alignment horizontal="left"/>
    </xf>
    <xf numFmtId="0" fontId="9" fillId="0" borderId="0" xfId="0" applyFont="1" applyAlignment="1">
      <alignment horizontal="left"/>
    </xf>
    <xf numFmtId="3" fontId="9" fillId="0" borderId="0" xfId="0" applyNumberFormat="1" applyFont="1" applyAlignment="1">
      <alignment horizontal="left"/>
    </xf>
    <xf numFmtId="49" fontId="9" fillId="0" borderId="0" xfId="30" applyNumberFormat="1" applyFont="1" applyAlignment="1">
      <alignment horizontal="left"/>
    </xf>
    <xf numFmtId="49" fontId="9" fillId="0" borderId="0" xfId="0" applyNumberFormat="1" applyFont="1" applyAlignment="1">
      <alignment horizontal="left"/>
    </xf>
    <xf numFmtId="9" fontId="9" fillId="18" borderId="2" xfId="0" applyNumberFormat="1" applyFont="1" applyFill="1" applyBorder="1" applyAlignment="1">
      <alignment horizontal="right"/>
    </xf>
    <xf numFmtId="3" fontId="9" fillId="18" borderId="2" xfId="0" applyNumberFormat="1" applyFont="1" applyFill="1" applyBorder="1"/>
    <xf numFmtId="0" fontId="9" fillId="12" borderId="6" xfId="0" applyFont="1" applyFill="1" applyBorder="1"/>
    <xf numFmtId="0" fontId="9" fillId="0" borderId="4" xfId="0" applyFont="1" applyBorder="1"/>
    <xf numFmtId="0" fontId="10" fillId="0" borderId="4" xfId="0" applyFont="1" applyBorder="1"/>
    <xf numFmtId="3" fontId="9" fillId="0" borderId="4" xfId="0" applyNumberFormat="1" applyFont="1" applyBorder="1"/>
    <xf numFmtId="0" fontId="9" fillId="0" borderId="0" xfId="0" applyFont="1" applyAlignment="1">
      <alignment wrapText="1"/>
    </xf>
    <xf numFmtId="0" fontId="9" fillId="0" borderId="1" xfId="0" applyFont="1" applyBorder="1" applyAlignment="1">
      <alignment horizontal="center"/>
    </xf>
    <xf numFmtId="0" fontId="10" fillId="0" borderId="0" xfId="0" applyFont="1" applyAlignment="1">
      <alignment horizontal="center" vertical="center" textRotation="90"/>
    </xf>
    <xf numFmtId="0" fontId="0" fillId="0" borderId="5" xfId="0" applyBorder="1" applyAlignment="1">
      <alignment vertical="center"/>
    </xf>
    <xf numFmtId="0" fontId="10" fillId="0" borderId="6" xfId="0" applyFont="1" applyBorder="1" applyAlignment="1">
      <alignment horizontal="center" vertical="center" textRotation="90" wrapText="1"/>
    </xf>
    <xf numFmtId="0" fontId="10" fillId="0" borderId="0" xfId="0" applyFont="1" applyAlignment="1">
      <alignment horizontal="center" vertical="center" textRotation="90" wrapText="1"/>
    </xf>
    <xf numFmtId="0" fontId="0" fillId="0" borderId="0" xfId="0" applyAlignment="1">
      <alignment horizontal="center" vertical="center" textRotation="90" wrapText="1"/>
    </xf>
    <xf numFmtId="0" fontId="0" fillId="0" borderId="5" xfId="0" applyBorder="1" applyAlignment="1">
      <alignment horizontal="center" vertical="center" textRotation="90" wrapText="1"/>
    </xf>
    <xf numFmtId="0" fontId="10" fillId="0" borderId="5" xfId="0" applyFont="1" applyBorder="1" applyAlignment="1">
      <alignment horizontal="center" vertical="center" textRotation="90" wrapText="1"/>
    </xf>
    <xf numFmtId="0" fontId="10" fillId="0" borderId="8" xfId="0" applyFont="1" applyBorder="1" applyAlignment="1">
      <alignment vertical="center"/>
    </xf>
    <xf numFmtId="0" fontId="10" fillId="0" borderId="8" xfId="0" applyFont="1" applyBorder="1"/>
    <xf numFmtId="0" fontId="0" fillId="0" borderId="0" xfId="0" applyAlignment="1">
      <alignment vertical="center" wrapText="1"/>
    </xf>
    <xf numFmtId="0" fontId="0" fillId="0" borderId="5" xfId="0" applyBorder="1" applyAlignment="1">
      <alignment vertical="center" wrapText="1"/>
    </xf>
    <xf numFmtId="0" fontId="10" fillId="18" borderId="4" xfId="0" applyFont="1" applyFill="1" applyBorder="1" applyAlignment="1">
      <alignment wrapText="1"/>
    </xf>
    <xf numFmtId="0" fontId="9" fillId="0" borderId="0" xfId="0" applyFont="1" applyAlignment="1">
      <alignment horizontal="center" vertical="center" textRotation="90" wrapText="1"/>
    </xf>
    <xf numFmtId="0" fontId="9" fillId="0" borderId="5" xfId="0" applyFont="1" applyBorder="1" applyAlignment="1">
      <alignment horizontal="center" vertical="center" textRotation="90" wrapText="1"/>
    </xf>
    <xf numFmtId="0" fontId="10" fillId="0" borderId="6" xfId="0" applyFont="1" applyBorder="1" applyAlignment="1">
      <alignment horizontal="center" vertical="center" textRotation="90"/>
    </xf>
    <xf numFmtId="0" fontId="0" fillId="0" borderId="5" xfId="0" applyBorder="1"/>
    <xf numFmtId="0" fontId="10" fillId="0" borderId="6" xfId="0" quotePrefix="1" applyFont="1" applyBorder="1" applyAlignment="1">
      <alignment horizontal="center" vertical="center" textRotation="90"/>
    </xf>
    <xf numFmtId="0" fontId="0" fillId="0" borderId="0" xfId="0" applyAlignment="1">
      <alignment horizontal="center" vertical="center" textRotation="90"/>
    </xf>
    <xf numFmtId="0" fontId="10" fillId="0" borderId="0" xfId="0" applyFont="1" applyAlignment="1">
      <alignment vertical="center"/>
    </xf>
    <xf numFmtId="0" fontId="10" fillId="0" borderId="5" xfId="0" applyFont="1" applyBorder="1" applyAlignment="1">
      <alignment vertical="center"/>
    </xf>
    <xf numFmtId="0" fontId="10" fillId="18" borderId="2" xfId="0" applyFont="1" applyFill="1" applyBorder="1" applyAlignment="1">
      <alignment wrapText="1"/>
    </xf>
    <xf numFmtId="0" fontId="0" fillId="0" borderId="0" xfId="0" applyAlignment="1">
      <alignment vertical="center"/>
    </xf>
    <xf numFmtId="0" fontId="0" fillId="0" borderId="5" xfId="0" applyBorder="1" applyAlignment="1">
      <alignment horizontal="center" vertical="center" textRotation="90"/>
    </xf>
    <xf numFmtId="0" fontId="0" fillId="0" borderId="0" xfId="0"/>
    <xf numFmtId="0" fontId="0" fillId="0" borderId="1" xfId="0" applyBorder="1" applyAlignment="1">
      <alignment horizontal="center" vertical="center" textRotation="90" wrapText="1"/>
    </xf>
    <xf numFmtId="0" fontId="30" fillId="0" borderId="0" xfId="0" applyFont="1" applyAlignment="1">
      <alignment horizontal="center" vertical="center" textRotation="90" wrapText="1"/>
    </xf>
    <xf numFmtId="0" fontId="31" fillId="0" borderId="0" xfId="0" applyFont="1" applyAlignment="1">
      <alignment horizontal="center" vertical="center" textRotation="90" wrapText="1"/>
    </xf>
    <xf numFmtId="0" fontId="31" fillId="0" borderId="5" xfId="0" applyFont="1" applyBorder="1" applyAlignment="1">
      <alignment horizontal="center" vertical="center" textRotation="90" wrapText="1"/>
    </xf>
    <xf numFmtId="0" fontId="0" fillId="0" borderId="1" xfId="0" applyBorder="1" applyAlignment="1">
      <alignment vertical="center"/>
    </xf>
    <xf numFmtId="0" fontId="29" fillId="0" borderId="0" xfId="0" applyFont="1" applyAlignment="1">
      <alignment horizontal="center" vertical="center" textRotation="90"/>
    </xf>
    <xf numFmtId="0" fontId="10" fillId="18" borderId="8" xfId="0" applyFont="1" applyFill="1" applyBorder="1" applyAlignment="1">
      <alignment wrapText="1"/>
    </xf>
    <xf numFmtId="0" fontId="0" fillId="0" borderId="0" xfId="0" applyAlignment="1">
      <alignment wrapText="1"/>
    </xf>
    <xf numFmtId="0" fontId="10" fillId="0" borderId="0" xfId="0" applyFont="1" applyAlignment="1">
      <alignment horizontal="left" vertical="center" textRotation="90"/>
    </xf>
    <xf numFmtId="0" fontId="0" fillId="0" borderId="0" xfId="0" applyAlignment="1">
      <alignment vertical="center" textRotation="90"/>
    </xf>
    <xf numFmtId="0" fontId="0" fillId="0" borderId="5" xfId="0" applyBorder="1" applyAlignment="1">
      <alignment vertical="center" textRotation="90"/>
    </xf>
    <xf numFmtId="0" fontId="10" fillId="10" borderId="6" xfId="0" applyFont="1" applyFill="1" applyBorder="1" applyAlignment="1">
      <alignment horizontal="center" vertical="center" textRotation="90" wrapText="1"/>
    </xf>
    <xf numFmtId="0" fontId="0" fillId="0" borderId="0" xfId="0" applyAlignment="1">
      <alignment horizontal="center" wrapText="1"/>
    </xf>
    <xf numFmtId="0" fontId="0" fillId="0" borderId="5" xfId="0" applyBorder="1" applyAlignment="1">
      <alignment horizontal="center" wrapText="1"/>
    </xf>
    <xf numFmtId="0" fontId="12" fillId="31" borderId="0" xfId="0" applyFont="1" applyFill="1" applyAlignment="1">
      <alignment horizontal="center" vertical="center" textRotation="90" wrapText="1"/>
    </xf>
    <xf numFmtId="0" fontId="0" fillId="31" borderId="0" xfId="0" applyFill="1" applyAlignment="1">
      <alignment horizontal="center" vertical="center" textRotation="90" wrapText="1"/>
    </xf>
    <xf numFmtId="0" fontId="0" fillId="31" borderId="5" xfId="0" applyFill="1" applyBorder="1" applyAlignment="1">
      <alignment horizontal="center" vertical="center" textRotation="90" wrapText="1"/>
    </xf>
    <xf numFmtId="0" fontId="10" fillId="21" borderId="7" xfId="0" applyFont="1" applyFill="1" applyBorder="1" applyAlignment="1">
      <alignment vertical="center" wrapText="1"/>
    </xf>
    <xf numFmtId="0" fontId="0" fillId="21" borderId="7" xfId="0" applyFill="1" applyBorder="1" applyAlignment="1">
      <alignment vertical="center" wrapText="1"/>
    </xf>
    <xf numFmtId="0" fontId="10" fillId="11" borderId="6" xfId="0" applyFont="1" applyFill="1" applyBorder="1" applyAlignment="1">
      <alignment horizontal="center" vertical="center" textRotation="90" wrapText="1"/>
    </xf>
    <xf numFmtId="0" fontId="10" fillId="16" borderId="6" xfId="0" applyFont="1" applyFill="1" applyBorder="1" applyAlignment="1">
      <alignment horizontal="center" vertical="center" textRotation="90" wrapText="1"/>
    </xf>
    <xf numFmtId="0" fontId="0" fillId="16" borderId="0" xfId="0" applyFill="1" applyAlignment="1">
      <alignment horizontal="center" vertical="center" textRotation="90" wrapText="1"/>
    </xf>
    <xf numFmtId="0" fontId="10" fillId="20" borderId="0" xfId="0" applyFont="1" applyFill="1" applyAlignment="1">
      <alignment horizontal="center" vertical="center" textRotation="90" wrapText="1"/>
    </xf>
    <xf numFmtId="0" fontId="10" fillId="20" borderId="5" xfId="0" applyFont="1" applyFill="1" applyBorder="1" applyAlignment="1">
      <alignment horizontal="center" vertical="center" textRotation="90" wrapText="1"/>
    </xf>
    <xf numFmtId="0" fontId="10" fillId="14" borderId="6" xfId="0" applyFont="1" applyFill="1" applyBorder="1" applyAlignment="1">
      <alignment horizontal="center" vertical="center" textRotation="90" wrapText="1"/>
    </xf>
    <xf numFmtId="0" fontId="10" fillId="14" borderId="0" xfId="0" applyFont="1" applyFill="1" applyAlignment="1">
      <alignment horizontal="center" vertical="center" textRotation="90" wrapText="1"/>
    </xf>
    <xf numFmtId="0" fontId="0" fillId="14" borderId="0" xfId="0" applyFill="1" applyAlignment="1">
      <alignment horizontal="center" vertical="center" textRotation="90" wrapText="1"/>
    </xf>
    <xf numFmtId="0" fontId="0" fillId="14" borderId="5" xfId="0" applyFill="1" applyBorder="1" applyAlignment="1">
      <alignment horizontal="center" vertical="center" textRotation="90" wrapText="1"/>
    </xf>
    <xf numFmtId="0" fontId="10" fillId="17" borderId="6" xfId="0" applyFont="1" applyFill="1" applyBorder="1" applyAlignment="1">
      <alignment horizontal="center" vertical="center" textRotation="90" wrapText="1"/>
    </xf>
    <xf numFmtId="0" fontId="9" fillId="17" borderId="0" xfId="0" applyFont="1" applyFill="1" applyAlignment="1">
      <alignment horizontal="center" vertical="center" textRotation="90" wrapText="1"/>
    </xf>
    <xf numFmtId="0" fontId="9" fillId="17" borderId="5" xfId="0" applyFont="1" applyFill="1" applyBorder="1" applyAlignment="1">
      <alignment horizontal="center" vertical="center" textRotation="90" wrapText="1"/>
    </xf>
    <xf numFmtId="0" fontId="30" fillId="0" borderId="6" xfId="0" applyFont="1" applyBorder="1" applyAlignment="1">
      <alignment horizontal="center" vertical="center" textRotation="90" wrapText="1"/>
    </xf>
    <xf numFmtId="0" fontId="10" fillId="31" borderId="0" xfId="0" applyFont="1" applyFill="1" applyAlignment="1">
      <alignment horizontal="center" vertical="center" textRotation="90" wrapText="1"/>
    </xf>
    <xf numFmtId="0" fontId="10" fillId="29" borderId="6" xfId="0" applyFont="1" applyFill="1" applyBorder="1" applyAlignment="1">
      <alignment horizontal="center" vertical="center" textRotation="90"/>
    </xf>
    <xf numFmtId="0" fontId="10" fillId="29" borderId="0" xfId="0" applyFont="1" applyFill="1" applyAlignment="1">
      <alignment horizontal="center" vertical="center" textRotation="90" wrapText="1"/>
    </xf>
    <xf numFmtId="0" fontId="10" fillId="0" borderId="5" xfId="0" applyFont="1" applyBorder="1" applyAlignment="1">
      <alignment horizontal="center" vertical="center" textRotation="90"/>
    </xf>
    <xf numFmtId="0" fontId="10" fillId="22" borderId="6" xfId="0" applyFont="1" applyFill="1" applyBorder="1" applyAlignment="1">
      <alignment horizontal="center" vertical="center" textRotation="90" wrapText="1"/>
    </xf>
    <xf numFmtId="0" fontId="10" fillId="22" borderId="0" xfId="0" applyFont="1" applyFill="1" applyAlignment="1">
      <alignment horizontal="center" vertical="center" textRotation="90" wrapText="1"/>
    </xf>
    <xf numFmtId="0" fontId="0" fillId="22" borderId="0" xfId="0" applyFill="1" applyAlignment="1">
      <alignment horizontal="center" vertical="center" textRotation="90" wrapText="1"/>
    </xf>
    <xf numFmtId="0" fontId="0" fillId="22" borderId="5" xfId="0" applyFill="1" applyBorder="1" applyAlignment="1">
      <alignment horizontal="center" vertical="center" textRotation="90" wrapText="1"/>
    </xf>
    <xf numFmtId="0" fontId="10" fillId="23" borderId="6" xfId="0" applyFont="1" applyFill="1" applyBorder="1" applyAlignment="1">
      <alignment horizontal="center" vertical="center" textRotation="90" wrapText="1"/>
    </xf>
    <xf numFmtId="0" fontId="10" fillId="23" borderId="0" xfId="0" applyFont="1" applyFill="1" applyAlignment="1">
      <alignment horizontal="center" vertical="center" textRotation="90" wrapText="1"/>
    </xf>
    <xf numFmtId="0" fontId="0" fillId="23" borderId="0" xfId="0" applyFill="1" applyAlignment="1">
      <alignment horizontal="center" vertical="center" textRotation="90" wrapText="1"/>
    </xf>
    <xf numFmtId="0" fontId="0" fillId="23" borderId="5" xfId="0" applyFill="1" applyBorder="1" applyAlignment="1">
      <alignment horizontal="center" vertical="center" textRotation="90" wrapText="1"/>
    </xf>
    <xf numFmtId="0" fontId="10" fillId="24" borderId="6" xfId="0" applyFont="1" applyFill="1" applyBorder="1" applyAlignment="1">
      <alignment horizontal="center" vertical="center" textRotation="90" wrapText="1"/>
    </xf>
    <xf numFmtId="0" fontId="10" fillId="24" borderId="0" xfId="0" applyFont="1" applyFill="1" applyAlignment="1">
      <alignment horizontal="center" vertical="center" textRotation="90" wrapText="1"/>
    </xf>
    <xf numFmtId="0" fontId="10" fillId="25" borderId="6" xfId="0" applyFont="1" applyFill="1" applyBorder="1" applyAlignment="1">
      <alignment horizontal="center" vertical="center" textRotation="90" wrapText="1"/>
    </xf>
    <xf numFmtId="0" fontId="0" fillId="25" borderId="0" xfId="0" applyFill="1" applyAlignment="1">
      <alignment horizontal="center" vertical="center" textRotation="90" wrapText="1"/>
    </xf>
    <xf numFmtId="0" fontId="10" fillId="25" borderId="0" xfId="0" applyFont="1" applyFill="1" applyAlignment="1">
      <alignment horizontal="center" vertical="center" textRotation="90" wrapText="1"/>
    </xf>
    <xf numFmtId="0" fontId="10" fillId="25" borderId="5" xfId="0" applyFont="1" applyFill="1" applyBorder="1" applyAlignment="1">
      <alignment horizontal="center" vertical="center" textRotation="90" wrapText="1"/>
    </xf>
    <xf numFmtId="0" fontId="10" fillId="5" borderId="6" xfId="0" applyFont="1" applyFill="1" applyBorder="1" applyAlignment="1">
      <alignment horizontal="center" vertical="center" textRotation="90" wrapText="1"/>
    </xf>
    <xf numFmtId="0" fontId="10" fillId="5" borderId="0" xfId="0" applyFont="1" applyFill="1" applyAlignment="1">
      <alignment horizontal="center" vertical="center" textRotation="90" wrapText="1"/>
    </xf>
    <xf numFmtId="0" fontId="10" fillId="5" borderId="5" xfId="0" applyFont="1" applyFill="1" applyBorder="1" applyAlignment="1">
      <alignment horizontal="center" vertical="center" textRotation="90" wrapText="1"/>
    </xf>
  </cellXfs>
  <cellStyles count="31">
    <cellStyle name="Normal" xfId="0" builtinId="0"/>
    <cellStyle name="Normal 2" xfId="2" xr:uid="{00000000-0005-0000-0000-000001000000}"/>
    <cellStyle name="Normal_DistrictTotalbyDept" xfId="30" xr:uid="{F191E892-E7EB-4B56-8686-EB87F491654F}"/>
    <cellStyle name="Normal_Fall 2005" xfId="1" xr:uid="{00000000-0005-0000-0000-000004000000}"/>
    <cellStyle name="style1602516891487" xfId="3" xr:uid="{00000000-0005-0000-0000-000007000000}"/>
    <cellStyle name="style1603139190079" xfId="4" xr:uid="{00000000-0005-0000-0000-000008000000}"/>
    <cellStyle name="style1603139190201" xfId="5" xr:uid="{00000000-0005-0000-0000-000009000000}"/>
    <cellStyle name="style1603145061873" xfId="6" xr:uid="{00000000-0005-0000-0000-00000A000000}"/>
    <cellStyle name="style1603145062611" xfId="7" xr:uid="{00000000-0005-0000-0000-00000B000000}"/>
    <cellStyle name="style1603202578962" xfId="8" xr:uid="{00000000-0005-0000-0000-00000C000000}"/>
    <cellStyle name="style1603202579795" xfId="9" xr:uid="{00000000-0005-0000-0000-00000D000000}"/>
    <cellStyle name="style1603204651860" xfId="10" xr:uid="{00000000-0005-0000-0000-00000E000000}"/>
    <cellStyle name="style1603204652607" xfId="11" xr:uid="{00000000-0005-0000-0000-00000F000000}"/>
    <cellStyle name="style1603220487881" xfId="12" xr:uid="{00000000-0005-0000-0000-000010000000}"/>
    <cellStyle name="style1603220488009" xfId="13" xr:uid="{00000000-0005-0000-0000-000011000000}"/>
    <cellStyle name="style1603291142286" xfId="14" xr:uid="{00000000-0005-0000-0000-000012000000}"/>
    <cellStyle name="style1603291142708" xfId="15" xr:uid="{00000000-0005-0000-0000-000013000000}"/>
    <cellStyle name="style1603296847903" xfId="17" xr:uid="{00000000-0005-0000-0000-000014000000}"/>
    <cellStyle name="style1603296848075" xfId="16" xr:uid="{00000000-0005-0000-0000-000015000000}"/>
    <cellStyle name="style1603315199452" xfId="18" xr:uid="{00000000-0005-0000-0000-000016000000}"/>
    <cellStyle name="style1603315199768" xfId="19" xr:uid="{00000000-0005-0000-0000-000017000000}"/>
    <cellStyle name="style1666704772423" xfId="20" xr:uid="{2AE30A27-ECCE-4816-AB40-B7EAF3C72AB0}"/>
    <cellStyle name="style1666704772485" xfId="21" xr:uid="{67E5EAC5-D12B-4D91-A2D7-5EF06B3C6832}"/>
    <cellStyle name="style1666725919494" xfId="24" xr:uid="{0C97E96F-361C-4945-84F1-E57BBEE0DAE8}"/>
    <cellStyle name="style1666725919728" xfId="22" xr:uid="{CBD041E7-0817-4E99-9A97-DFCD07772486}"/>
    <cellStyle name="style1666725919744" xfId="23" xr:uid="{62095DF7-15BA-4D91-92C3-F318F0700774}"/>
    <cellStyle name="style1666738195689" xfId="25" xr:uid="{18238E6A-56A2-4302-AE2C-F2E78799EE5F}"/>
    <cellStyle name="style1666738195957" xfId="27" xr:uid="{592B668B-611D-4ABC-B88B-39041950B823}"/>
    <cellStyle name="style1666738195988" xfId="26" xr:uid="{D9A0D47F-4CBF-427E-8219-E1756D32F6D2}"/>
    <cellStyle name="style1666809845892" xfId="28" xr:uid="{DEBB0EEA-EF51-4C9E-83FD-B9377E30C949}"/>
    <cellStyle name="style1666821560977" xfId="29" xr:uid="{10CF7381-1F8A-4AD6-A4CA-120DAE6403B9}"/>
  </cellStyles>
  <dxfs count="0"/>
  <tableStyles count="0" defaultTableStyle="TableStyleMedium9" defaultPivotStyle="PivotStyleLight16"/>
  <colors>
    <mruColors>
      <color rgb="FFCC0099"/>
      <color rgb="FFFF99FF"/>
      <color rgb="FFFF33CC"/>
      <color rgb="FFFF66CC"/>
      <color rgb="FF00FF00"/>
      <color rgb="FFCC9900"/>
      <color rgb="FFFDE9D9"/>
      <color rgb="FF00CC00"/>
      <color rgb="FF008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223"/>
  <sheetViews>
    <sheetView zoomScale="130" zoomScaleNormal="130" workbookViewId="0">
      <pane xSplit="1" ySplit="8" topLeftCell="B9" activePane="bottomRight" state="frozen"/>
      <selection activeCell="B9" sqref="B9:B30"/>
      <selection pane="topRight" activeCell="B9" sqref="B9:B30"/>
      <selection pane="bottomLeft" activeCell="B9" sqref="B9:B30"/>
      <selection pane="bottomRight" activeCell="B9" sqref="B9:B30"/>
    </sheetView>
  </sheetViews>
  <sheetFormatPr defaultColWidth="8.88671875" defaultRowHeight="12.75" x14ac:dyDescent="0.2"/>
  <cols>
    <col min="1" max="1" width="1.77734375" style="8" customWidth="1"/>
    <col min="2" max="2" width="30.77734375" style="8" customWidth="1"/>
    <col min="3" max="3" width="8.77734375" style="8" customWidth="1"/>
    <col min="4" max="4" width="6.77734375" style="8" customWidth="1"/>
    <col min="5" max="5" width="1.77734375" style="8" customWidth="1"/>
    <col min="6" max="6" width="8.77734375" style="8" customWidth="1"/>
    <col min="7" max="7" width="6.77734375" style="8" customWidth="1"/>
    <col min="8" max="8" width="8.77734375" style="8" customWidth="1"/>
    <col min="9" max="11" width="1.77734375" style="8" customWidth="1"/>
    <col min="12" max="12" width="5.33203125" style="209" bestFit="1" customWidth="1"/>
    <col min="13" max="13" width="28.33203125" style="209" bestFit="1" customWidth="1"/>
    <col min="14" max="16" width="7.109375" style="8" bestFit="1" customWidth="1"/>
    <col min="17" max="16384" width="8.88671875" style="8"/>
  </cols>
  <sheetData>
    <row r="1" spans="2:17" ht="12.75" customHeight="1" x14ac:dyDescent="0.2">
      <c r="B1" s="20" t="s">
        <v>176</v>
      </c>
      <c r="C1" s="20"/>
      <c r="D1" s="20"/>
      <c r="E1" s="20"/>
      <c r="F1" s="20"/>
      <c r="G1" s="20"/>
      <c r="H1" s="20"/>
      <c r="I1" s="19"/>
      <c r="J1" s="19"/>
    </row>
    <row r="2" spans="2:17" ht="12.75" customHeight="1" x14ac:dyDescent="0.2">
      <c r="B2" s="20" t="s">
        <v>7</v>
      </c>
      <c r="C2" s="20"/>
      <c r="D2" s="20"/>
      <c r="E2" s="20"/>
      <c r="F2" s="20"/>
      <c r="G2" s="20"/>
      <c r="H2" s="20"/>
      <c r="I2" s="19"/>
      <c r="J2" s="19"/>
    </row>
    <row r="3" spans="2:17" ht="12.75" customHeight="1" x14ac:dyDescent="0.2">
      <c r="B3" s="20" t="s">
        <v>12</v>
      </c>
      <c r="C3" s="20"/>
      <c r="D3" s="20"/>
      <c r="E3" s="20"/>
      <c r="F3" s="20"/>
      <c r="G3" s="20"/>
      <c r="H3" s="20"/>
      <c r="I3" s="19"/>
      <c r="J3" s="19"/>
    </row>
    <row r="4" spans="2:17" ht="12.75" customHeight="1" x14ac:dyDescent="0.2">
      <c r="B4" s="20" t="s">
        <v>668</v>
      </c>
      <c r="D4" s="20"/>
      <c r="E4" s="20"/>
      <c r="F4" s="90"/>
      <c r="G4" s="20"/>
      <c r="H4" s="20"/>
    </row>
    <row r="5" spans="2:17" ht="12.75" customHeight="1" x14ac:dyDescent="0.2">
      <c r="B5" s="90"/>
    </row>
    <row r="6" spans="2:17" ht="12.75" customHeight="1" x14ac:dyDescent="0.2">
      <c r="C6" s="220" t="s">
        <v>11</v>
      </c>
      <c r="D6" s="220"/>
      <c r="E6" s="3"/>
      <c r="F6" s="220" t="s">
        <v>1</v>
      </c>
      <c r="G6" s="220"/>
      <c r="H6" s="3"/>
    </row>
    <row r="7" spans="2:17" ht="12.75" customHeight="1" x14ac:dyDescent="0.2">
      <c r="B7" s="4" t="s">
        <v>3</v>
      </c>
      <c r="C7" s="5" t="s">
        <v>4</v>
      </c>
      <c r="D7" s="5" t="s">
        <v>5</v>
      </c>
      <c r="E7" s="5"/>
      <c r="F7" s="5" t="s">
        <v>4</v>
      </c>
      <c r="G7" s="5" t="s">
        <v>5</v>
      </c>
      <c r="H7" s="5" t="s">
        <v>6</v>
      </c>
    </row>
    <row r="8" spans="2:17" ht="12.75" customHeight="1" x14ac:dyDescent="0.2">
      <c r="B8" s="45" t="s">
        <v>14</v>
      </c>
      <c r="C8" s="11">
        <f>SUM(C9:C129)</f>
        <v>4002400</v>
      </c>
      <c r="D8" s="13">
        <f>C8/$H8</f>
        <v>0.60673137720170167</v>
      </c>
      <c r="E8" s="6"/>
      <c r="F8" s="11">
        <f>SUM(F9:F129)</f>
        <v>2594259</v>
      </c>
      <c r="G8" s="13">
        <f>F8/$H8</f>
        <v>0.39326862279829833</v>
      </c>
      <c r="H8" s="11">
        <f t="shared" ref="H8" si="0">+C8+F8</f>
        <v>6596659</v>
      </c>
      <c r="L8" s="212"/>
      <c r="M8" s="210"/>
      <c r="N8" s="14"/>
      <c r="O8" s="14"/>
      <c r="P8" s="14"/>
      <c r="Q8" s="14"/>
    </row>
    <row r="9" spans="2:17" ht="12.75" customHeight="1" x14ac:dyDescent="0.2">
      <c r="B9" s="49" t="s">
        <v>522</v>
      </c>
      <c r="C9" s="15">
        <v>36096</v>
      </c>
      <c r="D9" s="10">
        <f t="shared" ref="D9:D97" si="1">+C9/$H9</f>
        <v>0.49647887323943662</v>
      </c>
      <c r="E9" s="7"/>
      <c r="F9" s="15">
        <v>36608</v>
      </c>
      <c r="G9" s="10">
        <f t="shared" ref="G9:G97" si="2">+F9/$H9</f>
        <v>0.50352112676056338</v>
      </c>
      <c r="H9" s="7">
        <f t="shared" ref="H9:H97" si="3">+C9+F9</f>
        <v>72704</v>
      </c>
      <c r="L9" s="212"/>
      <c r="M9" s="212"/>
      <c r="N9" s="14"/>
      <c r="O9" s="14"/>
      <c r="P9" s="14"/>
      <c r="Q9" s="14"/>
    </row>
    <row r="10" spans="2:17" ht="12.75" customHeight="1" x14ac:dyDescent="0.2">
      <c r="B10" s="49" t="s">
        <v>417</v>
      </c>
      <c r="C10" s="7"/>
      <c r="D10" s="10" t="s">
        <v>615</v>
      </c>
      <c r="E10" s="12"/>
      <c r="F10" s="7"/>
      <c r="G10" s="10" t="s">
        <v>615</v>
      </c>
      <c r="H10" s="7">
        <f t="shared" si="3"/>
        <v>0</v>
      </c>
      <c r="Q10" s="14"/>
    </row>
    <row r="11" spans="2:17" ht="12.75" customHeight="1" x14ac:dyDescent="0.2">
      <c r="B11" s="49" t="s">
        <v>418</v>
      </c>
      <c r="C11" s="7">
        <v>123136</v>
      </c>
      <c r="D11" s="10">
        <f t="shared" si="1"/>
        <v>0.78820155673904135</v>
      </c>
      <c r="E11" s="12"/>
      <c r="F11" s="7">
        <v>33088</v>
      </c>
      <c r="G11" s="10">
        <f t="shared" si="2"/>
        <v>0.21179844326095862</v>
      </c>
      <c r="H11" s="7">
        <f t="shared" si="3"/>
        <v>156224</v>
      </c>
      <c r="L11" s="212"/>
      <c r="M11" s="212"/>
      <c r="N11" s="14"/>
      <c r="O11" s="14"/>
      <c r="P11" s="14"/>
      <c r="Q11" s="14"/>
    </row>
    <row r="12" spans="2:17" ht="12.75" customHeight="1" x14ac:dyDescent="0.2">
      <c r="B12" s="49" t="s">
        <v>419</v>
      </c>
      <c r="C12" s="7">
        <v>5376</v>
      </c>
      <c r="D12" s="10">
        <f t="shared" si="1"/>
        <v>0.78873239436619713</v>
      </c>
      <c r="E12" s="7"/>
      <c r="F12" s="7">
        <v>1440</v>
      </c>
      <c r="G12" s="10">
        <f t="shared" si="2"/>
        <v>0.21126760563380281</v>
      </c>
      <c r="H12" s="7">
        <f t="shared" si="3"/>
        <v>6816</v>
      </c>
      <c r="L12" s="211"/>
      <c r="M12" s="211"/>
      <c r="N12" s="14"/>
      <c r="O12" s="14"/>
      <c r="P12" s="14"/>
      <c r="Q12" s="14"/>
    </row>
    <row r="13" spans="2:17" ht="12.75" customHeight="1" x14ac:dyDescent="0.2">
      <c r="B13" s="49" t="s">
        <v>420</v>
      </c>
      <c r="C13" s="7">
        <v>112496</v>
      </c>
      <c r="D13" s="10">
        <f t="shared" si="1"/>
        <v>0.72784679089026916</v>
      </c>
      <c r="E13" s="7"/>
      <c r="F13" s="7">
        <v>42064</v>
      </c>
      <c r="G13" s="10">
        <f t="shared" si="2"/>
        <v>0.27215320910973084</v>
      </c>
      <c r="H13" s="7">
        <f t="shared" si="3"/>
        <v>154560</v>
      </c>
      <c r="L13" s="211"/>
      <c r="M13" s="211"/>
      <c r="N13" s="14"/>
      <c r="O13" s="14"/>
      <c r="P13" s="14"/>
      <c r="Q13" s="14"/>
    </row>
    <row r="14" spans="2:17" ht="12.75" customHeight="1" x14ac:dyDescent="0.2">
      <c r="B14" s="49" t="s">
        <v>421</v>
      </c>
      <c r="C14" s="7">
        <v>21408</v>
      </c>
      <c r="D14" s="10">
        <f t="shared" si="1"/>
        <v>0.37228714524207013</v>
      </c>
      <c r="E14" s="7"/>
      <c r="F14" s="7">
        <v>36096</v>
      </c>
      <c r="G14" s="10">
        <f t="shared" si="2"/>
        <v>0.62771285475792993</v>
      </c>
      <c r="H14" s="7">
        <f t="shared" si="3"/>
        <v>57504</v>
      </c>
      <c r="L14" s="211"/>
      <c r="M14" s="211"/>
      <c r="N14" s="14"/>
      <c r="O14" s="14"/>
      <c r="P14" s="14"/>
      <c r="Q14" s="14"/>
    </row>
    <row r="15" spans="2:17" ht="12.75" customHeight="1" x14ac:dyDescent="0.2">
      <c r="B15" s="49" t="s">
        <v>422</v>
      </c>
      <c r="C15" s="7">
        <v>5856</v>
      </c>
      <c r="D15" s="10">
        <f t="shared" si="1"/>
        <v>0.76249999999999996</v>
      </c>
      <c r="E15" s="7"/>
      <c r="F15" s="7">
        <v>1824</v>
      </c>
      <c r="G15" s="10">
        <f t="shared" si="2"/>
        <v>0.23749999999999999</v>
      </c>
      <c r="H15" s="7">
        <f t="shared" si="3"/>
        <v>7680</v>
      </c>
      <c r="L15" s="211"/>
      <c r="M15" s="211"/>
      <c r="N15" s="14"/>
      <c r="O15" s="14"/>
      <c r="P15" s="14"/>
      <c r="Q15" s="14"/>
    </row>
    <row r="16" spans="2:17" ht="12.75" customHeight="1" x14ac:dyDescent="0.2">
      <c r="B16" s="49" t="s">
        <v>423</v>
      </c>
      <c r="C16" s="7">
        <v>87600</v>
      </c>
      <c r="D16" s="10">
        <f t="shared" si="1"/>
        <v>0.59699051357540067</v>
      </c>
      <c r="E16" s="7"/>
      <c r="F16" s="7">
        <v>59136</v>
      </c>
      <c r="G16" s="10">
        <f t="shared" si="2"/>
        <v>0.40300948642459927</v>
      </c>
      <c r="H16" s="7">
        <f t="shared" si="3"/>
        <v>146736</v>
      </c>
      <c r="L16" s="211"/>
      <c r="M16" s="211"/>
      <c r="N16" s="14"/>
      <c r="O16" s="14"/>
      <c r="P16" s="14"/>
      <c r="Q16" s="14"/>
    </row>
    <row r="17" spans="2:17" ht="12.75" customHeight="1" x14ac:dyDescent="0.2">
      <c r="B17" s="49" t="s">
        <v>424</v>
      </c>
      <c r="C17" s="7"/>
      <c r="D17" s="10">
        <f t="shared" si="1"/>
        <v>0</v>
      </c>
      <c r="E17" s="7"/>
      <c r="F17" s="7">
        <v>6752</v>
      </c>
      <c r="G17" s="10">
        <f t="shared" si="2"/>
        <v>1</v>
      </c>
      <c r="H17" s="7">
        <f t="shared" si="3"/>
        <v>6752</v>
      </c>
      <c r="L17" s="211"/>
      <c r="M17" s="211"/>
      <c r="N17" s="14"/>
      <c r="O17" s="14"/>
      <c r="P17" s="14"/>
      <c r="Q17" s="14"/>
    </row>
    <row r="18" spans="2:17" ht="12.75" customHeight="1" x14ac:dyDescent="0.2">
      <c r="B18" s="49" t="s">
        <v>425</v>
      </c>
      <c r="C18" s="7">
        <v>16576</v>
      </c>
      <c r="D18" s="10">
        <f t="shared" si="1"/>
        <v>0.94010889292196009</v>
      </c>
      <c r="E18" s="7"/>
      <c r="F18" s="7">
        <v>1056</v>
      </c>
      <c r="G18" s="10">
        <f t="shared" si="2"/>
        <v>5.9891107078039928E-2</v>
      </c>
      <c r="H18" s="7">
        <f t="shared" si="3"/>
        <v>17632</v>
      </c>
      <c r="L18" s="211"/>
      <c r="M18" s="211"/>
      <c r="N18" s="14"/>
      <c r="O18" s="14"/>
      <c r="P18" s="14"/>
      <c r="Q18" s="14"/>
    </row>
    <row r="19" spans="2:17" ht="12.75" customHeight="1" x14ac:dyDescent="0.2">
      <c r="B19" s="49" t="s">
        <v>426</v>
      </c>
      <c r="C19" s="7">
        <v>52608</v>
      </c>
      <c r="D19" s="10">
        <f t="shared" si="1"/>
        <v>0.82883791278043861</v>
      </c>
      <c r="E19" s="7"/>
      <c r="F19" s="7">
        <v>10864</v>
      </c>
      <c r="G19" s="10">
        <f t="shared" si="2"/>
        <v>0.17116208721956139</v>
      </c>
      <c r="H19" s="7">
        <f t="shared" si="3"/>
        <v>63472</v>
      </c>
      <c r="L19" s="211"/>
      <c r="M19" s="211"/>
      <c r="N19" s="14"/>
      <c r="O19" s="14"/>
      <c r="P19" s="14"/>
      <c r="Q19" s="14"/>
    </row>
    <row r="20" spans="2:17" ht="12.75" customHeight="1" x14ac:dyDescent="0.2">
      <c r="B20" s="49" t="s">
        <v>427</v>
      </c>
      <c r="C20" s="7">
        <v>10608</v>
      </c>
      <c r="D20" s="10">
        <f t="shared" si="1"/>
        <v>0.82462686567164178</v>
      </c>
      <c r="E20" s="7"/>
      <c r="F20" s="7">
        <v>2256</v>
      </c>
      <c r="G20" s="10">
        <f t="shared" si="2"/>
        <v>0.17537313432835822</v>
      </c>
      <c r="H20" s="7">
        <f t="shared" si="3"/>
        <v>12864</v>
      </c>
      <c r="L20" s="211"/>
      <c r="M20" s="211"/>
      <c r="N20" s="14"/>
      <c r="O20" s="14"/>
      <c r="P20" s="14"/>
      <c r="Q20" s="14"/>
    </row>
    <row r="21" spans="2:17" ht="12.75" customHeight="1" x14ac:dyDescent="0.2">
      <c r="B21" s="49" t="s">
        <v>428</v>
      </c>
      <c r="C21" s="7">
        <v>148464</v>
      </c>
      <c r="D21" s="10">
        <f t="shared" si="1"/>
        <v>0.56996314496314493</v>
      </c>
      <c r="E21" s="7"/>
      <c r="F21" s="7">
        <v>112016</v>
      </c>
      <c r="G21" s="10">
        <f t="shared" si="2"/>
        <v>0.43003685503685501</v>
      </c>
      <c r="H21" s="7">
        <f t="shared" si="3"/>
        <v>260480</v>
      </c>
      <c r="L21" s="212"/>
      <c r="M21" s="212"/>
      <c r="N21" s="14"/>
      <c r="O21" s="14"/>
      <c r="P21" s="14"/>
      <c r="Q21" s="14"/>
    </row>
    <row r="22" spans="2:17" ht="12.75" customHeight="1" x14ac:dyDescent="0.2">
      <c r="B22" s="49" t="s">
        <v>429</v>
      </c>
      <c r="C22" s="7">
        <v>1088</v>
      </c>
      <c r="D22" s="10">
        <f t="shared" si="1"/>
        <v>1</v>
      </c>
      <c r="E22" s="7"/>
      <c r="F22" s="7"/>
      <c r="G22" s="10">
        <f t="shared" si="2"/>
        <v>0</v>
      </c>
      <c r="H22" s="7">
        <f t="shared" si="3"/>
        <v>1088</v>
      </c>
      <c r="L22" s="211"/>
      <c r="M22" s="211"/>
      <c r="N22" s="14"/>
      <c r="O22" s="14"/>
      <c r="P22" s="14"/>
      <c r="Q22" s="14"/>
    </row>
    <row r="23" spans="2:17" ht="12.75" customHeight="1" x14ac:dyDescent="0.2">
      <c r="B23" s="49" t="s">
        <v>430</v>
      </c>
      <c r="C23" s="7">
        <v>768</v>
      </c>
      <c r="D23" s="10">
        <f t="shared" si="1"/>
        <v>1</v>
      </c>
      <c r="E23" s="7"/>
      <c r="F23" s="7"/>
      <c r="G23" s="10">
        <f t="shared" si="2"/>
        <v>0</v>
      </c>
      <c r="H23" s="7">
        <f t="shared" si="3"/>
        <v>768</v>
      </c>
      <c r="L23" s="211"/>
      <c r="M23" s="211"/>
      <c r="N23" s="14"/>
      <c r="O23" s="14"/>
      <c r="P23" s="14"/>
      <c r="Q23" s="14"/>
    </row>
    <row r="24" spans="2:17" ht="12.75" customHeight="1" x14ac:dyDescent="0.2">
      <c r="B24" s="49" t="s">
        <v>431</v>
      </c>
      <c r="C24" s="7">
        <v>37440</v>
      </c>
      <c r="D24" s="10">
        <f t="shared" si="1"/>
        <v>0.56074766355140182</v>
      </c>
      <c r="E24" s="7"/>
      <c r="F24" s="7">
        <v>29328</v>
      </c>
      <c r="G24" s="10">
        <f t="shared" si="2"/>
        <v>0.43925233644859812</v>
      </c>
      <c r="H24" s="7">
        <f t="shared" si="3"/>
        <v>66768</v>
      </c>
      <c r="L24" s="211"/>
      <c r="M24" s="211"/>
      <c r="N24" s="14"/>
      <c r="O24" s="14"/>
      <c r="P24" s="14"/>
      <c r="Q24" s="14"/>
    </row>
    <row r="25" spans="2:17" ht="12.75" customHeight="1" x14ac:dyDescent="0.2">
      <c r="B25" s="49" t="s">
        <v>432</v>
      </c>
      <c r="C25" s="7">
        <v>8032</v>
      </c>
      <c r="D25" s="10">
        <f t="shared" ref="D25" si="4">+C25/$H25</f>
        <v>1</v>
      </c>
      <c r="E25" s="7"/>
      <c r="F25" s="7"/>
      <c r="G25" s="10">
        <f t="shared" ref="G25" si="5">+F25/$H25</f>
        <v>0</v>
      </c>
      <c r="H25" s="7">
        <f t="shared" ref="H25" si="6">+C25+F25</f>
        <v>8032</v>
      </c>
      <c r="L25" s="211"/>
      <c r="M25" s="211"/>
      <c r="N25" s="14"/>
      <c r="P25" s="14"/>
      <c r="Q25" s="14"/>
    </row>
    <row r="26" spans="2:17" ht="12.75" customHeight="1" x14ac:dyDescent="0.2">
      <c r="B26" s="49" t="s">
        <v>433</v>
      </c>
      <c r="C26" s="7">
        <v>12528</v>
      </c>
      <c r="D26" s="10">
        <f>+C26/$H26</f>
        <v>0.87486033519553075</v>
      </c>
      <c r="E26" s="7"/>
      <c r="F26" s="15">
        <v>1792</v>
      </c>
      <c r="G26" s="10">
        <f>+F26/$H26</f>
        <v>0.12513966480446928</v>
      </c>
      <c r="H26" s="7">
        <f>+C26+F26</f>
        <v>14320</v>
      </c>
      <c r="L26" s="211"/>
      <c r="M26" s="211"/>
      <c r="N26" s="14"/>
      <c r="O26" s="14"/>
      <c r="P26" s="14"/>
      <c r="Q26" s="14"/>
    </row>
    <row r="27" spans="2:17" ht="12.75" customHeight="1" x14ac:dyDescent="0.2">
      <c r="B27" s="49" t="s">
        <v>434</v>
      </c>
      <c r="C27" s="7">
        <v>2816</v>
      </c>
      <c r="D27" s="10">
        <f t="shared" si="1"/>
        <v>1</v>
      </c>
      <c r="E27" s="7"/>
      <c r="F27" s="7"/>
      <c r="G27" s="10">
        <f t="shared" si="2"/>
        <v>0</v>
      </c>
      <c r="H27" s="7">
        <f t="shared" si="3"/>
        <v>2816</v>
      </c>
      <c r="L27" s="211"/>
      <c r="M27" s="211"/>
      <c r="N27" s="14"/>
      <c r="O27" s="14"/>
      <c r="P27" s="14"/>
      <c r="Q27" s="14"/>
    </row>
    <row r="28" spans="2:17" ht="12.75" customHeight="1" x14ac:dyDescent="0.2">
      <c r="B28" s="49" t="s">
        <v>435</v>
      </c>
      <c r="C28" s="7">
        <v>63920</v>
      </c>
      <c r="D28" s="10">
        <f t="shared" si="1"/>
        <v>0.58975494537939177</v>
      </c>
      <c r="E28" s="7"/>
      <c r="F28" s="7">
        <v>44464</v>
      </c>
      <c r="G28" s="10">
        <f t="shared" si="2"/>
        <v>0.41024505462060823</v>
      </c>
      <c r="H28" s="7">
        <f t="shared" si="3"/>
        <v>108384</v>
      </c>
      <c r="L28" s="211"/>
      <c r="M28" s="211"/>
      <c r="N28" s="14"/>
      <c r="O28" s="14"/>
      <c r="P28" s="14"/>
      <c r="Q28" s="14"/>
    </row>
    <row r="29" spans="2:17" ht="12.75" customHeight="1" x14ac:dyDescent="0.2">
      <c r="B29" s="49" t="s">
        <v>436</v>
      </c>
      <c r="C29" s="7"/>
      <c r="D29" s="10">
        <f t="shared" si="1"/>
        <v>0</v>
      </c>
      <c r="E29" s="7"/>
      <c r="F29" s="7">
        <v>3296</v>
      </c>
      <c r="G29" s="10">
        <f t="shared" si="2"/>
        <v>1</v>
      </c>
      <c r="H29" s="7">
        <f t="shared" si="3"/>
        <v>3296</v>
      </c>
      <c r="L29" s="211"/>
      <c r="M29" s="211"/>
      <c r="N29" s="14"/>
      <c r="O29" s="14"/>
      <c r="P29" s="14"/>
      <c r="Q29" s="14"/>
    </row>
    <row r="30" spans="2:17" ht="12.75" customHeight="1" x14ac:dyDescent="0.2">
      <c r="B30" s="49" t="s">
        <v>437</v>
      </c>
      <c r="C30" s="7">
        <v>8400</v>
      </c>
      <c r="D30" s="10">
        <f t="shared" si="1"/>
        <v>1</v>
      </c>
      <c r="E30" s="7"/>
      <c r="F30" s="7"/>
      <c r="G30" s="10">
        <f t="shared" si="2"/>
        <v>0</v>
      </c>
      <c r="H30" s="7">
        <f t="shared" si="3"/>
        <v>8400</v>
      </c>
      <c r="L30" s="211"/>
      <c r="M30" s="211"/>
      <c r="N30" s="14"/>
      <c r="O30" s="14"/>
      <c r="P30" s="14"/>
      <c r="Q30" s="14"/>
    </row>
    <row r="31" spans="2:17" ht="12.75" customHeight="1" x14ac:dyDescent="0.2">
      <c r="B31" s="49" t="s">
        <v>527</v>
      </c>
      <c r="C31" s="7">
        <v>816</v>
      </c>
      <c r="D31" s="10">
        <f t="shared" si="1"/>
        <v>1</v>
      </c>
      <c r="E31" s="7"/>
      <c r="F31" s="7"/>
      <c r="G31" s="10">
        <f t="shared" si="2"/>
        <v>0</v>
      </c>
      <c r="H31" s="7">
        <f t="shared" si="3"/>
        <v>816</v>
      </c>
      <c r="L31" s="211"/>
      <c r="M31" s="211"/>
      <c r="N31" s="14"/>
      <c r="O31" s="14"/>
      <c r="P31" s="14"/>
      <c r="Q31" s="14"/>
    </row>
    <row r="32" spans="2:17" ht="12.75" customHeight="1" x14ac:dyDescent="0.2">
      <c r="B32" s="49" t="s">
        <v>528</v>
      </c>
      <c r="C32" s="7">
        <v>9600</v>
      </c>
      <c r="D32" s="10">
        <f t="shared" si="1"/>
        <v>0.49751243781094528</v>
      </c>
      <c r="E32" s="7"/>
      <c r="F32" s="7">
        <v>9696</v>
      </c>
      <c r="G32" s="10">
        <f t="shared" si="2"/>
        <v>0.50248756218905477</v>
      </c>
      <c r="H32" s="7">
        <f t="shared" si="3"/>
        <v>19296</v>
      </c>
      <c r="L32" s="211"/>
      <c r="M32" s="211"/>
      <c r="N32" s="14"/>
      <c r="O32" s="14"/>
      <c r="P32" s="14"/>
      <c r="Q32" s="14"/>
    </row>
    <row r="33" spans="2:17" ht="12.75" customHeight="1" x14ac:dyDescent="0.2">
      <c r="B33" s="49" t="s">
        <v>529</v>
      </c>
      <c r="C33" s="7"/>
      <c r="D33" s="10">
        <f t="shared" si="1"/>
        <v>0</v>
      </c>
      <c r="E33" s="7"/>
      <c r="F33" s="7">
        <v>6240</v>
      </c>
      <c r="G33" s="10">
        <f t="shared" si="2"/>
        <v>1</v>
      </c>
      <c r="H33" s="7">
        <f t="shared" si="3"/>
        <v>6240</v>
      </c>
      <c r="L33" s="211"/>
      <c r="M33" s="211"/>
      <c r="N33" s="14"/>
      <c r="O33" s="14"/>
      <c r="P33" s="14"/>
      <c r="Q33" s="14"/>
    </row>
    <row r="34" spans="2:17" ht="12.75" customHeight="1" x14ac:dyDescent="0.2">
      <c r="B34" s="49" t="s">
        <v>530</v>
      </c>
      <c r="C34" s="7">
        <v>16752</v>
      </c>
      <c r="D34" s="10">
        <f t="shared" si="1"/>
        <v>0.39081746920492721</v>
      </c>
      <c r="E34" s="7"/>
      <c r="F34" s="7">
        <v>26112</v>
      </c>
      <c r="G34" s="10">
        <f t="shared" si="2"/>
        <v>0.60918253079507279</v>
      </c>
      <c r="H34" s="7">
        <f t="shared" si="3"/>
        <v>42864</v>
      </c>
      <c r="L34" s="212"/>
      <c r="M34" s="212"/>
      <c r="N34" s="14"/>
      <c r="O34" s="14"/>
      <c r="P34" s="14"/>
      <c r="Q34" s="14"/>
    </row>
    <row r="35" spans="2:17" ht="12.75" customHeight="1" x14ac:dyDescent="0.2">
      <c r="B35" s="49" t="s">
        <v>526</v>
      </c>
      <c r="C35" s="7">
        <v>4608</v>
      </c>
      <c r="D35" s="10">
        <f t="shared" si="1"/>
        <v>0.8571428571428571</v>
      </c>
      <c r="E35" s="7"/>
      <c r="F35" s="7">
        <v>768</v>
      </c>
      <c r="G35" s="10">
        <f t="shared" si="2"/>
        <v>0.14285714285714285</v>
      </c>
      <c r="H35" s="7">
        <f t="shared" si="3"/>
        <v>5376</v>
      </c>
      <c r="L35" s="211"/>
      <c r="M35" s="211"/>
      <c r="N35" s="14"/>
      <c r="O35" s="14"/>
      <c r="P35" s="14"/>
      <c r="Q35" s="14"/>
    </row>
    <row r="36" spans="2:17" ht="12.75" customHeight="1" x14ac:dyDescent="0.2">
      <c r="B36" s="49" t="s">
        <v>531</v>
      </c>
      <c r="C36" s="7">
        <v>105760</v>
      </c>
      <c r="D36" s="10">
        <f t="shared" si="1"/>
        <v>0.62541394644715675</v>
      </c>
      <c r="E36" s="7"/>
      <c r="F36" s="7">
        <v>63344</v>
      </c>
      <c r="G36" s="10">
        <f t="shared" si="2"/>
        <v>0.37458605355284325</v>
      </c>
      <c r="H36" s="7">
        <f t="shared" si="3"/>
        <v>169104</v>
      </c>
      <c r="L36" s="211"/>
      <c r="M36" s="211"/>
      <c r="N36" s="14"/>
      <c r="O36" s="14"/>
      <c r="P36" s="14"/>
      <c r="Q36" s="14"/>
    </row>
    <row r="37" spans="2:17" ht="12.75" customHeight="1" x14ac:dyDescent="0.2">
      <c r="B37" s="49" t="s">
        <v>532</v>
      </c>
      <c r="C37" s="7">
        <v>29088</v>
      </c>
      <c r="D37" s="10">
        <f t="shared" si="1"/>
        <v>0.42676056338028168</v>
      </c>
      <c r="E37" s="7"/>
      <c r="F37" s="7">
        <v>39072</v>
      </c>
      <c r="G37" s="10">
        <f t="shared" si="2"/>
        <v>0.57323943661971832</v>
      </c>
      <c r="H37" s="7">
        <f t="shared" si="3"/>
        <v>68160</v>
      </c>
      <c r="L37" s="211"/>
      <c r="M37" s="211"/>
      <c r="N37" s="14"/>
      <c r="O37" s="14"/>
      <c r="P37" s="14"/>
      <c r="Q37" s="14"/>
    </row>
    <row r="38" spans="2:17" ht="12.75" customHeight="1" x14ac:dyDescent="0.2">
      <c r="B38" s="49" t="s">
        <v>533</v>
      </c>
      <c r="C38" s="7"/>
      <c r="D38" s="10">
        <f t="shared" si="1"/>
        <v>0</v>
      </c>
      <c r="E38" s="7"/>
      <c r="F38" s="7">
        <v>1584</v>
      </c>
      <c r="G38" s="10">
        <f t="shared" si="2"/>
        <v>1</v>
      </c>
      <c r="H38" s="7">
        <f t="shared" si="3"/>
        <v>1584</v>
      </c>
      <c r="L38" s="211"/>
      <c r="M38" s="211"/>
      <c r="N38" s="14"/>
      <c r="O38" s="14"/>
      <c r="P38" s="14"/>
      <c r="Q38" s="14"/>
    </row>
    <row r="39" spans="2:17" ht="12.75" customHeight="1" x14ac:dyDescent="0.2">
      <c r="B39" s="49" t="s">
        <v>534</v>
      </c>
      <c r="C39" s="7">
        <v>27296</v>
      </c>
      <c r="D39" s="10">
        <f t="shared" si="1"/>
        <v>0.49306358381502891</v>
      </c>
      <c r="E39" s="7"/>
      <c r="F39" s="7">
        <v>28064</v>
      </c>
      <c r="G39" s="10">
        <f t="shared" si="2"/>
        <v>0.50693641618497109</v>
      </c>
      <c r="H39" s="7">
        <f t="shared" si="3"/>
        <v>55360</v>
      </c>
      <c r="L39" s="212"/>
      <c r="M39" s="212"/>
      <c r="N39" s="14"/>
      <c r="O39" s="14"/>
      <c r="P39" s="14"/>
      <c r="Q39" s="14"/>
    </row>
    <row r="40" spans="2:17" ht="12.75" customHeight="1" x14ac:dyDescent="0.2">
      <c r="B40" s="49" t="s">
        <v>535</v>
      </c>
      <c r="C40" s="7">
        <v>15696</v>
      </c>
      <c r="D40" s="10">
        <f t="shared" si="1"/>
        <v>0.40520446096654272</v>
      </c>
      <c r="E40" s="7"/>
      <c r="F40" s="7">
        <v>23040</v>
      </c>
      <c r="G40" s="10">
        <f t="shared" si="2"/>
        <v>0.59479553903345728</v>
      </c>
      <c r="H40" s="7">
        <f t="shared" si="3"/>
        <v>38736</v>
      </c>
      <c r="L40" s="211"/>
      <c r="M40" s="211"/>
      <c r="N40" s="14"/>
      <c r="O40" s="14"/>
      <c r="P40" s="14"/>
      <c r="Q40" s="14"/>
    </row>
    <row r="41" spans="2:17" ht="12.75" customHeight="1" x14ac:dyDescent="0.2">
      <c r="B41" s="49" t="s">
        <v>536</v>
      </c>
      <c r="C41" s="7">
        <v>2304</v>
      </c>
      <c r="D41" s="10">
        <f t="shared" si="1"/>
        <v>1</v>
      </c>
      <c r="E41" s="7"/>
      <c r="F41" s="7"/>
      <c r="G41" s="10">
        <f t="shared" si="2"/>
        <v>0</v>
      </c>
      <c r="H41" s="7">
        <f t="shared" si="3"/>
        <v>2304</v>
      </c>
      <c r="L41" s="211"/>
      <c r="M41" s="211"/>
      <c r="N41" s="14"/>
      <c r="O41" s="14"/>
      <c r="P41" s="14"/>
      <c r="Q41" s="14"/>
    </row>
    <row r="42" spans="2:17" ht="12.75" customHeight="1" x14ac:dyDescent="0.2">
      <c r="B42" s="49" t="s">
        <v>537</v>
      </c>
      <c r="C42" s="15"/>
      <c r="D42" s="10">
        <f t="shared" ref="D42:D49" si="7">+C42/$H42</f>
        <v>0</v>
      </c>
      <c r="E42" s="7"/>
      <c r="F42" s="15">
        <v>2832</v>
      </c>
      <c r="G42" s="10">
        <f t="shared" ref="G42:G49" si="8">+F42/$H42</f>
        <v>1</v>
      </c>
      <c r="H42" s="7">
        <f t="shared" ref="H42:H49" si="9">+C42+F42</f>
        <v>2832</v>
      </c>
      <c r="L42" s="212"/>
      <c r="M42" s="212"/>
      <c r="N42" s="14"/>
      <c r="O42" s="14"/>
      <c r="P42" s="14"/>
      <c r="Q42" s="14"/>
    </row>
    <row r="43" spans="2:17" ht="12.75" customHeight="1" x14ac:dyDescent="0.2">
      <c r="B43" s="49" t="s">
        <v>538</v>
      </c>
      <c r="C43" s="15"/>
      <c r="D43" s="10" t="s">
        <v>615</v>
      </c>
      <c r="E43" s="7"/>
      <c r="F43" s="15"/>
      <c r="G43" s="10" t="s">
        <v>615</v>
      </c>
      <c r="H43" s="7">
        <f t="shared" si="9"/>
        <v>0</v>
      </c>
      <c r="Q43" s="14"/>
    </row>
    <row r="44" spans="2:17" ht="12.75" customHeight="1" x14ac:dyDescent="0.2">
      <c r="B44" s="49" t="s">
        <v>539</v>
      </c>
      <c r="C44" s="15"/>
      <c r="D44" s="10">
        <f t="shared" si="7"/>
        <v>0</v>
      </c>
      <c r="E44" s="7"/>
      <c r="F44" s="15">
        <v>3552</v>
      </c>
      <c r="G44" s="10">
        <f t="shared" si="8"/>
        <v>1</v>
      </c>
      <c r="H44" s="7">
        <f t="shared" si="9"/>
        <v>3552</v>
      </c>
      <c r="L44" s="211"/>
      <c r="M44" s="211"/>
      <c r="N44" s="14"/>
      <c r="O44" s="14"/>
      <c r="P44" s="14"/>
      <c r="Q44" s="14"/>
    </row>
    <row r="45" spans="2:17" ht="12.75" customHeight="1" x14ac:dyDescent="0.2">
      <c r="B45" s="49" t="s">
        <v>438</v>
      </c>
      <c r="C45" s="15">
        <v>15024</v>
      </c>
      <c r="D45" s="10">
        <f t="shared" si="7"/>
        <v>0.60619754680438998</v>
      </c>
      <c r="E45" s="7"/>
      <c r="F45" s="15">
        <v>9760</v>
      </c>
      <c r="G45" s="10">
        <f t="shared" si="8"/>
        <v>0.39380245319561008</v>
      </c>
      <c r="H45" s="7">
        <f t="shared" si="9"/>
        <v>24784</v>
      </c>
      <c r="L45" s="212"/>
      <c r="M45" s="212"/>
      <c r="N45" s="14"/>
      <c r="O45" s="14"/>
      <c r="P45" s="14"/>
      <c r="Q45" s="14"/>
    </row>
    <row r="46" spans="2:17" ht="12.75" customHeight="1" x14ac:dyDescent="0.2">
      <c r="B46" s="49" t="s">
        <v>439</v>
      </c>
      <c r="C46" s="15">
        <v>39024</v>
      </c>
      <c r="D46" s="10">
        <f t="shared" si="1"/>
        <v>0.53522053982883477</v>
      </c>
      <c r="E46" s="7"/>
      <c r="F46" s="15">
        <v>33888</v>
      </c>
      <c r="G46" s="10">
        <f t="shared" si="2"/>
        <v>0.46477946017116523</v>
      </c>
      <c r="H46" s="7">
        <f t="shared" ref="H46" si="10">+C46+F46</f>
        <v>72912</v>
      </c>
      <c r="L46" s="211"/>
      <c r="M46" s="211"/>
      <c r="N46" s="14"/>
      <c r="O46" s="14"/>
      <c r="P46" s="14"/>
      <c r="Q46" s="14"/>
    </row>
    <row r="47" spans="2:17" ht="12.75" customHeight="1" x14ac:dyDescent="0.2">
      <c r="B47" s="49" t="s">
        <v>440</v>
      </c>
      <c r="C47" s="15">
        <v>3552</v>
      </c>
      <c r="D47" s="10">
        <f t="shared" si="7"/>
        <v>1</v>
      </c>
      <c r="E47" s="7"/>
      <c r="F47" s="15"/>
      <c r="G47" s="10">
        <f t="shared" si="8"/>
        <v>0</v>
      </c>
      <c r="H47" s="7">
        <f t="shared" si="9"/>
        <v>3552</v>
      </c>
      <c r="L47" s="211"/>
      <c r="M47" s="211"/>
      <c r="N47" s="14"/>
      <c r="O47" s="14"/>
      <c r="P47" s="14"/>
      <c r="Q47" s="14"/>
    </row>
    <row r="48" spans="2:17" ht="12.75" customHeight="1" x14ac:dyDescent="0.2">
      <c r="B48" s="49" t="s">
        <v>441</v>
      </c>
      <c r="C48" s="15">
        <v>69392</v>
      </c>
      <c r="D48" s="10">
        <f t="shared" si="7"/>
        <v>0.51877990430622012</v>
      </c>
      <c r="E48" s="7"/>
      <c r="F48" s="15">
        <v>64368</v>
      </c>
      <c r="G48" s="10">
        <f t="shared" si="8"/>
        <v>0.48122009569377988</v>
      </c>
      <c r="H48" s="7">
        <f t="shared" si="9"/>
        <v>133760</v>
      </c>
      <c r="L48" s="211"/>
      <c r="M48" s="211"/>
      <c r="N48" s="14"/>
      <c r="O48" s="14"/>
      <c r="P48" s="14"/>
      <c r="Q48" s="14"/>
    </row>
    <row r="49" spans="2:17" ht="12.75" customHeight="1" x14ac:dyDescent="0.2">
      <c r="B49" s="49" t="s">
        <v>442</v>
      </c>
      <c r="C49" s="15">
        <v>26624</v>
      </c>
      <c r="D49" s="10">
        <f t="shared" si="7"/>
        <v>0.53112033195020747</v>
      </c>
      <c r="E49" s="7"/>
      <c r="F49" s="15">
        <v>23504</v>
      </c>
      <c r="G49" s="10">
        <f t="shared" si="8"/>
        <v>0.46887966804979253</v>
      </c>
      <c r="H49" s="7">
        <f t="shared" si="9"/>
        <v>50128</v>
      </c>
      <c r="L49" s="211"/>
      <c r="M49" s="211"/>
      <c r="N49" s="14"/>
      <c r="O49" s="14"/>
      <c r="P49" s="14"/>
      <c r="Q49" s="14"/>
    </row>
    <row r="50" spans="2:17" ht="12.75" customHeight="1" x14ac:dyDescent="0.2">
      <c r="B50" s="49" t="s">
        <v>443</v>
      </c>
      <c r="C50" s="7">
        <v>20864</v>
      </c>
      <c r="D50" s="10">
        <f t="shared" si="1"/>
        <v>0.49356548069644207</v>
      </c>
      <c r="E50" s="7"/>
      <c r="F50" s="7">
        <v>21408</v>
      </c>
      <c r="G50" s="10">
        <f t="shared" si="2"/>
        <v>0.50643451930355787</v>
      </c>
      <c r="H50" s="7">
        <f t="shared" si="3"/>
        <v>42272</v>
      </c>
      <c r="L50" s="211"/>
      <c r="M50" s="211"/>
      <c r="N50" s="14"/>
      <c r="O50" s="14"/>
      <c r="P50" s="14"/>
      <c r="Q50" s="14"/>
    </row>
    <row r="51" spans="2:17" ht="12.75" customHeight="1" x14ac:dyDescent="0.2">
      <c r="B51" s="49" t="s">
        <v>444</v>
      </c>
      <c r="C51" s="7">
        <v>29520</v>
      </c>
      <c r="D51" s="10">
        <f t="shared" si="1"/>
        <v>0.49690277403716671</v>
      </c>
      <c r="E51" s="7"/>
      <c r="F51" s="7">
        <v>29888</v>
      </c>
      <c r="G51" s="10">
        <f t="shared" si="2"/>
        <v>0.50309722596283324</v>
      </c>
      <c r="H51" s="7">
        <f t="shared" si="3"/>
        <v>59408</v>
      </c>
      <c r="L51" s="211"/>
      <c r="M51" s="211"/>
      <c r="N51" s="14"/>
      <c r="O51" s="14"/>
      <c r="P51" s="14"/>
      <c r="Q51" s="14"/>
    </row>
    <row r="52" spans="2:17" ht="12.75" customHeight="1" x14ac:dyDescent="0.2">
      <c r="B52" s="49" t="s">
        <v>445</v>
      </c>
      <c r="C52" s="7">
        <v>7808</v>
      </c>
      <c r="D52" s="10">
        <f t="shared" si="1"/>
        <v>0.91044776119402981</v>
      </c>
      <c r="E52" s="12"/>
      <c r="F52" s="7">
        <v>768</v>
      </c>
      <c r="G52" s="10">
        <f t="shared" si="2"/>
        <v>8.9552238805970144E-2</v>
      </c>
      <c r="H52" s="7">
        <f t="shared" si="3"/>
        <v>8576</v>
      </c>
      <c r="L52" s="211"/>
      <c r="M52" s="211"/>
      <c r="N52" s="14"/>
      <c r="O52" s="14"/>
      <c r="P52" s="14"/>
      <c r="Q52" s="14"/>
    </row>
    <row r="53" spans="2:17" ht="12.75" customHeight="1" x14ac:dyDescent="0.2">
      <c r="B53" s="49" t="s">
        <v>446</v>
      </c>
      <c r="C53" s="7">
        <v>20016</v>
      </c>
      <c r="D53" s="10">
        <f t="shared" si="1"/>
        <v>0.66826923076923073</v>
      </c>
      <c r="E53" s="12"/>
      <c r="F53" s="7">
        <v>9936</v>
      </c>
      <c r="G53" s="10">
        <f t="shared" si="2"/>
        <v>0.33173076923076922</v>
      </c>
      <c r="H53" s="7">
        <f t="shared" si="3"/>
        <v>29952</v>
      </c>
      <c r="L53" s="211"/>
      <c r="M53" s="211"/>
      <c r="N53" s="14"/>
      <c r="O53" s="14"/>
      <c r="P53" s="14"/>
      <c r="Q53" s="14"/>
    </row>
    <row r="54" spans="2:17" ht="12.75" customHeight="1" x14ac:dyDescent="0.2">
      <c r="B54" s="49" t="s">
        <v>447</v>
      </c>
      <c r="C54" s="7">
        <v>10144</v>
      </c>
      <c r="D54" s="10">
        <f t="shared" si="1"/>
        <v>0.5508253692441355</v>
      </c>
      <c r="E54" s="7"/>
      <c r="F54" s="7">
        <v>8272</v>
      </c>
      <c r="G54" s="10">
        <f t="shared" si="2"/>
        <v>0.44917463075586445</v>
      </c>
      <c r="H54" s="7">
        <f t="shared" si="3"/>
        <v>18416</v>
      </c>
      <c r="L54" s="211"/>
      <c r="M54" s="211"/>
      <c r="N54" s="14"/>
      <c r="O54" s="14"/>
      <c r="P54" s="14"/>
      <c r="Q54" s="14"/>
    </row>
    <row r="55" spans="2:17" ht="12.75" customHeight="1" x14ac:dyDescent="0.2">
      <c r="B55" s="49" t="s">
        <v>448</v>
      </c>
      <c r="C55" s="7">
        <v>19152</v>
      </c>
      <c r="D55" s="10">
        <f t="shared" si="1"/>
        <v>0.22679045092838196</v>
      </c>
      <c r="E55" s="7"/>
      <c r="F55" s="7">
        <v>65296</v>
      </c>
      <c r="G55" s="10">
        <f t="shared" si="2"/>
        <v>0.77320954907161799</v>
      </c>
      <c r="H55" s="7">
        <f t="shared" si="3"/>
        <v>84448</v>
      </c>
      <c r="L55" s="211"/>
      <c r="M55" s="211"/>
      <c r="N55" s="14"/>
      <c r="O55" s="14"/>
      <c r="P55" s="14"/>
      <c r="Q55" s="14"/>
    </row>
    <row r="56" spans="2:17" ht="12.75" customHeight="1" x14ac:dyDescent="0.2">
      <c r="B56" s="49" t="s">
        <v>449</v>
      </c>
      <c r="C56" s="7">
        <v>38640</v>
      </c>
      <c r="D56" s="10">
        <f t="shared" si="1"/>
        <v>0.62727272727272732</v>
      </c>
      <c r="E56" s="7"/>
      <c r="F56" s="7">
        <v>22960</v>
      </c>
      <c r="G56" s="10">
        <f t="shared" si="2"/>
        <v>0.37272727272727274</v>
      </c>
      <c r="H56" s="7">
        <f t="shared" si="3"/>
        <v>61600</v>
      </c>
      <c r="L56" s="211"/>
      <c r="M56" s="211"/>
      <c r="N56" s="14"/>
      <c r="O56" s="14"/>
      <c r="P56" s="14"/>
      <c r="Q56" s="14"/>
    </row>
    <row r="57" spans="2:17" ht="12.75" customHeight="1" x14ac:dyDescent="0.2">
      <c r="B57" s="49" t="s">
        <v>450</v>
      </c>
      <c r="C57" s="15">
        <v>4928</v>
      </c>
      <c r="D57" s="10">
        <f t="shared" si="1"/>
        <v>0.36449704142011835</v>
      </c>
      <c r="E57" s="7"/>
      <c r="F57" s="15">
        <v>8592</v>
      </c>
      <c r="G57" s="10">
        <f t="shared" si="2"/>
        <v>0.6355029585798817</v>
      </c>
      <c r="H57" s="7">
        <f t="shared" si="3"/>
        <v>13520</v>
      </c>
      <c r="L57" s="211"/>
      <c r="M57" s="211"/>
      <c r="N57" s="14"/>
      <c r="O57" s="14"/>
      <c r="P57" s="14"/>
      <c r="Q57" s="14"/>
    </row>
    <row r="58" spans="2:17" ht="12.75" customHeight="1" x14ac:dyDescent="0.2">
      <c r="B58" s="49" t="s">
        <v>451</v>
      </c>
      <c r="C58" s="7"/>
      <c r="D58" s="10">
        <f t="shared" si="1"/>
        <v>0</v>
      </c>
      <c r="E58" s="12"/>
      <c r="F58" s="7">
        <v>17856</v>
      </c>
      <c r="G58" s="10">
        <f t="shared" si="2"/>
        <v>1</v>
      </c>
      <c r="H58" s="7">
        <f t="shared" si="3"/>
        <v>17856</v>
      </c>
      <c r="L58" s="211"/>
      <c r="M58" s="211"/>
      <c r="N58" s="14"/>
      <c r="O58" s="14"/>
      <c r="P58" s="14"/>
      <c r="Q58" s="14"/>
    </row>
    <row r="59" spans="2:17" ht="12.75" customHeight="1" x14ac:dyDescent="0.2">
      <c r="B59" s="49" t="s">
        <v>452</v>
      </c>
      <c r="C59" s="7">
        <v>6768</v>
      </c>
      <c r="D59" s="10">
        <f t="shared" si="1"/>
        <v>0.61038961038961037</v>
      </c>
      <c r="E59" s="12"/>
      <c r="F59" s="7">
        <v>4320</v>
      </c>
      <c r="G59" s="10">
        <f t="shared" si="2"/>
        <v>0.38961038961038963</v>
      </c>
      <c r="H59" s="7">
        <f t="shared" si="3"/>
        <v>11088</v>
      </c>
      <c r="L59" s="211"/>
      <c r="M59" s="211"/>
      <c r="N59" s="14"/>
      <c r="O59" s="14"/>
      <c r="P59" s="14"/>
      <c r="Q59" s="14"/>
    </row>
    <row r="60" spans="2:17" ht="12.75" customHeight="1" x14ac:dyDescent="0.2">
      <c r="B60" s="49" t="s">
        <v>453</v>
      </c>
      <c r="C60" s="15">
        <v>9088</v>
      </c>
      <c r="D60" s="10">
        <f t="shared" si="1"/>
        <v>0.71717171717171713</v>
      </c>
      <c r="E60" s="49"/>
      <c r="F60" s="15">
        <v>3584</v>
      </c>
      <c r="G60" s="10">
        <f t="shared" si="2"/>
        <v>0.28282828282828282</v>
      </c>
      <c r="H60" s="7">
        <f t="shared" si="3"/>
        <v>12672</v>
      </c>
      <c r="L60" s="211"/>
      <c r="M60" s="211"/>
      <c r="N60" s="14"/>
      <c r="O60" s="14"/>
      <c r="P60" s="14"/>
      <c r="Q60" s="14"/>
    </row>
    <row r="61" spans="2:17" ht="12.75" customHeight="1" x14ac:dyDescent="0.2">
      <c r="B61" s="49" t="s">
        <v>624</v>
      </c>
      <c r="C61" s="15">
        <v>8400</v>
      </c>
      <c r="D61" s="10">
        <f t="shared" si="1"/>
        <v>0.72214580467675382</v>
      </c>
      <c r="E61" s="49"/>
      <c r="F61" s="15">
        <v>3232</v>
      </c>
      <c r="G61" s="10">
        <f t="shared" si="2"/>
        <v>0.27785419532324623</v>
      </c>
      <c r="H61" s="7">
        <f t="shared" si="3"/>
        <v>11632</v>
      </c>
      <c r="L61" s="211"/>
      <c r="M61" s="211"/>
      <c r="N61" s="14"/>
      <c r="O61" s="14"/>
      <c r="P61" s="14"/>
      <c r="Q61" s="14"/>
    </row>
    <row r="62" spans="2:17" ht="12.75" customHeight="1" x14ac:dyDescent="0.2">
      <c r="B62" s="49" t="s">
        <v>454</v>
      </c>
      <c r="C62" s="15">
        <v>9088</v>
      </c>
      <c r="D62" s="10">
        <f t="shared" si="1"/>
        <v>0.54720616570327552</v>
      </c>
      <c r="E62" s="7"/>
      <c r="F62" s="7">
        <v>7520</v>
      </c>
      <c r="G62" s="10">
        <f t="shared" si="2"/>
        <v>0.45279383429672448</v>
      </c>
      <c r="H62" s="7">
        <f t="shared" si="3"/>
        <v>16608</v>
      </c>
      <c r="L62" s="211"/>
      <c r="M62" s="211"/>
      <c r="N62" s="14"/>
      <c r="O62" s="14"/>
      <c r="P62" s="14"/>
      <c r="Q62" s="14"/>
    </row>
    <row r="63" spans="2:17" ht="12.75" customHeight="1" x14ac:dyDescent="0.2">
      <c r="B63" s="49" t="s">
        <v>455</v>
      </c>
      <c r="C63" s="7">
        <v>102240</v>
      </c>
      <c r="D63" s="10">
        <f t="shared" si="1"/>
        <v>0.45512820512820512</v>
      </c>
      <c r="E63" s="7"/>
      <c r="F63" s="7">
        <v>122400</v>
      </c>
      <c r="G63" s="10">
        <f t="shared" si="2"/>
        <v>0.54487179487179482</v>
      </c>
      <c r="H63" s="7">
        <f t="shared" si="3"/>
        <v>224640</v>
      </c>
      <c r="L63" s="211"/>
      <c r="M63" s="211"/>
      <c r="N63" s="14"/>
      <c r="O63" s="14"/>
      <c r="P63" s="14"/>
      <c r="Q63" s="14"/>
    </row>
    <row r="64" spans="2:17" ht="12.75" customHeight="1" x14ac:dyDescent="0.2">
      <c r="B64" s="49" t="s">
        <v>456</v>
      </c>
      <c r="C64" s="7">
        <v>4768</v>
      </c>
      <c r="D64" s="10">
        <f t="shared" si="1"/>
        <v>0.49337748344370863</v>
      </c>
      <c r="E64" s="7"/>
      <c r="F64" s="7">
        <v>4896</v>
      </c>
      <c r="G64" s="10">
        <f t="shared" si="2"/>
        <v>0.50662251655629142</v>
      </c>
      <c r="H64" s="7">
        <f t="shared" si="3"/>
        <v>9664</v>
      </c>
      <c r="L64" s="211"/>
      <c r="M64" s="211"/>
      <c r="N64" s="14"/>
      <c r="O64" s="14"/>
      <c r="P64" s="14"/>
      <c r="Q64" s="14"/>
    </row>
    <row r="65" spans="2:17" ht="12.75" customHeight="1" x14ac:dyDescent="0.2">
      <c r="B65" s="49" t="s">
        <v>457</v>
      </c>
      <c r="C65" s="7">
        <v>384</v>
      </c>
      <c r="D65" s="10">
        <f t="shared" si="1"/>
        <v>0.33333333333333331</v>
      </c>
      <c r="E65" s="12"/>
      <c r="F65" s="7">
        <v>768</v>
      </c>
      <c r="G65" s="10">
        <f t="shared" si="2"/>
        <v>0.66666666666666663</v>
      </c>
      <c r="H65" s="7">
        <f t="shared" si="3"/>
        <v>1152</v>
      </c>
      <c r="L65" s="211"/>
      <c r="M65" s="211"/>
      <c r="N65" s="14"/>
      <c r="O65" s="14"/>
      <c r="P65" s="14"/>
      <c r="Q65" s="14"/>
    </row>
    <row r="66" spans="2:17" ht="12.75" customHeight="1" x14ac:dyDescent="0.2">
      <c r="B66" s="49" t="s">
        <v>458</v>
      </c>
      <c r="C66" s="7">
        <v>3136</v>
      </c>
      <c r="D66" s="10">
        <f t="shared" ref="D66" si="11">+C66/$H66</f>
        <v>0.21097954790096879</v>
      </c>
      <c r="E66" s="7"/>
      <c r="F66" s="7">
        <v>11728</v>
      </c>
      <c r="G66" s="10">
        <f t="shared" ref="G66" si="12">+F66/$H66</f>
        <v>0.78902045209903127</v>
      </c>
      <c r="H66" s="7">
        <f t="shared" ref="H66" si="13">+C66+F66</f>
        <v>14864</v>
      </c>
      <c r="L66" s="211"/>
      <c r="M66" s="211"/>
      <c r="N66" s="14"/>
      <c r="O66" s="14"/>
      <c r="P66" s="14"/>
      <c r="Q66" s="14"/>
    </row>
    <row r="67" spans="2:17" ht="12.75" customHeight="1" x14ac:dyDescent="0.2">
      <c r="B67" s="49" t="s">
        <v>459</v>
      </c>
      <c r="C67" s="7">
        <v>90576</v>
      </c>
      <c r="D67" s="10">
        <f t="shared" si="1"/>
        <v>0.68918918918918914</v>
      </c>
      <c r="E67" s="7"/>
      <c r="F67" s="7">
        <v>40848</v>
      </c>
      <c r="G67" s="10">
        <f t="shared" si="2"/>
        <v>0.3108108108108108</v>
      </c>
      <c r="H67" s="7">
        <f t="shared" si="3"/>
        <v>131424</v>
      </c>
      <c r="L67" s="212"/>
      <c r="M67" s="212"/>
      <c r="N67" s="14"/>
      <c r="O67" s="14"/>
      <c r="P67" s="14"/>
      <c r="Q67" s="14"/>
    </row>
    <row r="68" spans="2:17" ht="12.75" customHeight="1" x14ac:dyDescent="0.2">
      <c r="B68" s="49" t="s">
        <v>460</v>
      </c>
      <c r="C68" s="7">
        <v>41184</v>
      </c>
      <c r="D68" s="10">
        <f t="shared" ref="D68" si="14">+C68/$H68</f>
        <v>0.43686354378818737</v>
      </c>
      <c r="E68" s="12"/>
      <c r="F68" s="7">
        <v>53088</v>
      </c>
      <c r="G68" s="10">
        <f t="shared" ref="G68" si="15">+F68/$H68</f>
        <v>0.56313645621181263</v>
      </c>
      <c r="H68" s="7">
        <f t="shared" ref="H68" si="16">+C68+F68</f>
        <v>94272</v>
      </c>
      <c r="L68" s="211"/>
      <c r="M68" s="211"/>
      <c r="N68" s="14"/>
      <c r="O68" s="14"/>
      <c r="P68" s="14"/>
      <c r="Q68" s="14"/>
    </row>
    <row r="69" spans="2:17" ht="12.75" customHeight="1" x14ac:dyDescent="0.2">
      <c r="B69" s="49" t="s">
        <v>461</v>
      </c>
      <c r="C69" s="7">
        <v>11072</v>
      </c>
      <c r="D69" s="10">
        <f t="shared" si="1"/>
        <v>0.78636363636363638</v>
      </c>
      <c r="E69" s="7"/>
      <c r="F69" s="7">
        <v>3008</v>
      </c>
      <c r="G69" s="10">
        <f t="shared" si="2"/>
        <v>0.21363636363636362</v>
      </c>
      <c r="H69" s="7">
        <f t="shared" si="3"/>
        <v>14080</v>
      </c>
      <c r="L69" s="211"/>
      <c r="M69" s="211"/>
      <c r="N69" s="14"/>
      <c r="O69" s="14"/>
      <c r="P69" s="14"/>
      <c r="Q69" s="14"/>
    </row>
    <row r="70" spans="2:17" ht="12.75" customHeight="1" x14ac:dyDescent="0.2">
      <c r="B70" s="49" t="s">
        <v>462</v>
      </c>
      <c r="C70" s="7">
        <v>5616</v>
      </c>
      <c r="D70" s="10">
        <f t="shared" si="1"/>
        <v>0.714867617107943</v>
      </c>
      <c r="E70" s="12"/>
      <c r="F70" s="7">
        <v>2240</v>
      </c>
      <c r="G70" s="10">
        <f t="shared" si="2"/>
        <v>0.285132382892057</v>
      </c>
      <c r="H70" s="7">
        <f t="shared" si="3"/>
        <v>7856</v>
      </c>
      <c r="L70" s="211"/>
      <c r="M70" s="211"/>
      <c r="N70" s="14"/>
      <c r="O70" s="14"/>
      <c r="P70" s="14"/>
      <c r="Q70" s="14"/>
    </row>
    <row r="71" spans="2:17" ht="12.75" customHeight="1" x14ac:dyDescent="0.2">
      <c r="B71" s="49" t="s">
        <v>463</v>
      </c>
      <c r="C71" s="7">
        <v>15856</v>
      </c>
      <c r="D71" s="10">
        <f t="shared" si="1"/>
        <v>0.69495091164095368</v>
      </c>
      <c r="E71" s="7"/>
      <c r="F71" s="7">
        <v>6960</v>
      </c>
      <c r="G71" s="10">
        <f t="shared" si="2"/>
        <v>0.30504908835904626</v>
      </c>
      <c r="H71" s="7">
        <f t="shared" si="3"/>
        <v>22816</v>
      </c>
      <c r="L71" s="211"/>
      <c r="M71" s="211"/>
      <c r="N71" s="14"/>
      <c r="O71" s="14"/>
      <c r="P71" s="14"/>
      <c r="Q71" s="14"/>
    </row>
    <row r="72" spans="2:17" ht="12.75" customHeight="1" x14ac:dyDescent="0.2">
      <c r="B72" s="49" t="s">
        <v>464</v>
      </c>
      <c r="C72" s="7">
        <v>31040</v>
      </c>
      <c r="D72" s="10">
        <f t="shared" si="1"/>
        <v>0.74187380497131927</v>
      </c>
      <c r="E72" s="12"/>
      <c r="F72" s="7">
        <v>10800</v>
      </c>
      <c r="G72" s="10">
        <f t="shared" si="2"/>
        <v>0.25812619502868067</v>
      </c>
      <c r="H72" s="7">
        <f t="shared" si="3"/>
        <v>41840</v>
      </c>
      <c r="L72" s="212"/>
      <c r="M72" s="212"/>
      <c r="N72" s="14"/>
      <c r="O72" s="14"/>
      <c r="P72" s="14"/>
      <c r="Q72" s="14"/>
    </row>
    <row r="73" spans="2:17" ht="12.75" customHeight="1" x14ac:dyDescent="0.2">
      <c r="B73" s="49" t="s">
        <v>465</v>
      </c>
      <c r="C73" s="7">
        <v>11520</v>
      </c>
      <c r="D73" s="10">
        <f t="shared" si="1"/>
        <v>0.64516129032258063</v>
      </c>
      <c r="E73" s="12"/>
      <c r="F73" s="7">
        <v>6336</v>
      </c>
      <c r="G73" s="10">
        <f t="shared" si="2"/>
        <v>0.35483870967741937</v>
      </c>
      <c r="H73" s="7">
        <f t="shared" si="3"/>
        <v>17856</v>
      </c>
      <c r="L73" s="211"/>
      <c r="M73" s="211"/>
      <c r="N73" s="14"/>
      <c r="O73" s="14"/>
      <c r="P73" s="14"/>
      <c r="Q73" s="14"/>
    </row>
    <row r="74" spans="2:17" ht="12.75" customHeight="1" x14ac:dyDescent="0.2">
      <c r="B74" s="49" t="s">
        <v>466</v>
      </c>
      <c r="C74" s="7">
        <v>440912</v>
      </c>
      <c r="D74" s="10">
        <f t="shared" si="1"/>
        <v>0.71056160074261254</v>
      </c>
      <c r="E74" s="12"/>
      <c r="F74" s="7">
        <v>179600</v>
      </c>
      <c r="G74" s="10">
        <f t="shared" si="2"/>
        <v>0.28943839925738746</v>
      </c>
      <c r="H74" s="7">
        <f t="shared" si="3"/>
        <v>620512</v>
      </c>
      <c r="L74" s="211"/>
      <c r="M74" s="211"/>
      <c r="N74" s="14"/>
      <c r="O74" s="14"/>
      <c r="P74" s="14"/>
      <c r="Q74" s="14"/>
    </row>
    <row r="75" spans="2:17" ht="12.75" customHeight="1" x14ac:dyDescent="0.2">
      <c r="B75" s="49" t="s">
        <v>467</v>
      </c>
      <c r="C75" s="7">
        <v>39744</v>
      </c>
      <c r="D75" s="10">
        <f t="shared" si="1"/>
        <v>0.48364485981308414</v>
      </c>
      <c r="E75" s="7"/>
      <c r="F75" s="7">
        <v>42432</v>
      </c>
      <c r="G75" s="10">
        <f t="shared" si="2"/>
        <v>0.51635514018691586</v>
      </c>
      <c r="H75" s="7">
        <f t="shared" si="3"/>
        <v>82176</v>
      </c>
      <c r="L75" s="211"/>
      <c r="M75" s="211"/>
      <c r="N75" s="14"/>
      <c r="O75" s="14"/>
      <c r="P75" s="14"/>
      <c r="Q75" s="14"/>
    </row>
    <row r="76" spans="2:17" ht="12.75" customHeight="1" x14ac:dyDescent="0.2">
      <c r="B76" s="49" t="s">
        <v>468</v>
      </c>
      <c r="C76" s="7">
        <v>9152</v>
      </c>
      <c r="D76" s="10">
        <f t="shared" si="1"/>
        <v>0.42686567164179107</v>
      </c>
      <c r="E76" s="7"/>
      <c r="F76" s="7">
        <v>12288</v>
      </c>
      <c r="G76" s="10">
        <f t="shared" si="2"/>
        <v>0.57313432835820899</v>
      </c>
      <c r="H76" s="7">
        <f t="shared" si="3"/>
        <v>21440</v>
      </c>
      <c r="L76" s="211"/>
      <c r="M76" s="211"/>
      <c r="N76" s="14"/>
      <c r="O76" s="14"/>
      <c r="P76" s="14"/>
      <c r="Q76" s="14"/>
    </row>
    <row r="77" spans="2:17" ht="12.75" customHeight="1" x14ac:dyDescent="0.2">
      <c r="B77" s="49" t="s">
        <v>469</v>
      </c>
      <c r="C77" s="7"/>
      <c r="D77" s="10" t="s">
        <v>615</v>
      </c>
      <c r="E77" s="7"/>
      <c r="F77" s="7"/>
      <c r="G77" s="10" t="s">
        <v>615</v>
      </c>
      <c r="H77" s="7">
        <f t="shared" si="3"/>
        <v>0</v>
      </c>
      <c r="Q77" s="14"/>
    </row>
    <row r="78" spans="2:17" ht="12.75" customHeight="1" x14ac:dyDescent="0.2">
      <c r="B78" s="49" t="s">
        <v>470</v>
      </c>
      <c r="C78" s="7">
        <v>4656</v>
      </c>
      <c r="D78" s="10">
        <f t="shared" si="1"/>
        <v>0.45754716981132076</v>
      </c>
      <c r="E78" s="7"/>
      <c r="F78" s="7">
        <v>5520</v>
      </c>
      <c r="G78" s="10">
        <f t="shared" si="2"/>
        <v>0.54245283018867929</v>
      </c>
      <c r="H78" s="7">
        <f t="shared" si="3"/>
        <v>10176</v>
      </c>
      <c r="L78" s="211"/>
      <c r="M78" s="211"/>
      <c r="N78" s="14"/>
      <c r="O78" s="14"/>
      <c r="P78" s="14"/>
      <c r="Q78" s="14"/>
    </row>
    <row r="79" spans="2:17" ht="12.75" customHeight="1" x14ac:dyDescent="0.2">
      <c r="B79" s="49" t="s">
        <v>471</v>
      </c>
      <c r="C79" s="7">
        <v>4400</v>
      </c>
      <c r="D79" s="10">
        <f t="shared" si="1"/>
        <v>0.61111111111111116</v>
      </c>
      <c r="E79" s="7"/>
      <c r="F79" s="7">
        <v>2800</v>
      </c>
      <c r="G79" s="10">
        <f t="shared" si="2"/>
        <v>0.3888888888888889</v>
      </c>
      <c r="H79" s="7">
        <f t="shared" si="3"/>
        <v>7200</v>
      </c>
      <c r="L79" s="211"/>
      <c r="M79" s="211"/>
      <c r="N79" s="14"/>
      <c r="O79" s="14"/>
      <c r="P79" s="14"/>
      <c r="Q79" s="14"/>
    </row>
    <row r="80" spans="2:17" ht="12.75" customHeight="1" x14ac:dyDescent="0.2">
      <c r="B80" s="49" t="s">
        <v>472</v>
      </c>
      <c r="C80" s="7">
        <v>3968</v>
      </c>
      <c r="D80" s="10">
        <f t="shared" si="1"/>
        <v>1</v>
      </c>
      <c r="E80" s="7"/>
      <c r="F80" s="7"/>
      <c r="G80" s="10">
        <f t="shared" si="2"/>
        <v>0</v>
      </c>
      <c r="H80" s="7">
        <f t="shared" si="3"/>
        <v>3968</v>
      </c>
      <c r="L80" s="211"/>
      <c r="M80" s="211"/>
      <c r="N80" s="14"/>
      <c r="O80" s="14"/>
      <c r="P80" s="14"/>
      <c r="Q80" s="14"/>
    </row>
    <row r="81" spans="2:17" ht="12.75" customHeight="1" x14ac:dyDescent="0.2">
      <c r="B81" s="49" t="s">
        <v>473</v>
      </c>
      <c r="C81" s="7"/>
      <c r="D81" s="10">
        <f t="shared" si="1"/>
        <v>0</v>
      </c>
      <c r="E81" s="7"/>
      <c r="F81" s="15">
        <v>2400</v>
      </c>
      <c r="G81" s="10">
        <f t="shared" si="2"/>
        <v>1</v>
      </c>
      <c r="H81" s="7">
        <f t="shared" si="3"/>
        <v>2400</v>
      </c>
      <c r="L81" s="212"/>
      <c r="M81" s="212"/>
      <c r="O81" s="14"/>
      <c r="P81" s="14"/>
      <c r="Q81" s="14"/>
    </row>
    <row r="82" spans="2:17" ht="12.75" customHeight="1" x14ac:dyDescent="0.2">
      <c r="B82" s="49" t="s">
        <v>474</v>
      </c>
      <c r="C82" s="7">
        <v>25296</v>
      </c>
      <c r="D82" s="10">
        <f t="shared" si="1"/>
        <v>0.33566878980891718</v>
      </c>
      <c r="E82" s="7"/>
      <c r="F82" s="7">
        <v>50064</v>
      </c>
      <c r="G82" s="10">
        <f t="shared" si="2"/>
        <v>0.66433121019108277</v>
      </c>
      <c r="H82" s="7">
        <f t="shared" si="3"/>
        <v>75360</v>
      </c>
      <c r="L82" s="211"/>
      <c r="M82" s="211"/>
      <c r="N82" s="14"/>
      <c r="O82" s="14"/>
      <c r="P82" s="14"/>
      <c r="Q82" s="14"/>
    </row>
    <row r="83" spans="2:17" ht="12.75" customHeight="1" x14ac:dyDescent="0.2">
      <c r="B83" s="49" t="s">
        <v>475</v>
      </c>
      <c r="C83" s="7">
        <v>11840</v>
      </c>
      <c r="D83" s="10">
        <f t="shared" si="1"/>
        <v>0.36292300147130946</v>
      </c>
      <c r="E83" s="7"/>
      <c r="F83" s="7">
        <v>20784</v>
      </c>
      <c r="G83" s="10">
        <f t="shared" si="2"/>
        <v>0.63707699852869049</v>
      </c>
      <c r="H83" s="7">
        <f t="shared" si="3"/>
        <v>32624</v>
      </c>
      <c r="L83" s="211"/>
      <c r="M83" s="211"/>
      <c r="N83" s="14"/>
      <c r="O83" s="14"/>
      <c r="P83" s="14"/>
      <c r="Q83" s="14"/>
    </row>
    <row r="84" spans="2:17" ht="12.75" customHeight="1" x14ac:dyDescent="0.2">
      <c r="B84" s="49" t="s">
        <v>476</v>
      </c>
      <c r="C84" s="7">
        <v>76976</v>
      </c>
      <c r="D84" s="10">
        <f t="shared" si="1"/>
        <v>0.52920470795292052</v>
      </c>
      <c r="E84" s="7"/>
      <c r="F84" s="7">
        <v>68480</v>
      </c>
      <c r="G84" s="10">
        <f t="shared" si="2"/>
        <v>0.47079529204707954</v>
      </c>
      <c r="H84" s="7">
        <f t="shared" si="3"/>
        <v>145456</v>
      </c>
      <c r="L84" s="211"/>
      <c r="M84" s="211"/>
      <c r="N84" s="14"/>
      <c r="O84" s="14"/>
      <c r="P84" s="14"/>
      <c r="Q84" s="14"/>
    </row>
    <row r="85" spans="2:17" ht="12.75" customHeight="1" x14ac:dyDescent="0.2">
      <c r="B85" s="49" t="s">
        <v>477</v>
      </c>
      <c r="C85" s="7">
        <v>231600</v>
      </c>
      <c r="D85" s="10">
        <f t="shared" si="1"/>
        <v>0.65592713431212613</v>
      </c>
      <c r="E85" s="7"/>
      <c r="F85" s="7">
        <v>121488</v>
      </c>
      <c r="G85" s="10">
        <f t="shared" si="2"/>
        <v>0.34407286568787382</v>
      </c>
      <c r="H85" s="7">
        <f t="shared" si="3"/>
        <v>353088</v>
      </c>
      <c r="L85" s="211"/>
      <c r="M85" s="211"/>
      <c r="N85" s="14"/>
      <c r="O85" s="14"/>
      <c r="P85" s="14"/>
      <c r="Q85" s="14"/>
    </row>
    <row r="86" spans="2:17" ht="12.75" customHeight="1" x14ac:dyDescent="0.2">
      <c r="B86" s="49" t="s">
        <v>478</v>
      </c>
      <c r="C86" s="7">
        <v>6592</v>
      </c>
      <c r="D86" s="10">
        <f t="shared" si="1"/>
        <v>0.56906077348066297</v>
      </c>
      <c r="E86" s="7"/>
      <c r="F86" s="7">
        <v>4992</v>
      </c>
      <c r="G86" s="10">
        <f t="shared" si="2"/>
        <v>0.43093922651933703</v>
      </c>
      <c r="H86" s="7">
        <f t="shared" si="3"/>
        <v>11584</v>
      </c>
      <c r="L86" s="211"/>
      <c r="M86" s="211"/>
      <c r="N86" s="14"/>
      <c r="O86" s="14"/>
      <c r="P86" s="14"/>
      <c r="Q86" s="14"/>
    </row>
    <row r="87" spans="2:17" ht="12.75" customHeight="1" x14ac:dyDescent="0.2">
      <c r="B87" s="49" t="s">
        <v>479</v>
      </c>
      <c r="C87" s="7">
        <v>10368</v>
      </c>
      <c r="D87" s="10">
        <f t="shared" si="1"/>
        <v>0.47058823529411764</v>
      </c>
      <c r="E87" s="7"/>
      <c r="F87" s="7">
        <v>11664</v>
      </c>
      <c r="G87" s="10">
        <f t="shared" si="2"/>
        <v>0.52941176470588236</v>
      </c>
      <c r="H87" s="7">
        <f t="shared" si="3"/>
        <v>22032</v>
      </c>
      <c r="L87" s="211"/>
      <c r="M87" s="211"/>
      <c r="N87" s="14"/>
      <c r="O87" s="14"/>
      <c r="P87" s="14"/>
      <c r="Q87" s="14"/>
    </row>
    <row r="88" spans="2:17" ht="12.75" customHeight="1" x14ac:dyDescent="0.2">
      <c r="B88" s="49" t="s">
        <v>480</v>
      </c>
      <c r="C88" s="7">
        <v>39696</v>
      </c>
      <c r="D88" s="10">
        <f t="shared" si="1"/>
        <v>0.61901197604790414</v>
      </c>
      <c r="E88" s="7"/>
      <c r="F88" s="7">
        <v>24432</v>
      </c>
      <c r="G88" s="10">
        <f t="shared" si="2"/>
        <v>0.3809880239520958</v>
      </c>
      <c r="H88" s="7">
        <f t="shared" si="3"/>
        <v>64128</v>
      </c>
      <c r="L88" s="211"/>
      <c r="M88" s="211"/>
      <c r="N88" s="14"/>
      <c r="O88" s="14"/>
      <c r="P88" s="14"/>
      <c r="Q88" s="14"/>
    </row>
    <row r="89" spans="2:17" ht="12.75" customHeight="1" x14ac:dyDescent="0.2">
      <c r="B89" s="49" t="s">
        <v>481</v>
      </c>
      <c r="C89" s="7">
        <v>22896</v>
      </c>
      <c r="D89" s="10">
        <f t="shared" si="1"/>
        <v>0.49498443445174678</v>
      </c>
      <c r="E89" s="7"/>
      <c r="F89" s="7">
        <v>23360</v>
      </c>
      <c r="G89" s="10">
        <f t="shared" si="2"/>
        <v>0.50501556554825322</v>
      </c>
      <c r="H89" s="7">
        <f t="shared" si="3"/>
        <v>46256</v>
      </c>
      <c r="L89" s="211"/>
      <c r="M89" s="211"/>
      <c r="N89" s="14"/>
      <c r="O89" s="14"/>
      <c r="P89" s="14"/>
      <c r="Q89" s="14"/>
    </row>
    <row r="90" spans="2:17" ht="12.75" customHeight="1" x14ac:dyDescent="0.2">
      <c r="B90" s="49" t="s">
        <v>482</v>
      </c>
      <c r="C90" s="7"/>
      <c r="D90" s="10">
        <f t="shared" si="1"/>
        <v>0</v>
      </c>
      <c r="E90" s="7"/>
      <c r="F90" s="7">
        <v>1440</v>
      </c>
      <c r="G90" s="10">
        <f t="shared" si="2"/>
        <v>1</v>
      </c>
      <c r="H90" s="7">
        <f t="shared" si="3"/>
        <v>1440</v>
      </c>
      <c r="L90" s="211"/>
      <c r="M90" s="211"/>
      <c r="N90" s="14"/>
      <c r="O90" s="14"/>
      <c r="P90" s="14"/>
      <c r="Q90" s="14"/>
    </row>
    <row r="91" spans="2:17" ht="12.75" customHeight="1" x14ac:dyDescent="0.2">
      <c r="B91" s="49" t="s">
        <v>483</v>
      </c>
      <c r="C91" s="7">
        <v>13312</v>
      </c>
      <c r="D91" s="10">
        <f t="shared" si="1"/>
        <v>0.6887417218543046</v>
      </c>
      <c r="E91" s="7"/>
      <c r="F91" s="7">
        <v>6016</v>
      </c>
      <c r="G91" s="10">
        <f t="shared" si="2"/>
        <v>0.31125827814569534</v>
      </c>
      <c r="H91" s="7">
        <f t="shared" si="3"/>
        <v>19328</v>
      </c>
      <c r="L91" s="211"/>
      <c r="M91" s="211"/>
      <c r="N91" s="14"/>
      <c r="O91" s="14"/>
      <c r="P91" s="14"/>
      <c r="Q91" s="14"/>
    </row>
    <row r="92" spans="2:17" ht="12.75" customHeight="1" x14ac:dyDescent="0.2">
      <c r="B92" s="49" t="s">
        <v>484</v>
      </c>
      <c r="C92" s="7">
        <v>32272</v>
      </c>
      <c r="D92" s="10">
        <f t="shared" si="1"/>
        <v>0.856839422259983</v>
      </c>
      <c r="E92" s="7"/>
      <c r="F92" s="7">
        <v>5392</v>
      </c>
      <c r="G92" s="10">
        <f t="shared" si="2"/>
        <v>0.143160577740017</v>
      </c>
      <c r="H92" s="7">
        <f t="shared" si="3"/>
        <v>37664</v>
      </c>
      <c r="L92" s="211"/>
      <c r="M92" s="211"/>
      <c r="N92" s="14"/>
      <c r="O92" s="14"/>
      <c r="P92" s="14"/>
      <c r="Q92" s="14"/>
    </row>
    <row r="93" spans="2:17" ht="12.75" customHeight="1" x14ac:dyDescent="0.2">
      <c r="B93" s="49" t="s">
        <v>485</v>
      </c>
      <c r="C93" s="7">
        <v>12912</v>
      </c>
      <c r="D93" s="10">
        <f t="shared" si="1"/>
        <v>0.68447837150127222</v>
      </c>
      <c r="E93" s="7"/>
      <c r="F93" s="7">
        <v>5952</v>
      </c>
      <c r="G93" s="10">
        <f t="shared" si="2"/>
        <v>0.31552162849872772</v>
      </c>
      <c r="H93" s="7">
        <f t="shared" si="3"/>
        <v>18864</v>
      </c>
      <c r="L93" s="211"/>
      <c r="M93" s="211"/>
      <c r="N93" s="14"/>
      <c r="O93" s="14"/>
      <c r="P93" s="14"/>
      <c r="Q93" s="14"/>
    </row>
    <row r="94" spans="2:17" ht="12.75" customHeight="1" x14ac:dyDescent="0.2">
      <c r="B94" s="49" t="s">
        <v>486</v>
      </c>
      <c r="C94" s="7">
        <v>29280</v>
      </c>
      <c r="D94" s="10">
        <f t="shared" si="1"/>
        <v>0.54125998225377103</v>
      </c>
      <c r="E94" s="7"/>
      <c r="F94" s="7">
        <v>21648</v>
      </c>
      <c r="G94" s="10">
        <f t="shared" si="2"/>
        <v>0.40017746228926354</v>
      </c>
      <c r="H94" s="7">
        <v>54096</v>
      </c>
      <c r="L94" s="211"/>
      <c r="M94" s="211"/>
      <c r="N94" s="14"/>
      <c r="O94" s="14"/>
      <c r="P94" s="14"/>
      <c r="Q94" s="14"/>
    </row>
    <row r="95" spans="2:17" ht="12.75" customHeight="1" x14ac:dyDescent="0.2">
      <c r="B95" s="49" t="s">
        <v>487</v>
      </c>
      <c r="C95" s="7">
        <v>1296</v>
      </c>
      <c r="D95" s="10">
        <f t="shared" si="1"/>
        <v>5.3999999999999999E-2</v>
      </c>
      <c r="E95" s="7"/>
      <c r="F95" s="7">
        <v>25872</v>
      </c>
      <c r="G95" s="10">
        <f t="shared" si="2"/>
        <v>1.0780000000000001</v>
      </c>
      <c r="H95" s="7">
        <v>24000</v>
      </c>
      <c r="L95" s="211"/>
      <c r="M95" s="211"/>
      <c r="N95" s="14"/>
      <c r="O95" s="14"/>
      <c r="P95" s="14"/>
      <c r="Q95" s="14"/>
    </row>
    <row r="96" spans="2:17" ht="12.75" customHeight="1" x14ac:dyDescent="0.2">
      <c r="B96" s="49" t="s">
        <v>488</v>
      </c>
      <c r="C96" s="7">
        <v>406848</v>
      </c>
      <c r="D96" s="10">
        <f t="shared" si="1"/>
        <v>0.68589000080921425</v>
      </c>
      <c r="E96" s="7"/>
      <c r="F96" s="7">
        <v>186320</v>
      </c>
      <c r="G96" s="10">
        <f t="shared" si="2"/>
        <v>0.31410999919078575</v>
      </c>
      <c r="H96" s="7">
        <f t="shared" si="3"/>
        <v>593168</v>
      </c>
      <c r="L96" s="211"/>
      <c r="M96" s="211"/>
      <c r="N96" s="14"/>
      <c r="O96" s="14"/>
      <c r="P96" s="14"/>
      <c r="Q96" s="14"/>
    </row>
    <row r="97" spans="2:17" ht="12.75" customHeight="1" x14ac:dyDescent="0.2">
      <c r="B97" s="49" t="s">
        <v>523</v>
      </c>
      <c r="C97" s="7">
        <v>12752</v>
      </c>
      <c r="D97" s="10">
        <f t="shared" si="1"/>
        <v>0.36741867634771086</v>
      </c>
      <c r="E97" s="7"/>
      <c r="F97" s="7">
        <v>21955</v>
      </c>
      <c r="G97" s="10">
        <f t="shared" si="2"/>
        <v>0.63258132365228914</v>
      </c>
      <c r="H97" s="7">
        <f t="shared" si="3"/>
        <v>34707</v>
      </c>
      <c r="L97" s="211"/>
      <c r="M97" s="211"/>
      <c r="N97" s="14"/>
      <c r="O97" s="14"/>
      <c r="P97" s="14"/>
      <c r="Q97" s="14"/>
    </row>
    <row r="98" spans="2:17" ht="12.75" customHeight="1" x14ac:dyDescent="0.2">
      <c r="B98" s="49" t="s">
        <v>490</v>
      </c>
      <c r="C98" s="7">
        <v>46672</v>
      </c>
      <c r="D98" s="10">
        <f t="shared" ref="D98:D128" si="17">+C98/$H98</f>
        <v>0.7316277903185352</v>
      </c>
      <c r="E98" s="7"/>
      <c r="F98" s="15">
        <v>17120</v>
      </c>
      <c r="G98" s="10">
        <f t="shared" ref="G98:G128" si="18">+F98/$H98</f>
        <v>0.26837220968146475</v>
      </c>
      <c r="H98" s="7">
        <f t="shared" ref="H98:H128" si="19">+C98+F98</f>
        <v>63792</v>
      </c>
      <c r="L98" s="211"/>
      <c r="M98" s="211"/>
      <c r="N98" s="14"/>
      <c r="O98" s="14"/>
      <c r="P98" s="14"/>
      <c r="Q98" s="14"/>
    </row>
    <row r="99" spans="2:17" ht="12.75" customHeight="1" x14ac:dyDescent="0.2">
      <c r="B99" s="49" t="s">
        <v>491</v>
      </c>
      <c r="C99" s="7">
        <v>17664</v>
      </c>
      <c r="D99" s="10">
        <f t="shared" si="17"/>
        <v>0.80525164113785563</v>
      </c>
      <c r="E99" s="7"/>
      <c r="F99" s="7">
        <v>4272</v>
      </c>
      <c r="G99" s="10">
        <f t="shared" si="18"/>
        <v>0.19474835886214442</v>
      </c>
      <c r="H99" s="7">
        <f t="shared" si="19"/>
        <v>21936</v>
      </c>
      <c r="L99" s="211"/>
      <c r="M99" s="211"/>
      <c r="N99" s="14"/>
      <c r="O99" s="14"/>
      <c r="P99" s="14"/>
      <c r="Q99" s="14"/>
    </row>
    <row r="100" spans="2:17" ht="12.75" customHeight="1" x14ac:dyDescent="0.2">
      <c r="B100" s="49" t="s">
        <v>492</v>
      </c>
      <c r="C100" s="7">
        <v>6384</v>
      </c>
      <c r="D100" s="10">
        <f t="shared" si="17"/>
        <v>0.58333333333333337</v>
      </c>
      <c r="E100" s="7"/>
      <c r="F100" s="7">
        <v>4560</v>
      </c>
      <c r="G100" s="10">
        <f t="shared" si="18"/>
        <v>0.41666666666666669</v>
      </c>
      <c r="H100" s="7">
        <f t="shared" si="19"/>
        <v>10944</v>
      </c>
      <c r="L100" s="211"/>
      <c r="M100" s="211"/>
      <c r="N100" s="14"/>
      <c r="O100" s="14"/>
      <c r="P100" s="14"/>
      <c r="Q100" s="14"/>
    </row>
    <row r="101" spans="2:17" ht="12.75" customHeight="1" x14ac:dyDescent="0.2">
      <c r="B101" s="49" t="s">
        <v>524</v>
      </c>
      <c r="C101" s="7">
        <v>5760</v>
      </c>
      <c r="D101" s="10">
        <f t="shared" ref="D101" si="20">+C101/$H101</f>
        <v>0.76271186440677963</v>
      </c>
      <c r="E101" s="7"/>
      <c r="F101" s="7">
        <v>1792</v>
      </c>
      <c r="G101" s="10">
        <f t="shared" ref="G101" si="21">+F101/$H101</f>
        <v>0.23728813559322035</v>
      </c>
      <c r="H101" s="7">
        <f t="shared" ref="H101" si="22">+C101+F101</f>
        <v>7552</v>
      </c>
      <c r="L101" s="211"/>
      <c r="M101" s="211"/>
      <c r="N101" s="14"/>
      <c r="O101" s="14"/>
      <c r="P101" s="14"/>
      <c r="Q101" s="14"/>
    </row>
    <row r="102" spans="2:17" ht="12.75" customHeight="1" x14ac:dyDescent="0.2">
      <c r="B102" s="49" t="s">
        <v>494</v>
      </c>
      <c r="C102" s="7">
        <v>39936</v>
      </c>
      <c r="D102" s="10">
        <f t="shared" si="17"/>
        <v>0.58141160027952477</v>
      </c>
      <c r="E102" s="7"/>
      <c r="F102" s="7">
        <v>28752</v>
      </c>
      <c r="G102" s="10">
        <f t="shared" si="18"/>
        <v>0.41858839972047518</v>
      </c>
      <c r="H102" s="7">
        <f t="shared" si="19"/>
        <v>68688</v>
      </c>
      <c r="L102" s="211"/>
      <c r="M102" s="211"/>
      <c r="N102" s="14"/>
      <c r="O102" s="14"/>
      <c r="P102" s="14"/>
      <c r="Q102" s="14"/>
    </row>
    <row r="103" spans="2:17" ht="12.75" customHeight="1" x14ac:dyDescent="0.2">
      <c r="B103" s="49" t="s">
        <v>495</v>
      </c>
      <c r="C103" s="7">
        <v>28400</v>
      </c>
      <c r="D103" s="10">
        <f t="shared" si="17"/>
        <v>0.50197963800904977</v>
      </c>
      <c r="E103" s="7"/>
      <c r="F103" s="7">
        <v>28176</v>
      </c>
      <c r="G103" s="10">
        <f t="shared" si="18"/>
        <v>0.49802036199095023</v>
      </c>
      <c r="H103" s="7">
        <f t="shared" si="19"/>
        <v>56576</v>
      </c>
      <c r="L103" s="211"/>
      <c r="M103" s="211"/>
      <c r="N103" s="14"/>
      <c r="O103" s="14"/>
      <c r="P103" s="14"/>
      <c r="Q103" s="14"/>
    </row>
    <row r="104" spans="2:17" ht="12.75" customHeight="1" x14ac:dyDescent="0.2">
      <c r="B104" s="49" t="s">
        <v>525</v>
      </c>
      <c r="C104" s="7">
        <v>2688</v>
      </c>
      <c r="D104" s="10">
        <f t="shared" si="17"/>
        <v>0.21818181818181817</v>
      </c>
      <c r="E104" s="7"/>
      <c r="F104" s="7">
        <v>9632</v>
      </c>
      <c r="G104" s="10">
        <f t="shared" si="18"/>
        <v>0.78181818181818186</v>
      </c>
      <c r="H104" s="7">
        <f t="shared" si="19"/>
        <v>12320</v>
      </c>
      <c r="L104" s="211"/>
      <c r="M104" s="211"/>
      <c r="N104" s="14"/>
      <c r="O104" s="14"/>
      <c r="P104" s="14"/>
      <c r="Q104" s="14"/>
    </row>
    <row r="105" spans="2:17" ht="12.75" customHeight="1" x14ac:dyDescent="0.2">
      <c r="B105" s="49" t="s">
        <v>497</v>
      </c>
      <c r="C105" s="7">
        <v>54960</v>
      </c>
      <c r="D105" s="10">
        <f t="shared" si="17"/>
        <v>0.46945469454694549</v>
      </c>
      <c r="E105" s="7"/>
      <c r="F105" s="7">
        <v>62112</v>
      </c>
      <c r="G105" s="10">
        <f t="shared" si="18"/>
        <v>0.53054530545305456</v>
      </c>
      <c r="H105" s="7">
        <f t="shared" si="19"/>
        <v>117072</v>
      </c>
      <c r="L105" s="211"/>
      <c r="M105" s="211"/>
      <c r="N105" s="14"/>
      <c r="O105" s="14"/>
      <c r="P105" s="14"/>
      <c r="Q105" s="14"/>
    </row>
    <row r="106" spans="2:17" ht="12.75" customHeight="1" x14ac:dyDescent="0.2">
      <c r="B106" s="49" t="s">
        <v>498</v>
      </c>
      <c r="C106" s="7">
        <v>4608</v>
      </c>
      <c r="D106" s="10">
        <f t="shared" si="17"/>
        <v>0.71287128712871284</v>
      </c>
      <c r="E106" s="7"/>
      <c r="F106" s="7">
        <v>1856</v>
      </c>
      <c r="G106" s="10">
        <f t="shared" si="18"/>
        <v>0.28712871287128711</v>
      </c>
      <c r="H106" s="7">
        <f t="shared" si="19"/>
        <v>6464</v>
      </c>
      <c r="L106" s="211"/>
      <c r="M106" s="211"/>
      <c r="N106" s="14"/>
      <c r="O106" s="14"/>
      <c r="P106" s="14"/>
      <c r="Q106" s="14"/>
    </row>
    <row r="107" spans="2:17" ht="12.75" customHeight="1" x14ac:dyDescent="0.2">
      <c r="B107" s="49" t="s">
        <v>499</v>
      </c>
      <c r="C107" s="7">
        <v>213888</v>
      </c>
      <c r="D107" s="10">
        <f t="shared" si="17"/>
        <v>0.75423155044008128</v>
      </c>
      <c r="E107" s="7"/>
      <c r="F107" s="7">
        <v>69696</v>
      </c>
      <c r="G107" s="10">
        <f t="shared" si="18"/>
        <v>0.24576844955991875</v>
      </c>
      <c r="H107" s="7">
        <f t="shared" si="19"/>
        <v>283584</v>
      </c>
      <c r="L107" s="211"/>
      <c r="M107" s="211"/>
      <c r="N107" s="14"/>
      <c r="O107" s="14"/>
      <c r="P107" s="14"/>
      <c r="Q107" s="14"/>
    </row>
    <row r="108" spans="2:17" ht="12.75" customHeight="1" x14ac:dyDescent="0.2">
      <c r="B108" s="49" t="s">
        <v>500</v>
      </c>
      <c r="C108" s="7">
        <v>5472</v>
      </c>
      <c r="D108" s="10">
        <f t="shared" si="17"/>
        <v>0.61180679785330949</v>
      </c>
      <c r="E108" s="7"/>
      <c r="F108" s="7">
        <v>3472</v>
      </c>
      <c r="G108" s="10">
        <f t="shared" si="18"/>
        <v>0.38819320214669051</v>
      </c>
      <c r="H108" s="7">
        <f t="shared" si="19"/>
        <v>8944</v>
      </c>
      <c r="L108" s="211"/>
      <c r="M108" s="211"/>
      <c r="N108" s="14"/>
      <c r="O108" s="14"/>
      <c r="P108" s="14"/>
      <c r="Q108" s="14"/>
    </row>
    <row r="109" spans="2:17" ht="12.75" customHeight="1" x14ac:dyDescent="0.2">
      <c r="B109" s="49" t="s">
        <v>501</v>
      </c>
      <c r="C109" s="7">
        <v>94032</v>
      </c>
      <c r="D109" s="10">
        <f t="shared" si="17"/>
        <v>0.67458677685950408</v>
      </c>
      <c r="E109" s="7"/>
      <c r="F109" s="7">
        <v>45360</v>
      </c>
      <c r="G109" s="10">
        <f t="shared" si="18"/>
        <v>0.32541322314049587</v>
      </c>
      <c r="H109" s="7">
        <f t="shared" si="19"/>
        <v>139392</v>
      </c>
      <c r="L109" s="211"/>
      <c r="M109" s="211"/>
      <c r="N109" s="14"/>
      <c r="O109" s="14"/>
      <c r="P109" s="14"/>
      <c r="Q109" s="14"/>
    </row>
    <row r="110" spans="2:17" ht="12.75" customHeight="1" x14ac:dyDescent="0.2">
      <c r="B110" s="49" t="s">
        <v>502</v>
      </c>
      <c r="C110" s="7">
        <v>89280</v>
      </c>
      <c r="D110" s="10">
        <f t="shared" si="17"/>
        <v>0.617734971770176</v>
      </c>
      <c r="E110" s="7"/>
      <c r="F110" s="7">
        <v>55248</v>
      </c>
      <c r="G110" s="10">
        <f t="shared" si="18"/>
        <v>0.382265028229824</v>
      </c>
      <c r="H110" s="7">
        <f t="shared" si="19"/>
        <v>144528</v>
      </c>
      <c r="L110" s="211"/>
      <c r="M110" s="211"/>
      <c r="N110" s="14"/>
      <c r="O110" s="14"/>
      <c r="P110" s="14"/>
      <c r="Q110" s="14"/>
    </row>
    <row r="111" spans="2:17" ht="12.75" customHeight="1" x14ac:dyDescent="0.2">
      <c r="B111" s="49" t="s">
        <v>503</v>
      </c>
      <c r="C111" s="15">
        <v>11472</v>
      </c>
      <c r="D111" s="10">
        <f t="shared" si="17"/>
        <v>0.55971896955503508</v>
      </c>
      <c r="E111" s="7"/>
      <c r="F111" s="15">
        <v>9024</v>
      </c>
      <c r="G111" s="10">
        <f t="shared" si="18"/>
        <v>0.44028103044496486</v>
      </c>
      <c r="H111" s="7">
        <f t="shared" si="19"/>
        <v>20496</v>
      </c>
      <c r="L111" s="211"/>
      <c r="M111" s="211"/>
      <c r="N111" s="14"/>
      <c r="O111" s="14"/>
      <c r="P111" s="14"/>
      <c r="Q111" s="14"/>
    </row>
    <row r="112" spans="2:17" ht="12.75" customHeight="1" x14ac:dyDescent="0.2">
      <c r="B112" s="49" t="s">
        <v>504</v>
      </c>
      <c r="C112" s="7">
        <v>7568</v>
      </c>
      <c r="D112" s="10">
        <f t="shared" si="17"/>
        <v>0.45922330097087377</v>
      </c>
      <c r="E112" s="7"/>
      <c r="F112" s="7">
        <v>8912</v>
      </c>
      <c r="G112" s="10">
        <f t="shared" si="18"/>
        <v>0.54077669902912617</v>
      </c>
      <c r="H112" s="7">
        <f t="shared" si="19"/>
        <v>16480</v>
      </c>
      <c r="L112" s="211"/>
      <c r="M112" s="211"/>
      <c r="N112" s="14"/>
      <c r="O112" s="14"/>
      <c r="P112" s="14"/>
      <c r="Q112" s="14"/>
    </row>
    <row r="113" spans="2:17" ht="12.75" customHeight="1" x14ac:dyDescent="0.2">
      <c r="B113" s="49" t="s">
        <v>505</v>
      </c>
      <c r="C113" s="15">
        <v>10976</v>
      </c>
      <c r="D113" s="10">
        <f t="shared" si="17"/>
        <v>0.63695450324976788</v>
      </c>
      <c r="E113" s="7"/>
      <c r="F113" s="15">
        <v>6256</v>
      </c>
      <c r="G113" s="10">
        <f t="shared" si="18"/>
        <v>0.36304549675023212</v>
      </c>
      <c r="H113" s="7">
        <f t="shared" si="19"/>
        <v>17232</v>
      </c>
      <c r="L113" s="211"/>
      <c r="M113" s="211"/>
      <c r="N113" s="14"/>
      <c r="O113" s="14"/>
      <c r="P113" s="14"/>
      <c r="Q113" s="14"/>
    </row>
    <row r="114" spans="2:17" ht="12.75" customHeight="1" x14ac:dyDescent="0.2">
      <c r="B114" s="49" t="s">
        <v>506</v>
      </c>
      <c r="C114" s="7"/>
      <c r="D114" s="10">
        <f t="shared" si="17"/>
        <v>0</v>
      </c>
      <c r="E114" s="7"/>
      <c r="F114" s="7">
        <v>960</v>
      </c>
      <c r="G114" s="10">
        <f t="shared" si="18"/>
        <v>1</v>
      </c>
      <c r="H114" s="7">
        <f t="shared" si="19"/>
        <v>960</v>
      </c>
      <c r="L114" s="211"/>
      <c r="M114" s="211"/>
      <c r="N114" s="14"/>
      <c r="O114" s="14"/>
      <c r="P114" s="14"/>
      <c r="Q114" s="14"/>
    </row>
    <row r="115" spans="2:17" ht="12.75" customHeight="1" x14ac:dyDescent="0.2">
      <c r="B115" s="49" t="s">
        <v>507</v>
      </c>
      <c r="C115" s="7"/>
      <c r="D115" s="10">
        <f t="shared" si="17"/>
        <v>0</v>
      </c>
      <c r="E115" s="7"/>
      <c r="F115" s="7">
        <v>1728</v>
      </c>
      <c r="G115" s="10">
        <f t="shared" si="18"/>
        <v>1</v>
      </c>
      <c r="H115" s="7">
        <f t="shared" si="19"/>
        <v>1728</v>
      </c>
      <c r="L115" s="211"/>
      <c r="M115" s="211"/>
      <c r="N115" s="14"/>
      <c r="O115" s="14"/>
      <c r="P115" s="14"/>
      <c r="Q115" s="14"/>
    </row>
    <row r="116" spans="2:17" ht="12.75" customHeight="1" x14ac:dyDescent="0.2">
      <c r="B116" s="49" t="s">
        <v>508</v>
      </c>
      <c r="C116" s="7"/>
      <c r="D116" s="10">
        <f t="shared" si="17"/>
        <v>0</v>
      </c>
      <c r="E116" s="7"/>
      <c r="F116" s="7">
        <v>1664</v>
      </c>
      <c r="G116" s="10">
        <f t="shared" si="18"/>
        <v>1</v>
      </c>
      <c r="H116" s="7">
        <f t="shared" si="19"/>
        <v>1664</v>
      </c>
      <c r="L116" s="211"/>
      <c r="M116" s="211"/>
      <c r="N116" s="14"/>
      <c r="O116" s="14"/>
      <c r="P116" s="14"/>
      <c r="Q116" s="14"/>
    </row>
    <row r="117" spans="2:17" ht="12.75" customHeight="1" x14ac:dyDescent="0.2">
      <c r="B117" s="49" t="s">
        <v>509</v>
      </c>
      <c r="C117" s="7">
        <v>30336</v>
      </c>
      <c r="D117" s="10">
        <f t="shared" si="17"/>
        <v>0.84832214765100666</v>
      </c>
      <c r="E117" s="7"/>
      <c r="F117" s="7">
        <v>5424</v>
      </c>
      <c r="G117" s="10">
        <f t="shared" si="18"/>
        <v>0.15167785234899328</v>
      </c>
      <c r="H117" s="7">
        <f t="shared" si="19"/>
        <v>35760</v>
      </c>
      <c r="L117" s="211"/>
      <c r="M117" s="211"/>
      <c r="N117" s="14"/>
      <c r="O117" s="14"/>
      <c r="P117" s="14"/>
      <c r="Q117" s="14"/>
    </row>
    <row r="118" spans="2:17" ht="12.75" customHeight="1" x14ac:dyDescent="0.2">
      <c r="B118" s="49" t="s">
        <v>510</v>
      </c>
      <c r="C118" s="7">
        <v>18352</v>
      </c>
      <c r="D118" s="10">
        <f t="shared" si="17"/>
        <v>0.62438758845944475</v>
      </c>
      <c r="E118" s="7"/>
      <c r="F118" s="7">
        <v>11040</v>
      </c>
      <c r="G118" s="10">
        <f t="shared" si="18"/>
        <v>0.37561241154055525</v>
      </c>
      <c r="H118" s="7">
        <f t="shared" si="19"/>
        <v>29392</v>
      </c>
      <c r="L118" s="211"/>
      <c r="M118" s="211"/>
      <c r="N118" s="14"/>
      <c r="O118" s="14"/>
      <c r="P118" s="14"/>
      <c r="Q118" s="14"/>
    </row>
    <row r="119" spans="2:17" ht="12.75" customHeight="1" x14ac:dyDescent="0.2">
      <c r="B119" s="49" t="s">
        <v>511</v>
      </c>
      <c r="C119" s="7">
        <v>80160</v>
      </c>
      <c r="D119" s="10">
        <f t="shared" si="17"/>
        <v>0.53992887164565151</v>
      </c>
      <c r="E119" s="7"/>
      <c r="F119" s="7">
        <v>68304</v>
      </c>
      <c r="G119" s="10">
        <f t="shared" si="18"/>
        <v>0.46007112835434855</v>
      </c>
      <c r="H119" s="7">
        <f t="shared" si="19"/>
        <v>148464</v>
      </c>
      <c r="L119" s="211"/>
      <c r="M119" s="211"/>
      <c r="N119" s="14"/>
      <c r="O119" s="14"/>
      <c r="P119" s="14"/>
      <c r="Q119" s="14"/>
    </row>
    <row r="120" spans="2:17" ht="12.75" customHeight="1" x14ac:dyDescent="0.2">
      <c r="B120" s="49" t="s">
        <v>512</v>
      </c>
      <c r="C120" s="7">
        <v>6576</v>
      </c>
      <c r="D120" s="10">
        <f t="shared" si="17"/>
        <v>1</v>
      </c>
      <c r="E120" s="7"/>
      <c r="F120" s="7"/>
      <c r="G120" s="10">
        <f t="shared" si="18"/>
        <v>0</v>
      </c>
      <c r="H120" s="7">
        <f t="shared" si="19"/>
        <v>6576</v>
      </c>
      <c r="L120" s="212"/>
      <c r="M120" s="212"/>
      <c r="N120" s="14"/>
      <c r="O120" s="14"/>
      <c r="P120" s="14"/>
      <c r="Q120" s="14"/>
    </row>
    <row r="121" spans="2:17" ht="12.75" customHeight="1" x14ac:dyDescent="0.2">
      <c r="B121" s="49" t="s">
        <v>513</v>
      </c>
      <c r="C121" s="7">
        <v>672</v>
      </c>
      <c r="D121" s="10">
        <f t="shared" si="17"/>
        <v>1</v>
      </c>
      <c r="E121" s="7"/>
      <c r="F121" s="7"/>
      <c r="G121" s="10">
        <f t="shared" si="18"/>
        <v>0</v>
      </c>
      <c r="H121" s="7">
        <f t="shared" si="19"/>
        <v>672</v>
      </c>
      <c r="L121" s="211"/>
      <c r="M121" s="211"/>
      <c r="N121" s="14"/>
      <c r="O121" s="14"/>
      <c r="P121" s="14"/>
      <c r="Q121" s="14"/>
    </row>
    <row r="122" spans="2:17" ht="12.75" customHeight="1" x14ac:dyDescent="0.2">
      <c r="B122" s="49" t="s">
        <v>514</v>
      </c>
      <c r="C122" s="7">
        <v>2896</v>
      </c>
      <c r="D122" s="10">
        <f t="shared" si="17"/>
        <v>0.27549467275494671</v>
      </c>
      <c r="E122" s="7"/>
      <c r="F122" s="7">
        <v>7616</v>
      </c>
      <c r="G122" s="10">
        <f t="shared" si="18"/>
        <v>0.72450532724505323</v>
      </c>
      <c r="H122" s="7">
        <f t="shared" si="19"/>
        <v>10512</v>
      </c>
      <c r="L122" s="212"/>
      <c r="M122" s="212"/>
      <c r="N122" s="14"/>
      <c r="O122" s="14"/>
      <c r="P122" s="14"/>
      <c r="Q122" s="14"/>
    </row>
    <row r="123" spans="2:17" ht="12.75" customHeight="1" x14ac:dyDescent="0.2">
      <c r="B123" s="49" t="s">
        <v>515</v>
      </c>
      <c r="C123" s="7">
        <v>9152</v>
      </c>
      <c r="D123" s="10">
        <f t="shared" si="17"/>
        <v>0.63065049614112456</v>
      </c>
      <c r="E123" s="7"/>
      <c r="F123" s="7">
        <v>5360</v>
      </c>
      <c r="G123" s="10">
        <f t="shared" si="18"/>
        <v>0.36934950385887544</v>
      </c>
      <c r="H123" s="7">
        <f t="shared" si="19"/>
        <v>14512</v>
      </c>
      <c r="L123" s="212"/>
      <c r="M123" s="212"/>
      <c r="N123" s="14"/>
      <c r="O123" s="14"/>
      <c r="P123" s="14"/>
      <c r="Q123" s="14"/>
    </row>
    <row r="124" spans="2:17" ht="12.75" customHeight="1" x14ac:dyDescent="0.2">
      <c r="B124" s="49" t="s">
        <v>516</v>
      </c>
      <c r="C124" s="7">
        <v>34848</v>
      </c>
      <c r="D124" s="10">
        <f t="shared" si="17"/>
        <v>0.77841315225160834</v>
      </c>
      <c r="E124" s="7"/>
      <c r="F124" s="7">
        <v>9920</v>
      </c>
      <c r="G124" s="10">
        <f t="shared" si="18"/>
        <v>0.22158684774839171</v>
      </c>
      <c r="H124" s="7">
        <f t="shared" si="19"/>
        <v>44768</v>
      </c>
      <c r="L124" s="211"/>
      <c r="M124" s="211"/>
      <c r="N124" s="14"/>
      <c r="O124" s="14"/>
      <c r="P124" s="14"/>
      <c r="Q124" s="14"/>
    </row>
    <row r="125" spans="2:17" ht="12.75" customHeight="1" x14ac:dyDescent="0.2">
      <c r="B125" s="49" t="s">
        <v>542</v>
      </c>
      <c r="C125" s="7">
        <v>2592</v>
      </c>
      <c r="D125" s="10">
        <f t="shared" si="17"/>
        <v>0.58064516129032262</v>
      </c>
      <c r="E125" s="7"/>
      <c r="F125" s="7">
        <v>1872</v>
      </c>
      <c r="G125" s="10">
        <f t="shared" si="18"/>
        <v>0.41935483870967744</v>
      </c>
      <c r="H125" s="7">
        <f t="shared" si="19"/>
        <v>4464</v>
      </c>
      <c r="L125" s="212"/>
      <c r="M125" s="212"/>
      <c r="N125" s="14"/>
      <c r="O125" s="14"/>
      <c r="P125" s="14"/>
      <c r="Q125" s="14"/>
    </row>
    <row r="126" spans="2:17" ht="12.75" customHeight="1" x14ac:dyDescent="0.2">
      <c r="B126" s="49" t="s">
        <v>518</v>
      </c>
      <c r="C126" s="7">
        <v>6160</v>
      </c>
      <c r="D126" s="10">
        <f t="shared" si="17"/>
        <v>0.2564956695536309</v>
      </c>
      <c r="E126" s="7"/>
      <c r="F126" s="7">
        <v>17856</v>
      </c>
      <c r="G126" s="10">
        <f t="shared" si="18"/>
        <v>0.7435043304463691</v>
      </c>
      <c r="H126" s="7">
        <f t="shared" si="19"/>
        <v>24016</v>
      </c>
      <c r="L126" s="212"/>
      <c r="M126" s="212"/>
      <c r="N126" s="14"/>
      <c r="O126" s="14"/>
      <c r="P126" s="14"/>
      <c r="Q126" s="14"/>
    </row>
    <row r="127" spans="2:17" ht="12.75" customHeight="1" x14ac:dyDescent="0.2">
      <c r="B127" s="49" t="s">
        <v>540</v>
      </c>
      <c r="C127" s="7">
        <v>24032</v>
      </c>
      <c r="D127" s="10">
        <f t="shared" si="17"/>
        <v>0.72912621359223306</v>
      </c>
      <c r="E127" s="7"/>
      <c r="F127" s="7">
        <v>8928</v>
      </c>
      <c r="G127" s="10">
        <f t="shared" si="18"/>
        <v>0.27087378640776699</v>
      </c>
      <c r="H127" s="7">
        <f t="shared" si="19"/>
        <v>32960</v>
      </c>
      <c r="L127" s="212"/>
      <c r="M127" s="212"/>
      <c r="N127" s="14"/>
      <c r="O127" s="14"/>
      <c r="P127" s="14"/>
      <c r="Q127" s="14"/>
    </row>
    <row r="128" spans="2:17" ht="12.75" customHeight="1" x14ac:dyDescent="0.2">
      <c r="B128" s="49" t="s">
        <v>520</v>
      </c>
      <c r="C128" s="7">
        <v>20224</v>
      </c>
      <c r="D128" s="10">
        <f t="shared" si="17"/>
        <v>0.7053571428571429</v>
      </c>
      <c r="E128" s="7"/>
      <c r="F128" s="7">
        <v>8448</v>
      </c>
      <c r="G128" s="10">
        <f t="shared" si="18"/>
        <v>0.29464285714285715</v>
      </c>
      <c r="H128" s="7">
        <f t="shared" si="19"/>
        <v>28672</v>
      </c>
      <c r="L128" s="212"/>
      <c r="M128" s="212"/>
      <c r="N128" s="14"/>
      <c r="O128" s="14"/>
      <c r="P128" s="14"/>
      <c r="Q128" s="14"/>
    </row>
    <row r="129" spans="2:17" ht="12.75" customHeight="1" x14ac:dyDescent="0.2">
      <c r="B129" s="49" t="s">
        <v>541</v>
      </c>
      <c r="C129" s="7">
        <v>67312</v>
      </c>
      <c r="D129" s="10">
        <f t="shared" ref="D129" si="23">+C129/$H129</f>
        <v>0.77634249861598081</v>
      </c>
      <c r="E129" s="7"/>
      <c r="F129" s="7">
        <v>19392</v>
      </c>
      <c r="G129" s="10">
        <f t="shared" ref="G129" si="24">+F129/$H129</f>
        <v>0.22365750138401919</v>
      </c>
      <c r="H129" s="7">
        <f t="shared" ref="H129" si="25">+C129+F129</f>
        <v>86704</v>
      </c>
      <c r="L129" s="212"/>
      <c r="M129" s="212"/>
      <c r="N129" s="14"/>
      <c r="O129" s="14"/>
      <c r="P129" s="14"/>
      <c r="Q129" s="14"/>
    </row>
    <row r="130" spans="2:17" ht="12.75" customHeight="1" x14ac:dyDescent="0.2"/>
    <row r="131" spans="2:17" ht="12.75" customHeight="1" x14ac:dyDescent="0.2">
      <c r="B131" s="219" t="s">
        <v>392</v>
      </c>
      <c r="C131" s="219"/>
      <c r="D131" s="219"/>
      <c r="E131" s="219"/>
      <c r="F131" s="219"/>
      <c r="G131" s="219"/>
      <c r="H131" s="219"/>
    </row>
    <row r="132" spans="2:17" ht="12.75" customHeight="1" x14ac:dyDescent="0.2">
      <c r="B132" s="219"/>
      <c r="C132" s="219"/>
      <c r="D132" s="219"/>
      <c r="E132" s="219"/>
      <c r="F132" s="219"/>
      <c r="G132" s="219"/>
      <c r="H132" s="219"/>
    </row>
    <row r="133" spans="2:17" ht="12.75" customHeight="1" x14ac:dyDescent="0.2"/>
    <row r="134" spans="2:17" ht="12.75" customHeight="1" x14ac:dyDescent="0.2">
      <c r="B134" s="219" t="s">
        <v>391</v>
      </c>
      <c r="C134" s="219"/>
      <c r="D134" s="219"/>
      <c r="E134" s="219"/>
      <c r="F134" s="219"/>
      <c r="G134" s="219"/>
      <c r="H134" s="219"/>
    </row>
    <row r="135" spans="2:17" ht="12.75" customHeight="1" x14ac:dyDescent="0.2">
      <c r="B135" s="219"/>
      <c r="C135" s="219"/>
      <c r="D135" s="219"/>
      <c r="E135" s="219"/>
      <c r="F135" s="219"/>
      <c r="G135" s="219"/>
      <c r="H135" s="219"/>
    </row>
    <row r="136" spans="2:17" ht="12.75" customHeight="1" x14ac:dyDescent="0.2">
      <c r="B136" s="219"/>
      <c r="C136" s="219"/>
      <c r="D136" s="219"/>
      <c r="E136" s="219"/>
      <c r="F136" s="219"/>
      <c r="G136" s="219"/>
      <c r="H136" s="219"/>
    </row>
    <row r="137" spans="2:17" ht="12.75" customHeight="1" x14ac:dyDescent="0.2"/>
    <row r="138" spans="2:17" ht="12.75" customHeight="1" x14ac:dyDescent="0.2"/>
    <row r="139" spans="2:17" ht="12.75" customHeight="1" x14ac:dyDescent="0.2">
      <c r="B139" s="219" t="s">
        <v>671</v>
      </c>
      <c r="C139" s="219"/>
      <c r="D139" s="219"/>
      <c r="E139" s="219"/>
      <c r="F139" s="219"/>
      <c r="G139" s="219"/>
      <c r="H139" s="219"/>
    </row>
    <row r="140" spans="2:17" ht="12.75" customHeight="1" x14ac:dyDescent="0.2">
      <c r="B140" s="219"/>
      <c r="C140" s="219"/>
      <c r="D140" s="219"/>
      <c r="E140" s="219"/>
      <c r="F140" s="219"/>
      <c r="G140" s="219"/>
      <c r="H140" s="219"/>
    </row>
    <row r="141" spans="2:17" ht="12.75" customHeight="1" x14ac:dyDescent="0.2">
      <c r="B141" s="219"/>
      <c r="C141" s="219"/>
      <c r="D141" s="219"/>
      <c r="E141" s="219"/>
      <c r="F141" s="219"/>
      <c r="G141" s="219"/>
      <c r="H141" s="219"/>
    </row>
    <row r="142" spans="2:17" ht="12.75" customHeight="1" x14ac:dyDescent="0.2">
      <c r="B142" s="219"/>
      <c r="C142" s="219"/>
      <c r="D142" s="219"/>
      <c r="E142" s="219"/>
      <c r="F142" s="219"/>
      <c r="G142" s="219"/>
      <c r="H142" s="219"/>
    </row>
    <row r="143" spans="2:17" ht="12.75" customHeight="1" x14ac:dyDescent="0.2"/>
    <row r="144" spans="2:17" ht="12.75" customHeight="1" x14ac:dyDescent="0.2">
      <c r="B144" s="219" t="s">
        <v>284</v>
      </c>
      <c r="C144" s="219"/>
      <c r="D144" s="219"/>
      <c r="E144" s="219"/>
      <c r="F144" s="219"/>
      <c r="G144" s="219"/>
      <c r="H144" s="219"/>
    </row>
    <row r="145" spans="2:8" ht="12.75" customHeight="1" x14ac:dyDescent="0.2">
      <c r="B145" s="219"/>
      <c r="C145" s="219"/>
      <c r="D145" s="219"/>
      <c r="E145" s="219"/>
      <c r="F145" s="219"/>
      <c r="G145" s="219"/>
      <c r="H145" s="219"/>
    </row>
    <row r="146" spans="2:8" ht="12.75" customHeight="1" x14ac:dyDescent="0.2">
      <c r="B146" s="219"/>
      <c r="C146" s="219"/>
      <c r="D146" s="219"/>
      <c r="E146" s="219"/>
      <c r="F146" s="219"/>
      <c r="G146" s="219"/>
      <c r="H146" s="219"/>
    </row>
    <row r="147" spans="2:8" ht="12.75" customHeight="1" x14ac:dyDescent="0.2">
      <c r="B147" s="219"/>
      <c r="C147" s="219"/>
      <c r="D147" s="219"/>
      <c r="E147" s="219"/>
      <c r="F147" s="219"/>
      <c r="G147" s="219"/>
      <c r="H147" s="219"/>
    </row>
    <row r="148" spans="2:8" ht="12.75" customHeight="1" x14ac:dyDescent="0.2">
      <c r="B148" s="219"/>
      <c r="C148" s="219"/>
      <c r="D148" s="219"/>
      <c r="E148" s="219"/>
      <c r="F148" s="219"/>
      <c r="G148" s="219"/>
      <c r="H148" s="219"/>
    </row>
    <row r="149" spans="2:8" ht="12.75" customHeight="1" x14ac:dyDescent="0.2">
      <c r="B149" s="219"/>
      <c r="C149" s="219"/>
      <c r="D149" s="219"/>
      <c r="E149" s="219"/>
      <c r="F149" s="219"/>
      <c r="G149" s="219"/>
      <c r="H149" s="219"/>
    </row>
    <row r="150" spans="2:8" ht="12.75" customHeight="1" x14ac:dyDescent="0.2">
      <c r="B150" s="219"/>
      <c r="C150" s="219"/>
      <c r="D150" s="219"/>
      <c r="E150" s="219"/>
      <c r="F150" s="219"/>
      <c r="G150" s="219"/>
      <c r="H150" s="219"/>
    </row>
    <row r="151" spans="2:8" ht="12.75" customHeight="1" x14ac:dyDescent="0.2">
      <c r="C151" s="1"/>
      <c r="D151" s="1"/>
      <c r="E151" s="1"/>
      <c r="F151" s="1"/>
      <c r="G151" s="1"/>
    </row>
    <row r="152" spans="2:8" ht="12.75" customHeight="1" x14ac:dyDescent="0.2">
      <c r="C152" s="1"/>
      <c r="D152" s="1"/>
      <c r="E152" s="1"/>
      <c r="F152" s="1"/>
      <c r="G152" s="1"/>
    </row>
    <row r="153" spans="2:8" ht="12.75" customHeight="1" x14ac:dyDescent="0.2">
      <c r="C153" s="1"/>
      <c r="D153" s="1"/>
      <c r="E153" s="1"/>
      <c r="F153" s="1"/>
      <c r="G153" s="1"/>
    </row>
    <row r="154" spans="2:8" ht="12.75" customHeight="1" x14ac:dyDescent="0.2">
      <c r="C154" s="2"/>
      <c r="D154" s="2"/>
      <c r="E154" s="2"/>
      <c r="F154" s="1"/>
      <c r="G154" s="1"/>
    </row>
    <row r="155" spans="2:8" ht="12.75" customHeight="1" x14ac:dyDescent="0.2">
      <c r="C155" s="2"/>
      <c r="D155" s="2"/>
      <c r="E155" s="2"/>
      <c r="F155" s="1"/>
      <c r="G155" s="1"/>
    </row>
    <row r="156" spans="2:8" ht="12.75" customHeight="1" x14ac:dyDescent="0.2">
      <c r="C156" s="1"/>
      <c r="D156" s="1"/>
      <c r="E156" s="1"/>
      <c r="F156" s="1"/>
      <c r="G156" s="1"/>
    </row>
    <row r="157" spans="2:8" x14ac:dyDescent="0.2">
      <c r="C157" s="1"/>
      <c r="D157" s="1"/>
      <c r="E157" s="1"/>
      <c r="F157" s="1"/>
      <c r="G157" s="1"/>
    </row>
    <row r="158" spans="2:8" x14ac:dyDescent="0.2">
      <c r="C158" s="1"/>
      <c r="D158" s="1"/>
      <c r="E158" s="1"/>
      <c r="F158" s="1"/>
      <c r="G158" s="1"/>
    </row>
    <row r="159" spans="2:8" x14ac:dyDescent="0.2">
      <c r="C159" s="1"/>
      <c r="D159" s="1"/>
      <c r="E159" s="1"/>
      <c r="F159" s="1"/>
      <c r="G159" s="1"/>
    </row>
    <row r="160" spans="2:8" x14ac:dyDescent="0.2">
      <c r="C160" s="1"/>
      <c r="D160" s="1"/>
      <c r="E160" s="1"/>
      <c r="F160" s="1"/>
      <c r="G160" s="1"/>
    </row>
    <row r="161" spans="3:7" x14ac:dyDescent="0.2">
      <c r="C161" s="1"/>
      <c r="D161" s="1"/>
      <c r="E161" s="1"/>
      <c r="F161" s="1"/>
      <c r="G161" s="1"/>
    </row>
    <row r="162" spans="3:7" x14ac:dyDescent="0.2">
      <c r="C162" s="2"/>
      <c r="D162" s="2"/>
      <c r="E162" s="2"/>
      <c r="F162" s="1"/>
      <c r="G162" s="1"/>
    </row>
    <row r="163" spans="3:7" x14ac:dyDescent="0.2">
      <c r="C163" s="2"/>
      <c r="D163" s="2"/>
      <c r="E163" s="2"/>
      <c r="F163" s="1"/>
      <c r="G163" s="1"/>
    </row>
    <row r="164" spans="3:7" x14ac:dyDescent="0.2">
      <c r="C164" s="1"/>
      <c r="D164" s="1"/>
      <c r="E164" s="1"/>
      <c r="F164" s="1"/>
      <c r="G164" s="1"/>
    </row>
    <row r="165" spans="3:7" x14ac:dyDescent="0.2">
      <c r="C165" s="1"/>
      <c r="D165" s="1"/>
      <c r="E165" s="1"/>
      <c r="F165" s="1"/>
      <c r="G165" s="1"/>
    </row>
    <row r="166" spans="3:7" x14ac:dyDescent="0.2">
      <c r="C166" s="1"/>
      <c r="D166" s="1"/>
      <c r="E166" s="1"/>
      <c r="F166" s="1"/>
      <c r="G166" s="1"/>
    </row>
    <row r="167" spans="3:7" x14ac:dyDescent="0.2">
      <c r="C167" s="1"/>
      <c r="D167" s="1"/>
      <c r="E167" s="1"/>
      <c r="F167" s="1"/>
      <c r="G167" s="1"/>
    </row>
    <row r="168" spans="3:7" x14ac:dyDescent="0.2">
      <c r="C168" s="1"/>
      <c r="D168" s="1"/>
      <c r="E168" s="1"/>
      <c r="F168" s="1"/>
      <c r="G168" s="1"/>
    </row>
    <row r="169" spans="3:7" x14ac:dyDescent="0.2">
      <c r="C169" s="1"/>
      <c r="D169" s="1"/>
      <c r="E169" s="1"/>
      <c r="F169" s="1"/>
      <c r="G169" s="1"/>
    </row>
    <row r="170" spans="3:7" x14ac:dyDescent="0.2">
      <c r="C170" s="2"/>
      <c r="D170" s="2"/>
      <c r="E170" s="2"/>
      <c r="F170" s="1"/>
      <c r="G170" s="1"/>
    </row>
    <row r="171" spans="3:7" x14ac:dyDescent="0.2">
      <c r="C171" s="2"/>
      <c r="D171" s="2"/>
      <c r="E171" s="2"/>
      <c r="F171" s="1"/>
      <c r="G171" s="1"/>
    </row>
    <row r="172" spans="3:7" x14ac:dyDescent="0.2">
      <c r="C172" s="1"/>
      <c r="D172" s="1"/>
      <c r="E172" s="1"/>
      <c r="F172" s="1"/>
      <c r="G172" s="1"/>
    </row>
    <row r="173" spans="3:7" x14ac:dyDescent="0.2">
      <c r="C173" s="1"/>
      <c r="D173" s="1"/>
      <c r="E173" s="1"/>
      <c r="F173" s="1"/>
      <c r="G173" s="1"/>
    </row>
    <row r="174" spans="3:7" x14ac:dyDescent="0.2">
      <c r="C174" s="1"/>
      <c r="D174" s="1"/>
      <c r="E174" s="1"/>
      <c r="F174" s="1"/>
      <c r="G174" s="1"/>
    </row>
    <row r="175" spans="3:7" x14ac:dyDescent="0.2">
      <c r="C175" s="1"/>
      <c r="D175" s="1"/>
      <c r="E175" s="1"/>
      <c r="F175" s="1"/>
      <c r="G175" s="1"/>
    </row>
    <row r="176" spans="3:7" x14ac:dyDescent="0.2">
      <c r="C176" s="1"/>
      <c r="D176" s="1"/>
      <c r="E176" s="1"/>
      <c r="F176" s="1"/>
      <c r="G176" s="1"/>
    </row>
    <row r="177" spans="3:7" x14ac:dyDescent="0.2">
      <c r="C177" s="1"/>
      <c r="D177" s="1"/>
      <c r="E177" s="1"/>
      <c r="F177" s="1"/>
      <c r="G177" s="1"/>
    </row>
    <row r="178" spans="3:7" x14ac:dyDescent="0.2">
      <c r="C178" s="1"/>
      <c r="D178" s="1"/>
      <c r="E178" s="1"/>
      <c r="F178" s="1"/>
      <c r="G178" s="1"/>
    </row>
    <row r="179" spans="3:7" x14ac:dyDescent="0.2">
      <c r="C179" s="1"/>
      <c r="D179" s="1"/>
      <c r="E179" s="1"/>
      <c r="F179" s="1"/>
      <c r="G179" s="1"/>
    </row>
    <row r="180" spans="3:7" x14ac:dyDescent="0.2">
      <c r="C180" s="1"/>
      <c r="D180" s="1"/>
      <c r="E180" s="1"/>
      <c r="F180" s="1"/>
      <c r="G180" s="1"/>
    </row>
    <row r="181" spans="3:7" x14ac:dyDescent="0.2">
      <c r="C181" s="1"/>
      <c r="D181" s="1"/>
      <c r="E181" s="1"/>
      <c r="F181" s="1"/>
      <c r="G181" s="1"/>
    </row>
    <row r="182" spans="3:7" x14ac:dyDescent="0.2">
      <c r="C182" s="1"/>
      <c r="D182" s="1"/>
      <c r="E182" s="1"/>
      <c r="F182" s="2"/>
      <c r="G182" s="1"/>
    </row>
    <row r="183" spans="3:7" x14ac:dyDescent="0.2">
      <c r="C183" s="1"/>
      <c r="D183" s="1"/>
      <c r="E183" s="1"/>
      <c r="F183" s="2"/>
      <c r="G183" s="1"/>
    </row>
    <row r="184" spans="3:7" x14ac:dyDescent="0.2">
      <c r="C184" s="2"/>
      <c r="D184" s="2"/>
      <c r="E184" s="2"/>
      <c r="F184" s="1"/>
      <c r="G184" s="1"/>
    </row>
    <row r="185" spans="3:7" x14ac:dyDescent="0.2">
      <c r="C185" s="2"/>
      <c r="D185" s="2"/>
      <c r="E185" s="2"/>
      <c r="F185" s="1"/>
      <c r="G185" s="1"/>
    </row>
    <row r="186" spans="3:7" x14ac:dyDescent="0.2">
      <c r="C186" s="2"/>
      <c r="D186" s="2"/>
      <c r="E186" s="2"/>
      <c r="F186" s="1"/>
      <c r="G186" s="1"/>
    </row>
    <row r="187" spans="3:7" x14ac:dyDescent="0.2">
      <c r="C187" s="2"/>
      <c r="D187" s="2"/>
      <c r="E187" s="2"/>
      <c r="F187" s="1"/>
      <c r="G187" s="1"/>
    </row>
    <row r="188" spans="3:7" x14ac:dyDescent="0.2">
      <c r="C188" s="1"/>
      <c r="D188" s="1"/>
      <c r="E188" s="1"/>
      <c r="F188" s="1"/>
      <c r="G188" s="1"/>
    </row>
    <row r="189" spans="3:7" x14ac:dyDescent="0.2">
      <c r="C189" s="1"/>
      <c r="D189" s="1"/>
      <c r="E189" s="1"/>
      <c r="F189" s="1"/>
      <c r="G189" s="1"/>
    </row>
    <row r="190" spans="3:7" x14ac:dyDescent="0.2">
      <c r="C190" s="1"/>
      <c r="D190" s="1"/>
      <c r="E190" s="1"/>
      <c r="F190" s="1"/>
      <c r="G190" s="1"/>
    </row>
    <row r="191" spans="3:7" x14ac:dyDescent="0.2">
      <c r="C191" s="1"/>
      <c r="D191" s="1"/>
      <c r="E191" s="1"/>
      <c r="F191" s="1"/>
      <c r="G191" s="1"/>
    </row>
    <row r="192" spans="3:7" x14ac:dyDescent="0.2">
      <c r="C192" s="1"/>
      <c r="D192" s="1"/>
      <c r="E192" s="1"/>
      <c r="F192" s="1"/>
      <c r="G192" s="1"/>
    </row>
    <row r="193" spans="3:7" x14ac:dyDescent="0.2">
      <c r="C193" s="1"/>
      <c r="D193" s="1"/>
      <c r="E193" s="1"/>
      <c r="F193" s="1"/>
      <c r="G193" s="1"/>
    </row>
    <row r="194" spans="3:7" x14ac:dyDescent="0.2">
      <c r="C194" s="1"/>
      <c r="D194" s="1"/>
      <c r="E194" s="1"/>
      <c r="F194" s="1"/>
      <c r="G194" s="1"/>
    </row>
    <row r="195" spans="3:7" x14ac:dyDescent="0.2">
      <c r="C195" s="1"/>
      <c r="D195" s="1"/>
      <c r="E195" s="1"/>
      <c r="F195" s="1"/>
      <c r="G195" s="1"/>
    </row>
    <row r="196" spans="3:7" x14ac:dyDescent="0.2">
      <c r="C196" s="1"/>
      <c r="D196" s="1"/>
      <c r="E196" s="1"/>
      <c r="F196" s="1"/>
      <c r="G196" s="1"/>
    </row>
    <row r="197" spans="3:7" x14ac:dyDescent="0.2">
      <c r="C197" s="1"/>
      <c r="D197" s="1"/>
      <c r="E197" s="1"/>
      <c r="F197" s="1"/>
      <c r="G197" s="1"/>
    </row>
    <row r="198" spans="3:7" x14ac:dyDescent="0.2">
      <c r="C198" s="1"/>
      <c r="D198" s="1"/>
      <c r="E198" s="1"/>
      <c r="F198" s="1"/>
      <c r="G198" s="1"/>
    </row>
    <row r="199" spans="3:7" x14ac:dyDescent="0.2">
      <c r="C199" s="1"/>
      <c r="D199" s="1"/>
      <c r="E199" s="1"/>
      <c r="F199" s="1"/>
      <c r="G199" s="1"/>
    </row>
    <row r="200" spans="3:7" x14ac:dyDescent="0.2">
      <c r="C200" s="1"/>
      <c r="D200" s="1"/>
      <c r="E200" s="1"/>
      <c r="F200" s="1"/>
      <c r="G200" s="1"/>
    </row>
    <row r="201" spans="3:7" x14ac:dyDescent="0.2">
      <c r="C201" s="1"/>
      <c r="D201" s="1"/>
      <c r="E201" s="1"/>
      <c r="F201" s="1"/>
      <c r="G201" s="1"/>
    </row>
    <row r="202" spans="3:7" x14ac:dyDescent="0.2">
      <c r="C202" s="1"/>
      <c r="D202" s="1"/>
      <c r="E202" s="1"/>
      <c r="F202" s="1"/>
      <c r="G202" s="1"/>
    </row>
    <row r="203" spans="3:7" x14ac:dyDescent="0.2">
      <c r="C203" s="1"/>
      <c r="D203" s="1"/>
      <c r="E203" s="1"/>
      <c r="F203" s="1"/>
      <c r="G203" s="1"/>
    </row>
    <row r="204" spans="3:7" x14ac:dyDescent="0.2">
      <c r="C204" s="1"/>
      <c r="D204" s="1"/>
      <c r="E204" s="1"/>
      <c r="F204" s="1"/>
      <c r="G204" s="1"/>
    </row>
    <row r="205" spans="3:7" x14ac:dyDescent="0.2">
      <c r="C205" s="1"/>
      <c r="D205" s="1"/>
      <c r="E205" s="1"/>
      <c r="F205" s="1"/>
      <c r="G205" s="1"/>
    </row>
    <row r="206" spans="3:7" x14ac:dyDescent="0.2">
      <c r="C206" s="1"/>
      <c r="D206" s="1"/>
      <c r="E206" s="1"/>
      <c r="F206" s="1"/>
      <c r="G206" s="1"/>
    </row>
    <row r="207" spans="3:7" x14ac:dyDescent="0.2">
      <c r="C207" s="1"/>
      <c r="D207" s="1"/>
      <c r="E207" s="1"/>
      <c r="F207" s="1"/>
      <c r="G207" s="1"/>
    </row>
    <row r="208" spans="3:7" x14ac:dyDescent="0.2">
      <c r="C208" s="1"/>
      <c r="D208" s="1"/>
      <c r="E208" s="1"/>
      <c r="F208" s="1"/>
      <c r="G208" s="1"/>
    </row>
    <row r="209" spans="3:7" x14ac:dyDescent="0.2">
      <c r="C209" s="1"/>
      <c r="D209" s="1"/>
      <c r="E209" s="1"/>
      <c r="F209" s="1"/>
      <c r="G209" s="1"/>
    </row>
    <row r="210" spans="3:7" x14ac:dyDescent="0.2">
      <c r="C210" s="1"/>
      <c r="D210" s="1"/>
      <c r="E210" s="1"/>
      <c r="F210" s="1"/>
      <c r="G210" s="1"/>
    </row>
    <row r="211" spans="3:7" x14ac:dyDescent="0.2">
      <c r="C211" s="1"/>
      <c r="D211" s="1"/>
      <c r="E211" s="1"/>
      <c r="F211" s="1"/>
      <c r="G211" s="1"/>
    </row>
    <row r="212" spans="3:7" x14ac:dyDescent="0.2">
      <c r="C212" s="2"/>
      <c r="D212" s="2"/>
      <c r="E212" s="2"/>
      <c r="F212" s="1"/>
      <c r="G212" s="1"/>
    </row>
    <row r="213" spans="3:7" x14ac:dyDescent="0.2">
      <c r="C213" s="2"/>
      <c r="D213" s="2"/>
      <c r="E213" s="2"/>
      <c r="F213" s="1"/>
      <c r="G213" s="1"/>
    </row>
    <row r="214" spans="3:7" x14ac:dyDescent="0.2">
      <c r="C214" s="1"/>
      <c r="D214" s="1"/>
      <c r="E214" s="1"/>
      <c r="F214" s="1"/>
      <c r="G214" s="1"/>
    </row>
    <row r="215" spans="3:7" x14ac:dyDescent="0.2">
      <c r="C215" s="1"/>
      <c r="D215" s="1"/>
      <c r="E215" s="1"/>
      <c r="F215" s="1"/>
      <c r="G215" s="1"/>
    </row>
    <row r="216" spans="3:7" x14ac:dyDescent="0.2">
      <c r="C216" s="1"/>
      <c r="D216" s="1"/>
      <c r="E216" s="1"/>
      <c r="F216" s="1"/>
      <c r="G216" s="1"/>
    </row>
    <row r="217" spans="3:7" x14ac:dyDescent="0.2">
      <c r="C217" s="1"/>
      <c r="D217" s="1"/>
      <c r="E217" s="1"/>
      <c r="F217" s="1"/>
      <c r="G217" s="1"/>
    </row>
    <row r="218" spans="3:7" x14ac:dyDescent="0.2">
      <c r="C218" s="1"/>
      <c r="D218" s="1"/>
      <c r="E218" s="1"/>
      <c r="F218" s="1"/>
      <c r="G218" s="1"/>
    </row>
    <row r="219" spans="3:7" x14ac:dyDescent="0.2">
      <c r="C219" s="1"/>
      <c r="D219" s="1"/>
      <c r="E219" s="1"/>
      <c r="F219" s="1"/>
      <c r="G219" s="1"/>
    </row>
    <row r="220" spans="3:7" x14ac:dyDescent="0.2">
      <c r="C220" s="1"/>
      <c r="D220" s="1"/>
      <c r="E220" s="1"/>
      <c r="F220" s="1"/>
      <c r="G220" s="1"/>
    </row>
    <row r="221" spans="3:7" x14ac:dyDescent="0.2">
      <c r="C221" s="1"/>
      <c r="D221" s="1"/>
      <c r="E221" s="1"/>
      <c r="F221" s="1"/>
      <c r="G221" s="1"/>
    </row>
    <row r="222" spans="3:7" x14ac:dyDescent="0.2">
      <c r="C222" s="2"/>
      <c r="D222" s="2"/>
      <c r="E222" s="2"/>
      <c r="F222" s="1"/>
      <c r="G222" s="1"/>
    </row>
    <row r="223" spans="3:7" x14ac:dyDescent="0.2">
      <c r="C223" s="2"/>
      <c r="D223" s="2"/>
      <c r="E223" s="2"/>
      <c r="F223" s="1"/>
      <c r="G223" s="1"/>
    </row>
  </sheetData>
  <mergeCells count="6">
    <mergeCell ref="B131:H132"/>
    <mergeCell ref="C6:D6"/>
    <mergeCell ref="F6:G6"/>
    <mergeCell ref="B144:H150"/>
    <mergeCell ref="B139:H142"/>
    <mergeCell ref="B134:H136"/>
  </mergeCells>
  <printOptions horizontalCentered="1"/>
  <pageMargins left="0.25" right="0.25" top="1" bottom="1" header="0.5" footer="0.5"/>
  <pageSetup fitToHeight="0" orientation="portrait" r:id="rId1"/>
  <headerFooter alignWithMargins="0">
    <oddFooter>&amp;C&amp;10Collin IRO tkm; 1/26/2024; Page &amp;P of &amp;N
j:\IRO\Martin\Faculty Workload\FT-PT Faculty ContHr Reports\202410 EoT Contact Hours Final.xlsx</oddFooter>
  </headerFooter>
  <ignoredErrors>
    <ignoredError sqref="D17 C8 F8 D33:D42 D44:D76 G18:G28 D78:D116 G78:G121 H17:H93 G31:G76 H96:H121"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25"/>
  <sheetViews>
    <sheetView zoomScale="140" zoomScaleNormal="140" workbookViewId="0">
      <pane ySplit="8" topLeftCell="A9" activePane="bottomLeft" state="frozen"/>
      <selection activeCell="B9" sqref="B9:B30"/>
      <selection pane="bottomLeft" activeCell="B9" sqref="B9:B30"/>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6.5546875" bestFit="1" customWidth="1"/>
    <col min="14" max="14" width="1.77734375" style="92" customWidth="1"/>
    <col min="15" max="17" width="9.77734375" style="92" customWidth="1"/>
    <col min="25" max="16384" width="8.88671875" style="8"/>
  </cols>
  <sheetData>
    <row r="1" spans="1:25" ht="12.75" customHeight="1" x14ac:dyDescent="0.2">
      <c r="A1" s="43" t="s">
        <v>283</v>
      </c>
      <c r="C1" s="24"/>
      <c r="D1" s="24"/>
      <c r="E1" s="24"/>
      <c r="F1" s="24"/>
      <c r="G1" s="24"/>
      <c r="H1" s="24"/>
      <c r="I1" s="24"/>
    </row>
    <row r="2" spans="1:25" ht="12.75" customHeight="1" x14ac:dyDescent="0.2">
      <c r="A2" s="43" t="s">
        <v>9</v>
      </c>
      <c r="C2" s="24"/>
      <c r="D2" s="24"/>
      <c r="E2" s="24"/>
      <c r="F2" s="24"/>
      <c r="G2" s="24"/>
      <c r="H2" s="24"/>
      <c r="I2" s="24"/>
    </row>
    <row r="3" spans="1:25" ht="12.75" customHeight="1" x14ac:dyDescent="0.2">
      <c r="A3" s="43" t="s">
        <v>12</v>
      </c>
      <c r="C3" s="24"/>
      <c r="D3" s="24"/>
      <c r="E3" s="24"/>
      <c r="F3" s="24"/>
      <c r="G3" s="24"/>
      <c r="H3" s="24"/>
      <c r="I3" s="24"/>
    </row>
    <row r="4" spans="1:25" ht="12.75" customHeight="1" x14ac:dyDescent="0.2">
      <c r="A4" s="43" t="s">
        <v>668</v>
      </c>
      <c r="D4" s="24"/>
      <c r="E4" s="24"/>
      <c r="F4" s="24"/>
      <c r="G4" s="24"/>
      <c r="H4" s="24"/>
      <c r="I4" s="24"/>
    </row>
    <row r="5" spans="1:25" ht="12.75" customHeight="1" x14ac:dyDescent="0.2">
      <c r="B5" s="91"/>
      <c r="G5" s="90"/>
    </row>
    <row r="6" spans="1:25" ht="12.75" customHeight="1" x14ac:dyDescent="0.2">
      <c r="D6" s="220" t="s">
        <v>16</v>
      </c>
      <c r="E6" s="220"/>
      <c r="F6" s="3"/>
      <c r="G6" s="220" t="s">
        <v>1</v>
      </c>
      <c r="H6" s="220"/>
      <c r="I6" s="3"/>
    </row>
    <row r="7" spans="1:25" ht="12.75" customHeight="1" x14ac:dyDescent="0.2">
      <c r="A7" s="81"/>
      <c r="B7" s="4" t="s">
        <v>2</v>
      </c>
      <c r="C7" s="4" t="s">
        <v>3</v>
      </c>
      <c r="D7" s="5" t="s">
        <v>4</v>
      </c>
      <c r="E7" s="5" t="s">
        <v>5</v>
      </c>
      <c r="F7" s="5"/>
      <c r="G7" s="5" t="s">
        <v>4</v>
      </c>
      <c r="H7" s="5" t="s">
        <v>5</v>
      </c>
      <c r="I7" s="5" t="s">
        <v>6</v>
      </c>
    </row>
    <row r="8" spans="1:25" ht="12.75" customHeight="1" thickBot="1" x14ac:dyDescent="0.25">
      <c r="A8" s="70"/>
      <c r="B8" s="232" t="s">
        <v>14</v>
      </c>
      <c r="C8" s="232"/>
      <c r="D8" s="87">
        <f>SUM(D28,D62,D90,D112,D125)</f>
        <v>33216</v>
      </c>
      <c r="E8" s="60">
        <f>D8/$I8</f>
        <v>0.22499187168093637</v>
      </c>
      <c r="F8" s="59"/>
      <c r="G8" s="87">
        <f>SUM(G28,G62,G90,G112,G125)</f>
        <v>114416</v>
      </c>
      <c r="H8" s="60">
        <f>G8/$I8</f>
        <v>0.77500812831906363</v>
      </c>
      <c r="I8" s="62">
        <f>+D8+G8</f>
        <v>147632</v>
      </c>
    </row>
    <row r="9" spans="1:25" ht="12.75" customHeight="1" x14ac:dyDescent="0.2">
      <c r="A9" s="221"/>
      <c r="B9" s="224" t="s">
        <v>333</v>
      </c>
      <c r="C9" s="47" t="s">
        <v>543</v>
      </c>
      <c r="D9" s="16"/>
      <c r="E9" s="10" t="s">
        <v>615</v>
      </c>
      <c r="F9" s="16"/>
      <c r="G9" s="16"/>
      <c r="H9" s="10" t="s">
        <v>615</v>
      </c>
      <c r="I9" s="16">
        <f t="shared" ref="I9:I28" si="0">+D9+G9</f>
        <v>0</v>
      </c>
      <c r="Y9"/>
    </row>
    <row r="10" spans="1:25" ht="12.75" customHeight="1" x14ac:dyDescent="0.2">
      <c r="A10" s="221"/>
      <c r="B10" s="224"/>
      <c r="C10" s="9" t="s">
        <v>544</v>
      </c>
      <c r="D10" s="7"/>
      <c r="E10" s="10" t="s">
        <v>615</v>
      </c>
      <c r="F10" s="12"/>
      <c r="G10" s="7"/>
      <c r="H10" s="10" t="s">
        <v>615</v>
      </c>
      <c r="I10" s="7">
        <f t="shared" si="0"/>
        <v>0</v>
      </c>
      <c r="Y10"/>
    </row>
    <row r="11" spans="1:25" ht="12.75" customHeight="1" x14ac:dyDescent="0.2">
      <c r="A11" s="221"/>
      <c r="B11" s="224"/>
      <c r="C11" s="9" t="s">
        <v>545</v>
      </c>
      <c r="D11" s="12"/>
      <c r="E11" s="10" t="s">
        <v>615</v>
      </c>
      <c r="F11" s="12"/>
      <c r="G11" s="7"/>
      <c r="H11" s="10" t="s">
        <v>615</v>
      </c>
      <c r="I11" s="7">
        <f t="shared" si="0"/>
        <v>0</v>
      </c>
      <c r="Y11"/>
    </row>
    <row r="12" spans="1:25" ht="12.75" customHeight="1" x14ac:dyDescent="0.2">
      <c r="A12" s="221"/>
      <c r="B12" s="224"/>
      <c r="C12" s="9" t="s">
        <v>546</v>
      </c>
      <c r="D12" s="7"/>
      <c r="E12" s="10" t="s">
        <v>615</v>
      </c>
      <c r="F12" s="7"/>
      <c r="G12" s="7"/>
      <c r="H12" s="10" t="s">
        <v>615</v>
      </c>
      <c r="I12" s="7">
        <f t="shared" si="0"/>
        <v>0</v>
      </c>
      <c r="Y12"/>
    </row>
    <row r="13" spans="1:25" ht="12.75" customHeight="1" x14ac:dyDescent="0.2">
      <c r="A13" s="221"/>
      <c r="B13" s="224"/>
      <c r="C13" s="9" t="s">
        <v>547</v>
      </c>
      <c r="D13" s="7"/>
      <c r="E13" s="10" t="s">
        <v>615</v>
      </c>
      <c r="F13" s="7"/>
      <c r="G13" s="7"/>
      <c r="H13" s="10" t="s">
        <v>615</v>
      </c>
      <c r="I13" s="7">
        <f t="shared" si="0"/>
        <v>0</v>
      </c>
      <c r="Y13"/>
    </row>
    <row r="14" spans="1:25" ht="12.75" customHeight="1" x14ac:dyDescent="0.2">
      <c r="A14" s="221"/>
      <c r="B14" s="224"/>
      <c r="C14" s="9" t="s">
        <v>548</v>
      </c>
      <c r="D14" s="7"/>
      <c r="E14" s="10" t="s">
        <v>615</v>
      </c>
      <c r="F14" s="7"/>
      <c r="G14" s="7"/>
      <c r="H14" s="10" t="s">
        <v>615</v>
      </c>
      <c r="I14" s="7">
        <f t="shared" si="0"/>
        <v>0</v>
      </c>
      <c r="Y14"/>
    </row>
    <row r="15" spans="1:25" ht="12.75" customHeight="1" x14ac:dyDescent="0.2">
      <c r="A15" s="221"/>
      <c r="B15" s="224"/>
      <c r="C15" s="9" t="s">
        <v>549</v>
      </c>
      <c r="D15" s="7"/>
      <c r="E15" s="10" t="s">
        <v>615</v>
      </c>
      <c r="F15" s="7"/>
      <c r="G15" s="7"/>
      <c r="H15" s="10" t="s">
        <v>615</v>
      </c>
      <c r="I15" s="7">
        <f t="shared" si="0"/>
        <v>0</v>
      </c>
      <c r="Y15"/>
    </row>
    <row r="16" spans="1:25" ht="12.75" customHeight="1" x14ac:dyDescent="0.2">
      <c r="A16" s="221"/>
      <c r="B16" s="224"/>
      <c r="C16" s="9" t="s">
        <v>550</v>
      </c>
      <c r="D16" s="7"/>
      <c r="E16" s="10" t="s">
        <v>615</v>
      </c>
      <c r="F16" s="7"/>
      <c r="G16" s="7"/>
      <c r="H16" s="10" t="s">
        <v>615</v>
      </c>
      <c r="I16" s="7">
        <f t="shared" si="0"/>
        <v>0</v>
      </c>
      <c r="Y16"/>
    </row>
    <row r="17" spans="1:25" ht="12.75" customHeight="1" x14ac:dyDescent="0.2">
      <c r="A17" s="221"/>
      <c r="B17" s="224"/>
      <c r="C17" s="9" t="s">
        <v>551</v>
      </c>
      <c r="D17" s="7"/>
      <c r="E17" s="10" t="s">
        <v>615</v>
      </c>
      <c r="F17" s="7"/>
      <c r="G17" s="7"/>
      <c r="H17" s="10" t="s">
        <v>615</v>
      </c>
      <c r="I17" s="7">
        <f t="shared" si="0"/>
        <v>0</v>
      </c>
      <c r="Y17"/>
    </row>
    <row r="18" spans="1:25" ht="12.75" customHeight="1" x14ac:dyDescent="0.2">
      <c r="A18" s="221"/>
      <c r="B18" s="224"/>
      <c r="C18" s="9" t="s">
        <v>552</v>
      </c>
      <c r="D18" s="7">
        <v>1152</v>
      </c>
      <c r="E18" s="10">
        <f t="shared" ref="E18:E28" si="1">+D18/$I18</f>
        <v>0.33962264150943394</v>
      </c>
      <c r="F18" s="7"/>
      <c r="G18" s="7">
        <v>2240</v>
      </c>
      <c r="H18" s="10">
        <f t="shared" ref="H18:H28" si="2">+G18/$I18</f>
        <v>0.660377358490566</v>
      </c>
      <c r="I18" s="7">
        <f t="shared" si="0"/>
        <v>3392</v>
      </c>
      <c r="Y18"/>
    </row>
    <row r="19" spans="1:25" ht="12.75" customHeight="1" x14ac:dyDescent="0.2">
      <c r="A19" s="221"/>
      <c r="B19" s="224"/>
      <c r="C19" s="9" t="s">
        <v>553</v>
      </c>
      <c r="D19" s="7"/>
      <c r="E19" s="10" t="s">
        <v>615</v>
      </c>
      <c r="F19" s="7"/>
      <c r="G19" s="7"/>
      <c r="H19" s="10" t="s">
        <v>615</v>
      </c>
      <c r="I19" s="7">
        <f t="shared" si="0"/>
        <v>0</v>
      </c>
      <c r="Y19"/>
    </row>
    <row r="20" spans="1:25" ht="12.75" customHeight="1" x14ac:dyDescent="0.2">
      <c r="A20" s="221"/>
      <c r="B20" s="224"/>
      <c r="C20" s="9" t="s">
        <v>554</v>
      </c>
      <c r="D20" s="7"/>
      <c r="E20" s="10" t="s">
        <v>615</v>
      </c>
      <c r="F20" s="7"/>
      <c r="G20" s="7"/>
      <c r="H20" s="10" t="s">
        <v>615</v>
      </c>
      <c r="I20" s="7">
        <f t="shared" si="0"/>
        <v>0</v>
      </c>
      <c r="Y20"/>
    </row>
    <row r="21" spans="1:25" ht="12.75" customHeight="1" x14ac:dyDescent="0.2">
      <c r="A21" s="221"/>
      <c r="B21" s="224"/>
      <c r="C21" s="9" t="s">
        <v>555</v>
      </c>
      <c r="D21" s="40"/>
      <c r="E21" s="17">
        <f t="shared" si="1"/>
        <v>0</v>
      </c>
      <c r="F21" s="16"/>
      <c r="G21" s="40">
        <v>6912</v>
      </c>
      <c r="H21" s="17">
        <f t="shared" si="2"/>
        <v>1</v>
      </c>
      <c r="I21" s="16">
        <f t="shared" si="0"/>
        <v>6912</v>
      </c>
      <c r="Y21"/>
    </row>
    <row r="22" spans="1:25" ht="12.75" customHeight="1" x14ac:dyDescent="0.2">
      <c r="A22" s="221"/>
      <c r="B22" s="224"/>
      <c r="C22" s="9" t="s">
        <v>556</v>
      </c>
      <c r="D22" s="7"/>
      <c r="E22" s="10" t="s">
        <v>615</v>
      </c>
      <c r="F22" s="12"/>
      <c r="G22" s="7"/>
      <c r="H22" s="10" t="s">
        <v>615</v>
      </c>
      <c r="I22" s="7">
        <f t="shared" si="0"/>
        <v>0</v>
      </c>
      <c r="Y22"/>
    </row>
    <row r="23" spans="1:25" ht="12.75" customHeight="1" x14ac:dyDescent="0.2">
      <c r="A23" s="221"/>
      <c r="B23" s="224"/>
      <c r="C23" s="9" t="s">
        <v>557</v>
      </c>
      <c r="D23" s="7"/>
      <c r="E23" s="10" t="s">
        <v>615</v>
      </c>
      <c r="F23" s="7"/>
      <c r="G23" s="7"/>
      <c r="H23" s="10" t="s">
        <v>615</v>
      </c>
      <c r="I23" s="7">
        <f t="shared" si="0"/>
        <v>0</v>
      </c>
      <c r="Y23"/>
    </row>
    <row r="24" spans="1:25" ht="12.75" customHeight="1" x14ac:dyDescent="0.2">
      <c r="A24" s="221"/>
      <c r="B24" s="224"/>
      <c r="C24" s="9" t="s">
        <v>558</v>
      </c>
      <c r="D24" s="7"/>
      <c r="E24" s="10" t="s">
        <v>615</v>
      </c>
      <c r="F24" s="7"/>
      <c r="G24" s="7"/>
      <c r="H24" s="10" t="s">
        <v>615</v>
      </c>
      <c r="I24" s="7">
        <f t="shared" si="0"/>
        <v>0</v>
      </c>
      <c r="Y24"/>
    </row>
    <row r="25" spans="1:25" ht="12.75" customHeight="1" x14ac:dyDescent="0.2">
      <c r="A25" s="221"/>
      <c r="B25" s="224"/>
      <c r="C25" s="9" t="s">
        <v>559</v>
      </c>
      <c r="D25" s="7"/>
      <c r="E25" s="10" t="s">
        <v>615</v>
      </c>
      <c r="F25" s="7"/>
      <c r="G25" s="7"/>
      <c r="H25" s="10" t="s">
        <v>615</v>
      </c>
      <c r="I25" s="7">
        <f t="shared" si="0"/>
        <v>0</v>
      </c>
      <c r="Y25"/>
    </row>
    <row r="26" spans="1:25" ht="12.75" customHeight="1" x14ac:dyDescent="0.2">
      <c r="A26" s="221"/>
      <c r="B26" s="224"/>
      <c r="C26" s="9" t="s">
        <v>521</v>
      </c>
      <c r="D26" s="15">
        <v>11040</v>
      </c>
      <c r="E26" s="10">
        <f t="shared" si="1"/>
        <v>0.59278350515463918</v>
      </c>
      <c r="F26" s="7"/>
      <c r="G26" s="15">
        <v>7584</v>
      </c>
      <c r="H26" s="10">
        <f t="shared" si="2"/>
        <v>0.40721649484536082</v>
      </c>
      <c r="I26" s="7">
        <f t="shared" si="0"/>
        <v>18624</v>
      </c>
      <c r="Y26"/>
    </row>
    <row r="27" spans="1:25" ht="12.75" customHeight="1" thickBot="1" x14ac:dyDescent="0.25">
      <c r="A27" s="221"/>
      <c r="B27" s="227"/>
      <c r="C27" s="63" t="s">
        <v>0</v>
      </c>
      <c r="D27" s="59">
        <f>SUM(D9:D26)</f>
        <v>12192</v>
      </c>
      <c r="E27" s="60">
        <f t="shared" si="1"/>
        <v>0.42146017699115046</v>
      </c>
      <c r="F27" s="62"/>
      <c r="G27" s="59">
        <f>SUM(G9:G26)</f>
        <v>16736</v>
      </c>
      <c r="H27" s="60">
        <f t="shared" si="2"/>
        <v>0.57853982300884954</v>
      </c>
      <c r="I27" s="62">
        <f t="shared" si="0"/>
        <v>28928</v>
      </c>
      <c r="Y27"/>
    </row>
    <row r="28" spans="1:25" ht="12.75" customHeight="1" thickBot="1" x14ac:dyDescent="0.25">
      <c r="A28" s="222"/>
      <c r="B28" s="228" t="s">
        <v>177</v>
      </c>
      <c r="C28" s="229"/>
      <c r="D28" s="75">
        <f>SUM(D27)</f>
        <v>12192</v>
      </c>
      <c r="E28" s="76">
        <f t="shared" si="1"/>
        <v>0.42146017699115046</v>
      </c>
      <c r="F28" s="77"/>
      <c r="G28" s="75">
        <f>SUM(G27)</f>
        <v>16736</v>
      </c>
      <c r="H28" s="76">
        <f t="shared" si="2"/>
        <v>0.57853982300884954</v>
      </c>
      <c r="I28" s="77">
        <f t="shared" si="0"/>
        <v>28928</v>
      </c>
      <c r="Y28"/>
    </row>
    <row r="29" spans="1:25" ht="12.75" customHeight="1" x14ac:dyDescent="0.2">
      <c r="A29" s="221" t="s">
        <v>347</v>
      </c>
      <c r="B29" s="223" t="s">
        <v>662</v>
      </c>
      <c r="C29" s="50" t="s">
        <v>287</v>
      </c>
      <c r="D29" s="42"/>
      <c r="E29" s="41"/>
      <c r="F29" s="42"/>
      <c r="G29" s="42"/>
      <c r="H29" s="41"/>
      <c r="I29" s="42"/>
      <c r="Y29"/>
    </row>
    <row r="30" spans="1:25" ht="12.75" customHeight="1" x14ac:dyDescent="0.2">
      <c r="A30" s="239"/>
      <c r="B30" s="224"/>
      <c r="C30" s="49" t="s">
        <v>564</v>
      </c>
      <c r="D30" s="7"/>
      <c r="E30" s="10" t="s">
        <v>615</v>
      </c>
      <c r="F30" s="7"/>
      <c r="G30" s="7"/>
      <c r="H30" s="10" t="s">
        <v>615</v>
      </c>
      <c r="I30" s="7">
        <f t="shared" ref="I30:I54" si="3">+D30+G30</f>
        <v>0</v>
      </c>
      <c r="Y30"/>
    </row>
    <row r="31" spans="1:25" ht="12.75" customHeight="1" x14ac:dyDescent="0.2">
      <c r="A31" s="239"/>
      <c r="B31" s="224"/>
      <c r="C31" s="49" t="s">
        <v>565</v>
      </c>
      <c r="D31" s="7">
        <v>1040</v>
      </c>
      <c r="E31" s="10">
        <f t="shared" ref="E31" si="4">+D31/$I31</f>
        <v>1</v>
      </c>
      <c r="F31" s="7"/>
      <c r="G31" s="7"/>
      <c r="H31" s="10">
        <f t="shared" ref="H31" si="5">+G31/$I31</f>
        <v>0</v>
      </c>
      <c r="I31" s="7">
        <f t="shared" si="3"/>
        <v>1040</v>
      </c>
      <c r="Y31"/>
    </row>
    <row r="32" spans="1:25" ht="12.75" customHeight="1" x14ac:dyDescent="0.2">
      <c r="A32" s="239"/>
      <c r="B32" s="224"/>
      <c r="C32" s="49" t="s">
        <v>566</v>
      </c>
      <c r="D32" s="7"/>
      <c r="E32" s="10" t="s">
        <v>615</v>
      </c>
      <c r="F32" s="7"/>
      <c r="G32" s="7"/>
      <c r="H32" s="10" t="s">
        <v>615</v>
      </c>
      <c r="I32" s="7">
        <f t="shared" si="3"/>
        <v>0</v>
      </c>
      <c r="Y32"/>
    </row>
    <row r="33" spans="1:25" ht="12.75" customHeight="1" x14ac:dyDescent="0.2">
      <c r="A33" s="239"/>
      <c r="B33" s="224"/>
      <c r="C33" s="49" t="s">
        <v>567</v>
      </c>
      <c r="D33" s="7"/>
      <c r="E33" s="10" t="s">
        <v>615</v>
      </c>
      <c r="F33" s="7"/>
      <c r="G33" s="7"/>
      <c r="H33" s="10" t="s">
        <v>615</v>
      </c>
      <c r="I33" s="7">
        <f t="shared" si="3"/>
        <v>0</v>
      </c>
      <c r="Y33"/>
    </row>
    <row r="34" spans="1:25" ht="12.75" customHeight="1" x14ac:dyDescent="0.2">
      <c r="A34" s="239"/>
      <c r="B34" s="224"/>
      <c r="C34" s="49" t="s">
        <v>568</v>
      </c>
      <c r="D34" s="7"/>
      <c r="E34" s="10" t="s">
        <v>615</v>
      </c>
      <c r="F34" s="7"/>
      <c r="G34" s="7"/>
      <c r="H34" s="10" t="s">
        <v>615</v>
      </c>
      <c r="I34" s="7">
        <f t="shared" si="3"/>
        <v>0</v>
      </c>
      <c r="Y34"/>
    </row>
    <row r="35" spans="1:25" ht="12.75" customHeight="1" x14ac:dyDescent="0.2">
      <c r="A35" s="239"/>
      <c r="B35" s="224"/>
      <c r="C35" s="9" t="s">
        <v>569</v>
      </c>
      <c r="D35" s="7"/>
      <c r="E35" s="10" t="s">
        <v>615</v>
      </c>
      <c r="F35" s="7"/>
      <c r="G35" s="7"/>
      <c r="H35" s="10" t="s">
        <v>615</v>
      </c>
      <c r="I35" s="7">
        <f t="shared" si="3"/>
        <v>0</v>
      </c>
      <c r="Y35"/>
    </row>
    <row r="36" spans="1:25" ht="12.75" customHeight="1" x14ac:dyDescent="0.2">
      <c r="A36" s="239"/>
      <c r="B36" s="224"/>
      <c r="C36" s="34" t="s">
        <v>44</v>
      </c>
      <c r="D36" s="32">
        <f>SUM(D30:D35)</f>
        <v>1040</v>
      </c>
      <c r="E36" s="33" t="s">
        <v>615</v>
      </c>
      <c r="F36" s="32"/>
      <c r="G36" s="32">
        <f>SUM(G30:G35)</f>
        <v>0</v>
      </c>
      <c r="H36" s="33" t="s">
        <v>615</v>
      </c>
      <c r="I36" s="32">
        <f t="shared" si="3"/>
        <v>1040</v>
      </c>
      <c r="Y36"/>
    </row>
    <row r="37" spans="1:25" ht="12.75" customHeight="1" x14ac:dyDescent="0.2">
      <c r="A37" s="239"/>
      <c r="B37" s="224"/>
      <c r="C37" s="52" t="s">
        <v>178</v>
      </c>
      <c r="D37" s="42"/>
      <c r="E37" s="41"/>
      <c r="F37" s="42"/>
      <c r="G37" s="42"/>
      <c r="H37" s="41"/>
      <c r="I37" s="42"/>
      <c r="Y37"/>
    </row>
    <row r="38" spans="1:25" ht="12.75" customHeight="1" x14ac:dyDescent="0.2">
      <c r="A38" s="239"/>
      <c r="B38" s="224"/>
      <c r="C38" s="9" t="s">
        <v>522</v>
      </c>
      <c r="D38" s="7"/>
      <c r="E38" s="10" t="s">
        <v>615</v>
      </c>
      <c r="F38" s="7"/>
      <c r="G38" s="7"/>
      <c r="H38" s="10" t="s">
        <v>615</v>
      </c>
      <c r="I38" s="7">
        <f t="shared" ref="I38:I43" si="6">+D38+G38</f>
        <v>0</v>
      </c>
      <c r="Y38"/>
    </row>
    <row r="39" spans="1:25" ht="12.75" customHeight="1" x14ac:dyDescent="0.2">
      <c r="A39" s="239"/>
      <c r="B39" s="224"/>
      <c r="C39" s="9" t="s">
        <v>431</v>
      </c>
      <c r="D39" s="7"/>
      <c r="E39" s="10" t="s">
        <v>615</v>
      </c>
      <c r="F39" s="7"/>
      <c r="G39" s="7"/>
      <c r="H39" s="10" t="s">
        <v>615</v>
      </c>
      <c r="I39" s="7">
        <f t="shared" si="6"/>
        <v>0</v>
      </c>
      <c r="Y39"/>
    </row>
    <row r="40" spans="1:25" ht="12.75" customHeight="1" x14ac:dyDescent="0.2">
      <c r="A40" s="239"/>
      <c r="B40" s="224"/>
      <c r="C40" s="9" t="s">
        <v>455</v>
      </c>
      <c r="D40" s="7"/>
      <c r="E40" s="10">
        <f t="shared" ref="E40:E43" si="7">+D40/$I40</f>
        <v>0</v>
      </c>
      <c r="F40" s="7"/>
      <c r="G40" s="7">
        <v>2016</v>
      </c>
      <c r="H40" s="10">
        <f t="shared" ref="H40:H43" si="8">+G40/$I40</f>
        <v>1</v>
      </c>
      <c r="I40" s="7">
        <f t="shared" si="6"/>
        <v>2016</v>
      </c>
      <c r="Y40"/>
    </row>
    <row r="41" spans="1:25" ht="12.75" customHeight="1" x14ac:dyDescent="0.2">
      <c r="A41" s="239"/>
      <c r="B41" s="224"/>
      <c r="C41" s="9" t="s">
        <v>459</v>
      </c>
      <c r="D41" s="7"/>
      <c r="E41" s="10">
        <f t="shared" si="7"/>
        <v>0</v>
      </c>
      <c r="F41" s="7"/>
      <c r="G41" s="7">
        <v>1104</v>
      </c>
      <c r="H41" s="10">
        <f t="shared" si="8"/>
        <v>1</v>
      </c>
      <c r="I41" s="7">
        <f t="shared" si="6"/>
        <v>1104</v>
      </c>
      <c r="Y41"/>
    </row>
    <row r="42" spans="1:25" ht="12.75" customHeight="1" x14ac:dyDescent="0.2">
      <c r="A42" s="239"/>
      <c r="B42" s="224"/>
      <c r="C42" s="51" t="s">
        <v>488</v>
      </c>
      <c r="D42" s="7"/>
      <c r="E42" s="10">
        <f t="shared" si="7"/>
        <v>0</v>
      </c>
      <c r="F42" s="7"/>
      <c r="G42" s="7">
        <v>1088</v>
      </c>
      <c r="H42" s="10">
        <f t="shared" si="8"/>
        <v>1</v>
      </c>
      <c r="I42" s="7">
        <f t="shared" si="6"/>
        <v>1088</v>
      </c>
      <c r="Y42"/>
    </row>
    <row r="43" spans="1:25" ht="12.75" customHeight="1" x14ac:dyDescent="0.2">
      <c r="A43" s="239"/>
      <c r="B43" s="224"/>
      <c r="C43" s="34" t="s">
        <v>44</v>
      </c>
      <c r="D43" s="32">
        <f>SUM(D38:D42)</f>
        <v>0</v>
      </c>
      <c r="E43" s="33">
        <f t="shared" si="7"/>
        <v>0</v>
      </c>
      <c r="F43" s="32"/>
      <c r="G43" s="32">
        <f>SUM(G38:G42)</f>
        <v>4208</v>
      </c>
      <c r="H43" s="33">
        <f t="shared" si="8"/>
        <v>1</v>
      </c>
      <c r="I43" s="32">
        <f t="shared" si="6"/>
        <v>4208</v>
      </c>
      <c r="Y43"/>
    </row>
    <row r="44" spans="1:25" ht="12.75" customHeight="1" x14ac:dyDescent="0.2">
      <c r="A44" s="239"/>
      <c r="B44" s="224"/>
      <c r="C44" s="53" t="s">
        <v>623</v>
      </c>
      <c r="D44" s="32"/>
      <c r="E44" s="33"/>
      <c r="F44" s="64"/>
      <c r="G44" s="32"/>
      <c r="H44" s="33"/>
      <c r="I44" s="32"/>
      <c r="Y44"/>
    </row>
    <row r="45" spans="1:25" ht="12.75" customHeight="1" x14ac:dyDescent="0.2">
      <c r="A45" s="239"/>
      <c r="B45" s="224"/>
      <c r="C45" s="9" t="s">
        <v>570</v>
      </c>
      <c r="D45" s="15"/>
      <c r="E45" s="10" t="s">
        <v>615</v>
      </c>
      <c r="F45" s="7"/>
      <c r="G45" s="15"/>
      <c r="H45" s="10" t="s">
        <v>615</v>
      </c>
      <c r="I45" s="7">
        <f t="shared" si="3"/>
        <v>0</v>
      </c>
      <c r="Y45"/>
    </row>
    <row r="46" spans="1:25" ht="12.75" customHeight="1" x14ac:dyDescent="0.2">
      <c r="A46" s="239"/>
      <c r="B46" s="224"/>
      <c r="C46" s="49" t="s">
        <v>571</v>
      </c>
      <c r="D46" s="15"/>
      <c r="E46" s="10" t="s">
        <v>615</v>
      </c>
      <c r="F46" s="7"/>
      <c r="G46" s="7"/>
      <c r="H46" s="10" t="s">
        <v>615</v>
      </c>
      <c r="I46" s="7">
        <f t="shared" si="3"/>
        <v>0</v>
      </c>
      <c r="Y46"/>
    </row>
    <row r="47" spans="1:25" ht="12.75" customHeight="1" x14ac:dyDescent="0.2">
      <c r="A47" s="239"/>
      <c r="B47" s="224"/>
      <c r="C47" s="9" t="s">
        <v>572</v>
      </c>
      <c r="D47" s="14"/>
      <c r="E47" s="10" t="s">
        <v>615</v>
      </c>
      <c r="F47" s="16"/>
      <c r="G47" s="14"/>
      <c r="H47" s="10" t="s">
        <v>615</v>
      </c>
      <c r="I47" s="16">
        <f t="shared" si="3"/>
        <v>0</v>
      </c>
      <c r="Y47"/>
    </row>
    <row r="48" spans="1:25" ht="12.75" customHeight="1" x14ac:dyDescent="0.2">
      <c r="A48" s="239"/>
      <c r="B48" s="224"/>
      <c r="C48" s="9" t="s">
        <v>573</v>
      </c>
      <c r="D48" s="7"/>
      <c r="E48" s="10" t="s">
        <v>615</v>
      </c>
      <c r="F48" s="7"/>
      <c r="G48" s="7"/>
      <c r="H48" s="10" t="s">
        <v>615</v>
      </c>
      <c r="I48" s="7">
        <f t="shared" si="3"/>
        <v>0</v>
      </c>
      <c r="Y48"/>
    </row>
    <row r="49" spans="1:25" ht="12.75" customHeight="1" x14ac:dyDescent="0.2">
      <c r="A49" s="239"/>
      <c r="B49" s="224"/>
      <c r="C49" s="49" t="s">
        <v>486</v>
      </c>
      <c r="D49" s="14"/>
      <c r="E49" s="10" t="s">
        <v>615</v>
      </c>
      <c r="F49" s="16"/>
      <c r="G49" s="7"/>
      <c r="H49" s="10" t="s">
        <v>615</v>
      </c>
      <c r="I49" s="16">
        <f t="shared" si="3"/>
        <v>0</v>
      </c>
      <c r="Y49"/>
    </row>
    <row r="50" spans="1:25" ht="12.75" customHeight="1" x14ac:dyDescent="0.2">
      <c r="A50" s="239"/>
      <c r="B50" s="224"/>
      <c r="C50" s="49" t="s">
        <v>574</v>
      </c>
      <c r="D50" s="7"/>
      <c r="E50" s="10" t="s">
        <v>615</v>
      </c>
      <c r="F50" s="7"/>
      <c r="G50" s="7"/>
      <c r="H50" s="10" t="s">
        <v>615</v>
      </c>
      <c r="I50" s="7">
        <f t="shared" si="3"/>
        <v>0</v>
      </c>
      <c r="Y50"/>
    </row>
    <row r="51" spans="1:25" ht="12.75" customHeight="1" x14ac:dyDescent="0.2">
      <c r="A51" s="239"/>
      <c r="B51" s="224"/>
      <c r="C51" s="49" t="s">
        <v>575</v>
      </c>
      <c r="D51" s="7"/>
      <c r="E51" s="10" t="s">
        <v>615</v>
      </c>
      <c r="F51" s="7"/>
      <c r="G51" s="7"/>
      <c r="H51" s="10" t="s">
        <v>615</v>
      </c>
      <c r="I51" s="7">
        <f t="shared" si="3"/>
        <v>0</v>
      </c>
      <c r="Y51"/>
    </row>
    <row r="52" spans="1:25" ht="12.75" customHeight="1" x14ac:dyDescent="0.2">
      <c r="A52" s="239"/>
      <c r="B52" s="224"/>
      <c r="C52" s="49" t="s">
        <v>576</v>
      </c>
      <c r="D52" s="7"/>
      <c r="E52" s="10" t="s">
        <v>615</v>
      </c>
      <c r="F52" s="7"/>
      <c r="G52" s="7"/>
      <c r="H52" s="10" t="s">
        <v>615</v>
      </c>
      <c r="I52" s="7">
        <f t="shared" si="3"/>
        <v>0</v>
      </c>
      <c r="Y52"/>
    </row>
    <row r="53" spans="1:25" ht="12.75" customHeight="1" x14ac:dyDescent="0.2">
      <c r="A53" s="239"/>
      <c r="B53" s="224"/>
      <c r="C53" s="49" t="s">
        <v>577</v>
      </c>
      <c r="D53" s="7"/>
      <c r="E53" s="10">
        <f t="shared" ref="E53:E54" si="9">+D53/$I53</f>
        <v>0</v>
      </c>
      <c r="F53" s="7"/>
      <c r="G53" s="7">
        <v>960</v>
      </c>
      <c r="H53" s="10">
        <f t="shared" ref="H53:H54" si="10">+G53/$I53</f>
        <v>1</v>
      </c>
      <c r="I53" s="7">
        <f t="shared" si="3"/>
        <v>960</v>
      </c>
      <c r="Y53"/>
    </row>
    <row r="54" spans="1:25" ht="12.75" customHeight="1" x14ac:dyDescent="0.2">
      <c r="A54" s="239"/>
      <c r="B54" s="224"/>
      <c r="C54" s="34" t="s">
        <v>44</v>
      </c>
      <c r="D54" s="32">
        <f>SUM(D45:D53)</f>
        <v>0</v>
      </c>
      <c r="E54" s="33">
        <f t="shared" si="9"/>
        <v>0</v>
      </c>
      <c r="F54" s="32"/>
      <c r="G54" s="32">
        <f>SUM(G45:G53)</f>
        <v>960</v>
      </c>
      <c r="H54" s="33">
        <f t="shared" si="10"/>
        <v>1</v>
      </c>
      <c r="I54" s="32">
        <f t="shared" si="3"/>
        <v>960</v>
      </c>
      <c r="Y54"/>
    </row>
    <row r="55" spans="1:25" ht="12.75" customHeight="1" x14ac:dyDescent="0.2">
      <c r="A55" s="239"/>
      <c r="B55" s="225"/>
      <c r="C55" s="53" t="s">
        <v>674</v>
      </c>
      <c r="D55" s="32"/>
      <c r="E55" s="33"/>
      <c r="F55" s="64"/>
      <c r="G55" s="32"/>
      <c r="H55" s="33"/>
      <c r="I55" s="32"/>
      <c r="Y55"/>
    </row>
    <row r="56" spans="1:25" ht="12.75" customHeight="1" x14ac:dyDescent="0.2">
      <c r="A56" s="239"/>
      <c r="B56" s="225"/>
      <c r="C56" s="8" t="s">
        <v>578</v>
      </c>
      <c r="D56" s="7"/>
      <c r="E56" s="10" t="s">
        <v>615</v>
      </c>
      <c r="F56" s="7"/>
      <c r="G56" s="15"/>
      <c r="H56" s="10" t="s">
        <v>615</v>
      </c>
      <c r="I56" s="7">
        <f t="shared" ref="I56:I62" si="11">+D56+G56</f>
        <v>0</v>
      </c>
      <c r="Y56"/>
    </row>
    <row r="57" spans="1:25" ht="12.75" customHeight="1" x14ac:dyDescent="0.2">
      <c r="A57" s="239"/>
      <c r="B57" s="225"/>
      <c r="C57" s="49" t="s">
        <v>579</v>
      </c>
      <c r="D57" s="92">
        <v>4960</v>
      </c>
      <c r="E57" s="10">
        <f t="shared" ref="E57:E62" si="12">+D57/$I57</f>
        <v>0.49206349206349204</v>
      </c>
      <c r="F57" s="7"/>
      <c r="G57" s="15">
        <v>5120</v>
      </c>
      <c r="H57" s="10">
        <f t="shared" ref="H57:H62" si="13">+G57/$I57</f>
        <v>0.50793650793650791</v>
      </c>
      <c r="I57" s="7">
        <f t="shared" si="11"/>
        <v>10080</v>
      </c>
      <c r="Y57"/>
    </row>
    <row r="58" spans="1:25" ht="12.75" customHeight="1" x14ac:dyDescent="0.2">
      <c r="A58" s="239"/>
      <c r="B58" s="225"/>
      <c r="C58" s="49" t="s">
        <v>580</v>
      </c>
      <c r="D58" s="7"/>
      <c r="E58" s="10" t="s">
        <v>615</v>
      </c>
      <c r="F58" s="7"/>
      <c r="G58" s="15"/>
      <c r="H58" s="10" t="s">
        <v>615</v>
      </c>
      <c r="I58" s="7">
        <f t="shared" si="11"/>
        <v>0</v>
      </c>
      <c r="Y58"/>
    </row>
    <row r="59" spans="1:25" ht="12.75" customHeight="1" x14ac:dyDescent="0.2">
      <c r="A59" s="239"/>
      <c r="B59" s="225"/>
      <c r="C59" s="49" t="s">
        <v>581</v>
      </c>
      <c r="D59" s="7"/>
      <c r="E59" s="10" t="s">
        <v>615</v>
      </c>
      <c r="F59" s="7"/>
      <c r="G59" s="15"/>
      <c r="H59" s="10" t="s">
        <v>615</v>
      </c>
      <c r="I59" s="7">
        <f t="shared" si="11"/>
        <v>0</v>
      </c>
      <c r="Y59"/>
    </row>
    <row r="60" spans="1:25" ht="12.75" customHeight="1" x14ac:dyDescent="0.2">
      <c r="A60" s="239"/>
      <c r="B60" s="225"/>
      <c r="C60" s="34" t="s">
        <v>44</v>
      </c>
      <c r="D60" s="32">
        <f>SUM(D56:D59)</f>
        <v>4960</v>
      </c>
      <c r="E60" s="33">
        <f t="shared" si="12"/>
        <v>0.49206349206349204</v>
      </c>
      <c r="F60" s="32"/>
      <c r="G60" s="32">
        <f>SUM(G56:G59)</f>
        <v>5120</v>
      </c>
      <c r="H60" s="33">
        <f t="shared" si="13"/>
        <v>0.50793650793650791</v>
      </c>
      <c r="I60" s="32">
        <f t="shared" si="11"/>
        <v>10080</v>
      </c>
      <c r="Y60"/>
    </row>
    <row r="61" spans="1:25" ht="12.75" customHeight="1" thickBot="1" x14ac:dyDescent="0.25">
      <c r="A61" s="239"/>
      <c r="B61" s="226"/>
      <c r="C61" s="63" t="s">
        <v>0</v>
      </c>
      <c r="D61" s="62">
        <f>SUM(D36,D43,D54,D60)</f>
        <v>6000</v>
      </c>
      <c r="E61" s="60">
        <f t="shared" si="12"/>
        <v>0.36836935166994106</v>
      </c>
      <c r="F61" s="62"/>
      <c r="G61" s="62">
        <f>SUM(G36,G43,G54,G60)</f>
        <v>10288</v>
      </c>
      <c r="H61" s="60">
        <f t="shared" si="13"/>
        <v>0.63163064833005889</v>
      </c>
      <c r="I61" s="62">
        <f t="shared" si="11"/>
        <v>16288</v>
      </c>
      <c r="Y61"/>
    </row>
    <row r="62" spans="1:25" ht="12.75" customHeight="1" thickBot="1" x14ac:dyDescent="0.25">
      <c r="A62" s="240"/>
      <c r="B62" s="228" t="s">
        <v>170</v>
      </c>
      <c r="C62" s="229"/>
      <c r="D62" s="75">
        <f>SUM(D61)</f>
        <v>6000</v>
      </c>
      <c r="E62" s="76">
        <f t="shared" si="12"/>
        <v>0.36836935166994106</v>
      </c>
      <c r="F62" s="77"/>
      <c r="G62" s="75">
        <f>SUM(G61)</f>
        <v>10288</v>
      </c>
      <c r="H62" s="76">
        <f t="shared" si="13"/>
        <v>0.63163064833005889</v>
      </c>
      <c r="I62" s="77">
        <f t="shared" si="11"/>
        <v>16288</v>
      </c>
      <c r="Y62"/>
    </row>
    <row r="63" spans="1:25" ht="12.75" customHeight="1" x14ac:dyDescent="0.2">
      <c r="A63" s="224" t="s">
        <v>399</v>
      </c>
      <c r="B63" s="224" t="s">
        <v>396</v>
      </c>
      <c r="C63" s="54" t="s">
        <v>613</v>
      </c>
      <c r="D63" s="85"/>
      <c r="E63" s="86"/>
      <c r="F63" s="174"/>
      <c r="G63" s="85"/>
      <c r="H63" s="86"/>
      <c r="I63" s="85"/>
      <c r="Y63"/>
    </row>
    <row r="64" spans="1:25" ht="12.75" customHeight="1" x14ac:dyDescent="0.2">
      <c r="A64" s="230"/>
      <c r="B64" s="225"/>
      <c r="C64" s="49" t="s">
        <v>522</v>
      </c>
      <c r="D64" s="7"/>
      <c r="E64" s="10">
        <f t="shared" ref="E64:E90" si="14">+D64/$I64</f>
        <v>0</v>
      </c>
      <c r="F64" s="7"/>
      <c r="G64" s="7">
        <v>512</v>
      </c>
      <c r="H64" s="10">
        <f t="shared" ref="H64:H90" si="15">+G64/$I64</f>
        <v>1</v>
      </c>
      <c r="I64" s="7">
        <f t="shared" ref="I64:I90" si="16">+D64+G64</f>
        <v>512</v>
      </c>
      <c r="Y64"/>
    </row>
    <row r="65" spans="1:25" ht="12.75" customHeight="1" x14ac:dyDescent="0.2">
      <c r="A65" s="230"/>
      <c r="B65" s="225"/>
      <c r="C65" s="89" t="s">
        <v>421</v>
      </c>
      <c r="D65" s="7"/>
      <c r="E65" s="10">
        <f t="shared" si="14"/>
        <v>0</v>
      </c>
      <c r="F65" s="7"/>
      <c r="G65" s="7">
        <v>3072</v>
      </c>
      <c r="H65" s="10">
        <f t="shared" si="15"/>
        <v>1</v>
      </c>
      <c r="I65" s="7">
        <f t="shared" si="16"/>
        <v>3072</v>
      </c>
      <c r="Y65"/>
    </row>
    <row r="66" spans="1:25" ht="12.75" customHeight="1" x14ac:dyDescent="0.2">
      <c r="A66" s="230"/>
      <c r="B66" s="225"/>
      <c r="C66" s="89" t="s">
        <v>420</v>
      </c>
      <c r="D66" s="7"/>
      <c r="E66" s="10">
        <f t="shared" si="14"/>
        <v>0</v>
      </c>
      <c r="F66" s="7"/>
      <c r="G66" s="7">
        <v>11088</v>
      </c>
      <c r="H66" s="10">
        <f t="shared" si="15"/>
        <v>1</v>
      </c>
      <c r="I66" s="7">
        <f t="shared" si="16"/>
        <v>11088</v>
      </c>
      <c r="Y66"/>
    </row>
    <row r="67" spans="1:25" ht="12.75" customHeight="1" x14ac:dyDescent="0.2">
      <c r="A67" s="230"/>
      <c r="B67" s="225"/>
      <c r="C67" s="89" t="s">
        <v>423</v>
      </c>
      <c r="D67" s="7"/>
      <c r="E67" s="10">
        <f t="shared" si="14"/>
        <v>0</v>
      </c>
      <c r="F67" s="7"/>
      <c r="G67" s="7">
        <v>1200</v>
      </c>
      <c r="H67" s="10">
        <f t="shared" si="15"/>
        <v>1</v>
      </c>
      <c r="I67" s="7">
        <f t="shared" si="16"/>
        <v>1200</v>
      </c>
      <c r="Y67"/>
    </row>
    <row r="68" spans="1:25" ht="12.75" customHeight="1" x14ac:dyDescent="0.2">
      <c r="A68" s="230"/>
      <c r="B68" s="225"/>
      <c r="C68" s="89" t="s">
        <v>428</v>
      </c>
      <c r="D68" s="7"/>
      <c r="E68" s="10">
        <f t="shared" si="14"/>
        <v>0</v>
      </c>
      <c r="F68" s="7"/>
      <c r="G68" s="7">
        <v>7200</v>
      </c>
      <c r="H68" s="10">
        <f t="shared" si="15"/>
        <v>1</v>
      </c>
      <c r="I68" s="7">
        <f t="shared" si="16"/>
        <v>7200</v>
      </c>
      <c r="M68" s="8"/>
      <c r="N68" s="14"/>
      <c r="O68" s="14"/>
      <c r="Y68"/>
    </row>
    <row r="69" spans="1:25" ht="12.75" customHeight="1" x14ac:dyDescent="0.2">
      <c r="A69" s="230"/>
      <c r="B69" s="225"/>
      <c r="C69" s="89" t="s">
        <v>435</v>
      </c>
      <c r="D69" s="7"/>
      <c r="E69" s="10">
        <f t="shared" si="14"/>
        <v>0</v>
      </c>
      <c r="F69" s="7"/>
      <c r="G69" s="7">
        <v>5152</v>
      </c>
      <c r="H69" s="10">
        <f t="shared" si="15"/>
        <v>1</v>
      </c>
      <c r="I69" s="7">
        <f t="shared" si="16"/>
        <v>5152</v>
      </c>
      <c r="Y69"/>
    </row>
    <row r="70" spans="1:25" ht="12.75" customHeight="1" x14ac:dyDescent="0.2">
      <c r="A70" s="230"/>
      <c r="B70" s="225"/>
      <c r="C70" s="89" t="s">
        <v>441</v>
      </c>
      <c r="D70" s="7">
        <v>9040</v>
      </c>
      <c r="E70" s="10">
        <f t="shared" si="14"/>
        <v>0.37666666666666665</v>
      </c>
      <c r="F70" s="7"/>
      <c r="G70" s="7">
        <v>14960</v>
      </c>
      <c r="H70" s="10">
        <f t="shared" si="15"/>
        <v>0.62333333333333329</v>
      </c>
      <c r="I70" s="7">
        <f t="shared" si="16"/>
        <v>24000</v>
      </c>
      <c r="Y70"/>
    </row>
    <row r="71" spans="1:25" ht="12.75" customHeight="1" x14ac:dyDescent="0.2">
      <c r="A71" s="230"/>
      <c r="B71" s="225"/>
      <c r="C71" s="89" t="s">
        <v>448</v>
      </c>
      <c r="D71" s="7">
        <v>1520</v>
      </c>
      <c r="E71" s="10">
        <f t="shared" si="14"/>
        <v>0.19038076152304609</v>
      </c>
      <c r="F71" s="7"/>
      <c r="G71" s="7">
        <v>6464</v>
      </c>
      <c r="H71" s="10">
        <f t="shared" si="15"/>
        <v>0.80961923847695394</v>
      </c>
      <c r="I71" s="7">
        <f t="shared" si="16"/>
        <v>7984</v>
      </c>
      <c r="Y71"/>
    </row>
    <row r="72" spans="1:25" ht="12.75" customHeight="1" x14ac:dyDescent="0.2">
      <c r="A72" s="230"/>
      <c r="B72" s="225"/>
      <c r="C72" s="89" t="s">
        <v>450</v>
      </c>
      <c r="D72" s="7"/>
      <c r="E72" s="10">
        <f t="shared" si="14"/>
        <v>0</v>
      </c>
      <c r="F72" s="7"/>
      <c r="G72" s="7">
        <v>1472</v>
      </c>
      <c r="H72" s="10">
        <f t="shared" si="15"/>
        <v>1</v>
      </c>
      <c r="I72" s="7">
        <f t="shared" si="16"/>
        <v>1472</v>
      </c>
      <c r="Y72"/>
    </row>
    <row r="73" spans="1:25" ht="12.75" customHeight="1" x14ac:dyDescent="0.2">
      <c r="A73" s="230"/>
      <c r="B73" s="225"/>
      <c r="C73" s="89" t="s">
        <v>451</v>
      </c>
      <c r="D73" s="7"/>
      <c r="E73" s="10">
        <f t="shared" si="14"/>
        <v>0</v>
      </c>
      <c r="F73" s="7"/>
      <c r="G73" s="7">
        <v>2944</v>
      </c>
      <c r="H73" s="10">
        <f t="shared" si="15"/>
        <v>1</v>
      </c>
      <c r="I73" s="7">
        <f t="shared" si="16"/>
        <v>2944</v>
      </c>
      <c r="Y73"/>
    </row>
    <row r="74" spans="1:25" ht="12.75" customHeight="1" x14ac:dyDescent="0.2">
      <c r="A74" s="230"/>
      <c r="B74" s="225"/>
      <c r="C74" s="89" t="s">
        <v>452</v>
      </c>
      <c r="D74" s="7"/>
      <c r="E74" s="10">
        <f t="shared" si="14"/>
        <v>0</v>
      </c>
      <c r="F74" s="7"/>
      <c r="G74" s="7">
        <v>480</v>
      </c>
      <c r="H74" s="10">
        <f t="shared" si="15"/>
        <v>1</v>
      </c>
      <c r="I74" s="7">
        <f t="shared" si="16"/>
        <v>480</v>
      </c>
      <c r="Y74"/>
    </row>
    <row r="75" spans="1:25" ht="12.75" customHeight="1" x14ac:dyDescent="0.2">
      <c r="A75" s="230"/>
      <c r="B75" s="225"/>
      <c r="C75" s="89" t="s">
        <v>455</v>
      </c>
      <c r="D75" s="7"/>
      <c r="E75" s="10">
        <f t="shared" si="14"/>
        <v>0</v>
      </c>
      <c r="F75" s="7"/>
      <c r="G75" s="7">
        <v>8112</v>
      </c>
      <c r="H75" s="10">
        <f t="shared" si="15"/>
        <v>1</v>
      </c>
      <c r="I75" s="7">
        <f t="shared" si="16"/>
        <v>8112</v>
      </c>
      <c r="M75" s="8"/>
      <c r="N75" s="14"/>
      <c r="O75" s="14"/>
      <c r="Y75"/>
    </row>
    <row r="76" spans="1:25" ht="12.75" customHeight="1" x14ac:dyDescent="0.2">
      <c r="A76" s="230"/>
      <c r="B76" s="225"/>
      <c r="C76" s="89" t="s">
        <v>460</v>
      </c>
      <c r="D76" s="7"/>
      <c r="E76" s="10">
        <f t="shared" si="14"/>
        <v>0</v>
      </c>
      <c r="F76" s="7"/>
      <c r="G76" s="7">
        <v>2352</v>
      </c>
      <c r="H76" s="10">
        <f t="shared" si="15"/>
        <v>1</v>
      </c>
      <c r="I76" s="7">
        <f t="shared" si="16"/>
        <v>2352</v>
      </c>
      <c r="Y76"/>
    </row>
    <row r="77" spans="1:25" ht="12.75" customHeight="1" x14ac:dyDescent="0.2">
      <c r="A77" s="230"/>
      <c r="B77" s="225"/>
      <c r="C77" s="89" t="s">
        <v>466</v>
      </c>
      <c r="D77" s="7">
        <v>2112</v>
      </c>
      <c r="E77" s="10">
        <f t="shared" si="14"/>
        <v>0.38372093023255816</v>
      </c>
      <c r="F77" s="7"/>
      <c r="G77" s="7">
        <v>3392</v>
      </c>
      <c r="H77" s="10">
        <f t="shared" si="15"/>
        <v>0.61627906976744184</v>
      </c>
      <c r="I77" s="7">
        <f t="shared" si="16"/>
        <v>5504</v>
      </c>
      <c r="Y77"/>
    </row>
    <row r="78" spans="1:25" ht="12.75" customHeight="1" x14ac:dyDescent="0.2">
      <c r="A78" s="230"/>
      <c r="B78" s="225"/>
      <c r="C78" s="89" t="s">
        <v>477</v>
      </c>
      <c r="D78" s="7">
        <v>720</v>
      </c>
      <c r="E78" s="10">
        <f t="shared" si="14"/>
        <v>0.78947368421052633</v>
      </c>
      <c r="F78" s="7"/>
      <c r="G78" s="7">
        <v>192</v>
      </c>
      <c r="H78" s="10">
        <f t="shared" si="15"/>
        <v>0.21052631578947367</v>
      </c>
      <c r="I78" s="7">
        <f t="shared" si="16"/>
        <v>912</v>
      </c>
      <c r="Y78"/>
    </row>
    <row r="79" spans="1:25" ht="12.75" customHeight="1" x14ac:dyDescent="0.2">
      <c r="A79" s="230"/>
      <c r="B79" s="225"/>
      <c r="C79" s="89" t="s">
        <v>480</v>
      </c>
      <c r="D79" s="7"/>
      <c r="E79" s="10">
        <f t="shared" si="14"/>
        <v>0</v>
      </c>
      <c r="F79" s="7"/>
      <c r="G79" s="7">
        <v>624</v>
      </c>
      <c r="H79" s="10">
        <f t="shared" si="15"/>
        <v>1</v>
      </c>
      <c r="I79" s="7">
        <f t="shared" si="16"/>
        <v>624</v>
      </c>
      <c r="Y79"/>
    </row>
    <row r="80" spans="1:25" ht="12.75" customHeight="1" x14ac:dyDescent="0.2">
      <c r="A80" s="230"/>
      <c r="B80" s="225"/>
      <c r="C80" s="89" t="s">
        <v>484</v>
      </c>
      <c r="D80" s="7"/>
      <c r="E80" s="10">
        <f t="shared" si="14"/>
        <v>0</v>
      </c>
      <c r="F80" s="7"/>
      <c r="G80" s="7">
        <v>1056</v>
      </c>
      <c r="H80" s="10">
        <f t="shared" si="15"/>
        <v>1</v>
      </c>
      <c r="I80" s="7">
        <f t="shared" si="16"/>
        <v>1056</v>
      </c>
      <c r="Y80"/>
    </row>
    <row r="81" spans="1:25" ht="12.75" customHeight="1" x14ac:dyDescent="0.2">
      <c r="A81" s="230"/>
      <c r="B81" s="225"/>
      <c r="C81" s="89" t="s">
        <v>488</v>
      </c>
      <c r="D81" s="7"/>
      <c r="E81" s="10">
        <f t="shared" si="14"/>
        <v>0</v>
      </c>
      <c r="F81" s="7"/>
      <c r="G81" s="7">
        <v>3392</v>
      </c>
      <c r="H81" s="10">
        <f t="shared" si="15"/>
        <v>1</v>
      </c>
      <c r="I81" s="7">
        <f t="shared" si="16"/>
        <v>3392</v>
      </c>
      <c r="Y81"/>
    </row>
    <row r="82" spans="1:25" ht="12.75" customHeight="1" x14ac:dyDescent="0.2">
      <c r="A82" s="230"/>
      <c r="B82" s="225"/>
      <c r="C82" s="89" t="s">
        <v>486</v>
      </c>
      <c r="D82" s="7"/>
      <c r="E82" s="10">
        <f t="shared" si="14"/>
        <v>0</v>
      </c>
      <c r="F82" s="7"/>
      <c r="G82" s="7">
        <v>1584</v>
      </c>
      <c r="H82" s="10">
        <f t="shared" si="15"/>
        <v>1</v>
      </c>
      <c r="I82" s="7">
        <f t="shared" si="16"/>
        <v>1584</v>
      </c>
      <c r="Y82"/>
    </row>
    <row r="83" spans="1:25" ht="12.75" customHeight="1" x14ac:dyDescent="0.2">
      <c r="A83" s="230"/>
      <c r="B83" s="225"/>
      <c r="C83" s="89" t="s">
        <v>494</v>
      </c>
      <c r="D83" s="7"/>
      <c r="E83" s="10">
        <f t="shared" si="14"/>
        <v>0</v>
      </c>
      <c r="F83" s="7"/>
      <c r="G83" s="7">
        <v>1152</v>
      </c>
      <c r="H83" s="10">
        <f t="shared" si="15"/>
        <v>1</v>
      </c>
      <c r="I83" s="7">
        <f t="shared" si="16"/>
        <v>1152</v>
      </c>
      <c r="Y83"/>
    </row>
    <row r="84" spans="1:25" ht="12.75" customHeight="1" x14ac:dyDescent="0.2">
      <c r="A84" s="230"/>
      <c r="B84" s="225"/>
      <c r="C84" s="89" t="s">
        <v>495</v>
      </c>
      <c r="D84" s="7"/>
      <c r="E84" s="10">
        <f t="shared" si="14"/>
        <v>0</v>
      </c>
      <c r="F84" s="7"/>
      <c r="G84" s="7">
        <v>1152</v>
      </c>
      <c r="H84" s="10">
        <f t="shared" si="15"/>
        <v>1</v>
      </c>
      <c r="I84" s="7">
        <f t="shared" si="16"/>
        <v>1152</v>
      </c>
      <c r="Y84"/>
    </row>
    <row r="85" spans="1:25" ht="12.75" customHeight="1" x14ac:dyDescent="0.2">
      <c r="A85" s="230"/>
      <c r="B85" s="225"/>
      <c r="C85" s="89" t="s">
        <v>499</v>
      </c>
      <c r="D85" s="7"/>
      <c r="E85" s="10">
        <f t="shared" si="14"/>
        <v>0</v>
      </c>
      <c r="F85" s="7"/>
      <c r="G85" s="7">
        <v>1056</v>
      </c>
      <c r="H85" s="10">
        <f t="shared" si="15"/>
        <v>1</v>
      </c>
      <c r="I85" s="7">
        <f t="shared" si="16"/>
        <v>1056</v>
      </c>
      <c r="Y85"/>
    </row>
    <row r="86" spans="1:25" ht="12.75" customHeight="1" x14ac:dyDescent="0.2">
      <c r="A86" s="230"/>
      <c r="B86" s="225"/>
      <c r="C86" s="89" t="s">
        <v>503</v>
      </c>
      <c r="D86" s="7"/>
      <c r="E86" s="10">
        <f t="shared" si="14"/>
        <v>0</v>
      </c>
      <c r="F86" s="7"/>
      <c r="G86" s="7">
        <v>1104</v>
      </c>
      <c r="H86" s="10">
        <f t="shared" si="15"/>
        <v>1</v>
      </c>
      <c r="I86" s="7">
        <f t="shared" si="16"/>
        <v>1104</v>
      </c>
      <c r="Y86"/>
    </row>
    <row r="87" spans="1:25" ht="12.75" customHeight="1" x14ac:dyDescent="0.2">
      <c r="A87" s="230"/>
      <c r="B87" s="225"/>
      <c r="C87" s="89" t="s">
        <v>511</v>
      </c>
      <c r="D87" s="7"/>
      <c r="E87" s="10">
        <f t="shared" si="14"/>
        <v>0</v>
      </c>
      <c r="F87" s="7"/>
      <c r="G87" s="7">
        <v>480</v>
      </c>
      <c r="H87" s="10">
        <f t="shared" si="15"/>
        <v>1</v>
      </c>
      <c r="I87" s="7">
        <f t="shared" si="16"/>
        <v>480</v>
      </c>
      <c r="Y87"/>
    </row>
    <row r="88" spans="1:25" ht="12.75" customHeight="1" x14ac:dyDescent="0.2">
      <c r="A88" s="230"/>
      <c r="B88" s="225"/>
      <c r="C88" s="89" t="s">
        <v>518</v>
      </c>
      <c r="D88" s="7"/>
      <c r="E88" s="10">
        <f t="shared" si="14"/>
        <v>0</v>
      </c>
      <c r="F88" s="7"/>
      <c r="G88" s="7">
        <v>2688</v>
      </c>
      <c r="H88" s="10">
        <f t="shared" si="15"/>
        <v>1</v>
      </c>
      <c r="I88" s="7">
        <f t="shared" si="16"/>
        <v>2688</v>
      </c>
      <c r="Y88"/>
    </row>
    <row r="89" spans="1:25" ht="12.75" customHeight="1" thickBot="1" x14ac:dyDescent="0.25">
      <c r="A89" s="230"/>
      <c r="B89" s="226"/>
      <c r="C89" s="194" t="s">
        <v>44</v>
      </c>
      <c r="D89" s="73">
        <f>SUM(D64:D88)</f>
        <v>13392</v>
      </c>
      <c r="E89" s="74">
        <f t="shared" si="14"/>
        <v>0.13910586671098554</v>
      </c>
      <c r="F89" s="73"/>
      <c r="G89" s="73">
        <f>SUM(G64:G88)</f>
        <v>82880</v>
      </c>
      <c r="H89" s="74">
        <f t="shared" si="15"/>
        <v>0.86089413328901443</v>
      </c>
      <c r="I89" s="73">
        <f t="shared" si="16"/>
        <v>96272</v>
      </c>
      <c r="Y89"/>
    </row>
    <row r="90" spans="1:25" ht="12.75" customHeight="1" thickBot="1" x14ac:dyDescent="0.25">
      <c r="A90" s="231"/>
      <c r="B90" s="228" t="s">
        <v>582</v>
      </c>
      <c r="C90" s="229"/>
      <c r="D90" s="75">
        <f>SUM(D89)</f>
        <v>13392</v>
      </c>
      <c r="E90" s="76">
        <f t="shared" si="14"/>
        <v>0.13910586671098554</v>
      </c>
      <c r="F90" s="77"/>
      <c r="G90" s="75">
        <f>SUM(G89)</f>
        <v>82880</v>
      </c>
      <c r="H90" s="76">
        <f t="shared" si="15"/>
        <v>0.86089413328901443</v>
      </c>
      <c r="I90" s="77">
        <f t="shared" si="16"/>
        <v>96272</v>
      </c>
      <c r="M90" s="8"/>
      <c r="N90" s="8"/>
      <c r="O90" s="8"/>
      <c r="P90" s="8"/>
      <c r="Q90" s="8"/>
      <c r="Y90"/>
    </row>
    <row r="91" spans="1:25" ht="12.75" customHeight="1" x14ac:dyDescent="0.2">
      <c r="A91" s="235" t="s">
        <v>346</v>
      </c>
      <c r="B91" s="224" t="s">
        <v>354</v>
      </c>
      <c r="C91" s="51" t="s">
        <v>583</v>
      </c>
      <c r="D91" s="16"/>
      <c r="E91" s="17" t="s">
        <v>615</v>
      </c>
      <c r="F91" s="5"/>
      <c r="G91" s="16"/>
      <c r="H91" s="17" t="s">
        <v>615</v>
      </c>
      <c r="I91" s="16">
        <f t="shared" ref="I91:I112" si="17">+D91+G91</f>
        <v>0</v>
      </c>
      <c r="M91" s="8"/>
      <c r="N91" s="8"/>
      <c r="O91" s="8"/>
      <c r="P91" s="8"/>
      <c r="Q91" s="8"/>
      <c r="Y91"/>
    </row>
    <row r="92" spans="1:25" ht="12.75" customHeight="1" x14ac:dyDescent="0.2">
      <c r="A92" s="242"/>
      <c r="B92" s="224"/>
      <c r="C92" s="9" t="s">
        <v>584</v>
      </c>
      <c r="D92" s="7"/>
      <c r="E92" s="17" t="s">
        <v>615</v>
      </c>
      <c r="F92" s="12"/>
      <c r="G92" s="7"/>
      <c r="H92" s="17" t="s">
        <v>615</v>
      </c>
      <c r="I92" s="7">
        <f t="shared" si="17"/>
        <v>0</v>
      </c>
      <c r="M92" s="8"/>
      <c r="N92" s="8"/>
      <c r="O92" s="8"/>
      <c r="P92" s="8"/>
      <c r="Q92" s="8"/>
      <c r="Y92"/>
    </row>
    <row r="93" spans="1:25" ht="12.75" customHeight="1" x14ac:dyDescent="0.2">
      <c r="A93" s="242"/>
      <c r="B93" s="224"/>
      <c r="C93" s="9" t="s">
        <v>585</v>
      </c>
      <c r="D93" s="7"/>
      <c r="E93" s="17" t="s">
        <v>615</v>
      </c>
      <c r="F93" s="7"/>
      <c r="G93" s="7"/>
      <c r="H93" s="17" t="s">
        <v>615</v>
      </c>
      <c r="I93" s="7">
        <f t="shared" si="17"/>
        <v>0</v>
      </c>
      <c r="M93" s="8"/>
      <c r="N93" s="8"/>
      <c r="O93" s="8"/>
      <c r="P93" s="8"/>
      <c r="Q93" s="8"/>
      <c r="Y93"/>
    </row>
    <row r="94" spans="1:25" ht="12.75" customHeight="1" x14ac:dyDescent="0.2">
      <c r="A94" s="242"/>
      <c r="B94" s="224"/>
      <c r="C94" s="9" t="s">
        <v>586</v>
      </c>
      <c r="D94" s="7"/>
      <c r="E94" s="17" t="s">
        <v>615</v>
      </c>
      <c r="F94" s="12"/>
      <c r="G94" s="7"/>
      <c r="H94" s="17" t="s">
        <v>615</v>
      </c>
      <c r="I94" s="7">
        <f t="shared" si="17"/>
        <v>0</v>
      </c>
      <c r="M94" s="8"/>
      <c r="N94" s="8"/>
      <c r="O94" s="8"/>
      <c r="P94" s="8"/>
      <c r="Q94" s="8"/>
      <c r="Y94"/>
    </row>
    <row r="95" spans="1:25" ht="12.75" customHeight="1" x14ac:dyDescent="0.2">
      <c r="A95" s="242"/>
      <c r="B95" s="224"/>
      <c r="C95" s="205" t="s">
        <v>587</v>
      </c>
      <c r="D95" s="7"/>
      <c r="E95" s="17" t="s">
        <v>615</v>
      </c>
      <c r="F95" s="12"/>
      <c r="G95" s="7"/>
      <c r="H95" s="17" t="s">
        <v>615</v>
      </c>
      <c r="I95" s="7">
        <f t="shared" si="17"/>
        <v>0</v>
      </c>
      <c r="Y95"/>
    </row>
    <row r="96" spans="1:25" ht="12.75" customHeight="1" x14ac:dyDescent="0.2">
      <c r="A96" s="242"/>
      <c r="B96" s="224"/>
      <c r="C96" s="9" t="s">
        <v>588</v>
      </c>
      <c r="D96" s="7"/>
      <c r="E96" s="17" t="s">
        <v>615</v>
      </c>
      <c r="F96" s="12"/>
      <c r="G96" s="7"/>
      <c r="H96" s="17" t="s">
        <v>615</v>
      </c>
      <c r="I96" s="7">
        <f t="shared" si="17"/>
        <v>0</v>
      </c>
      <c r="Y96"/>
    </row>
    <row r="97" spans="1:25" ht="12.75" customHeight="1" x14ac:dyDescent="0.2">
      <c r="A97" s="242"/>
      <c r="B97" s="224"/>
      <c r="C97" s="9" t="s">
        <v>589</v>
      </c>
      <c r="D97" s="7">
        <v>1152</v>
      </c>
      <c r="E97" s="10">
        <f t="shared" ref="E97:E112" si="18">+D97/$I97</f>
        <v>0.5</v>
      </c>
      <c r="F97" s="12"/>
      <c r="G97" s="7">
        <v>1152</v>
      </c>
      <c r="H97" s="10">
        <f t="shared" ref="H97:H112" si="19">+G97/$I97</f>
        <v>0.5</v>
      </c>
      <c r="I97" s="7">
        <f t="shared" si="17"/>
        <v>2304</v>
      </c>
      <c r="Y97"/>
    </row>
    <row r="98" spans="1:25" ht="12.75" customHeight="1" x14ac:dyDescent="0.2">
      <c r="A98" s="242"/>
      <c r="B98" s="224"/>
      <c r="C98" s="9" t="s">
        <v>590</v>
      </c>
      <c r="D98" s="7"/>
      <c r="E98" s="17" t="s">
        <v>615</v>
      </c>
      <c r="F98" s="12"/>
      <c r="G98" s="7"/>
      <c r="H98" s="17" t="s">
        <v>615</v>
      </c>
      <c r="I98" s="7">
        <f t="shared" si="17"/>
        <v>0</v>
      </c>
      <c r="Y98"/>
    </row>
    <row r="99" spans="1:25" ht="12.75" customHeight="1" x14ac:dyDescent="0.2">
      <c r="A99" s="242"/>
      <c r="B99" s="224"/>
      <c r="C99" s="51" t="s">
        <v>591</v>
      </c>
      <c r="D99" s="14"/>
      <c r="E99" s="17" t="s">
        <v>615</v>
      </c>
      <c r="F99" s="16"/>
      <c r="G99" s="14"/>
      <c r="H99" s="17" t="s">
        <v>615</v>
      </c>
      <c r="I99" s="16">
        <f t="shared" si="17"/>
        <v>0</v>
      </c>
      <c r="Y99"/>
    </row>
    <row r="100" spans="1:25" ht="12.75" customHeight="1" x14ac:dyDescent="0.2">
      <c r="A100" s="242"/>
      <c r="B100" s="224"/>
      <c r="C100" s="9" t="s">
        <v>489</v>
      </c>
      <c r="D100" s="7"/>
      <c r="E100" s="10">
        <f t="shared" si="18"/>
        <v>0</v>
      </c>
      <c r="F100" s="7"/>
      <c r="G100" s="7">
        <v>2256</v>
      </c>
      <c r="H100" s="10">
        <f t="shared" si="19"/>
        <v>1</v>
      </c>
      <c r="I100" s="7">
        <f t="shared" si="17"/>
        <v>2256</v>
      </c>
      <c r="M100" s="8"/>
      <c r="N100" s="8"/>
      <c r="O100" s="8"/>
      <c r="P100" s="8"/>
      <c r="Q100" s="8"/>
      <c r="Y100"/>
    </row>
    <row r="101" spans="1:25" ht="12.75" customHeight="1" x14ac:dyDescent="0.2">
      <c r="A101" s="242"/>
      <c r="B101" s="224"/>
      <c r="C101" s="9" t="s">
        <v>493</v>
      </c>
      <c r="D101" s="7"/>
      <c r="E101" s="17" t="s">
        <v>615</v>
      </c>
      <c r="F101" s="7"/>
      <c r="G101" s="7"/>
      <c r="H101" s="17" t="s">
        <v>615</v>
      </c>
      <c r="I101" s="7">
        <f t="shared" si="17"/>
        <v>0</v>
      </c>
      <c r="Y101"/>
    </row>
    <row r="102" spans="1:25" ht="12.75" customHeight="1" x14ac:dyDescent="0.2">
      <c r="A102" s="242"/>
      <c r="B102" s="224"/>
      <c r="C102" s="9" t="s">
        <v>496</v>
      </c>
      <c r="D102" s="7"/>
      <c r="E102" s="17" t="s">
        <v>615</v>
      </c>
      <c r="F102" s="7"/>
      <c r="G102" s="7"/>
      <c r="H102" s="17" t="s">
        <v>615</v>
      </c>
      <c r="I102" s="7">
        <f t="shared" si="17"/>
        <v>0</v>
      </c>
      <c r="Y102"/>
    </row>
    <row r="103" spans="1:25" ht="12.75" customHeight="1" x14ac:dyDescent="0.2">
      <c r="A103" s="242"/>
      <c r="B103" s="224"/>
      <c r="C103" s="9" t="s">
        <v>592</v>
      </c>
      <c r="D103" s="7"/>
      <c r="E103" s="17" t="s">
        <v>615</v>
      </c>
      <c r="F103" s="7"/>
      <c r="G103" s="7"/>
      <c r="H103" s="17" t="s">
        <v>615</v>
      </c>
      <c r="I103" s="7">
        <f t="shared" si="17"/>
        <v>0</v>
      </c>
      <c r="Y103"/>
    </row>
    <row r="104" spans="1:25" ht="12.75" customHeight="1" x14ac:dyDescent="0.2">
      <c r="A104" s="242"/>
      <c r="B104" s="224"/>
      <c r="C104" s="9" t="s">
        <v>663</v>
      </c>
      <c r="D104" s="7">
        <v>480</v>
      </c>
      <c r="E104" s="10">
        <f t="shared" si="18"/>
        <v>1</v>
      </c>
      <c r="F104" s="7"/>
      <c r="G104" s="7"/>
      <c r="H104" s="10">
        <f t="shared" si="19"/>
        <v>0</v>
      </c>
      <c r="I104" s="7">
        <f t="shared" si="17"/>
        <v>480</v>
      </c>
      <c r="M104" s="8"/>
      <c r="N104" s="8"/>
      <c r="O104" s="8"/>
      <c r="P104" s="8"/>
      <c r="Q104" s="8"/>
      <c r="Y104"/>
    </row>
    <row r="105" spans="1:25" ht="12.75" customHeight="1" x14ac:dyDescent="0.2">
      <c r="A105" s="242"/>
      <c r="B105" s="224"/>
      <c r="C105" s="48" t="s">
        <v>675</v>
      </c>
      <c r="D105" s="7"/>
      <c r="E105" s="10">
        <f t="shared" si="18"/>
        <v>0</v>
      </c>
      <c r="F105" s="7"/>
      <c r="G105" s="7">
        <v>576</v>
      </c>
      <c r="H105" s="10">
        <f t="shared" si="19"/>
        <v>1</v>
      </c>
      <c r="I105" s="7">
        <f t="shared" si="17"/>
        <v>576</v>
      </c>
      <c r="Y105"/>
    </row>
    <row r="106" spans="1:25" ht="12.75" customHeight="1" x14ac:dyDescent="0.2">
      <c r="A106" s="242"/>
      <c r="B106" s="224"/>
      <c r="C106" s="9" t="s">
        <v>676</v>
      </c>
      <c r="D106" s="7"/>
      <c r="E106" s="17" t="s">
        <v>615</v>
      </c>
      <c r="F106" s="7"/>
      <c r="G106" s="7"/>
      <c r="H106" s="17" t="s">
        <v>615</v>
      </c>
      <c r="I106" s="7">
        <f t="shared" si="17"/>
        <v>0</v>
      </c>
      <c r="Y106"/>
    </row>
    <row r="107" spans="1:25" ht="12.75" customHeight="1" thickBot="1" x14ac:dyDescent="0.25">
      <c r="A107" s="242"/>
      <c r="B107" s="227"/>
      <c r="C107" s="63" t="s">
        <v>0</v>
      </c>
      <c r="D107" s="62">
        <f>SUM(D91:D106)</f>
        <v>1632</v>
      </c>
      <c r="E107" s="60">
        <f t="shared" si="18"/>
        <v>0.29059829059829062</v>
      </c>
      <c r="F107" s="62"/>
      <c r="G107" s="62">
        <f>SUM(G91:G106)</f>
        <v>3984</v>
      </c>
      <c r="H107" s="60">
        <f t="shared" si="19"/>
        <v>0.70940170940170943</v>
      </c>
      <c r="I107" s="62">
        <f t="shared" si="17"/>
        <v>5616</v>
      </c>
      <c r="M107" s="8"/>
      <c r="N107" s="8"/>
      <c r="O107" s="8"/>
      <c r="P107" s="8"/>
      <c r="Q107" s="8"/>
      <c r="Y107"/>
    </row>
    <row r="108" spans="1:25" ht="12.75" customHeight="1" x14ac:dyDescent="0.2">
      <c r="A108" s="242"/>
      <c r="B108" s="223" t="s">
        <v>340</v>
      </c>
      <c r="C108" s="47" t="s">
        <v>593</v>
      </c>
      <c r="D108" s="16"/>
      <c r="E108" s="17" t="s">
        <v>615</v>
      </c>
      <c r="F108" s="16"/>
      <c r="G108" s="16"/>
      <c r="H108" s="17" t="s">
        <v>615</v>
      </c>
      <c r="I108" s="16">
        <f t="shared" si="17"/>
        <v>0</v>
      </c>
      <c r="Y108"/>
    </row>
    <row r="109" spans="1:25" ht="12.75" customHeight="1" x14ac:dyDescent="0.2">
      <c r="A109" s="242"/>
      <c r="B109" s="225"/>
      <c r="C109" s="9" t="s">
        <v>594</v>
      </c>
      <c r="D109" s="7"/>
      <c r="E109" s="17" t="s">
        <v>615</v>
      </c>
      <c r="F109" s="7"/>
      <c r="G109" s="7"/>
      <c r="H109" s="17" t="s">
        <v>615</v>
      </c>
      <c r="I109" s="7">
        <f t="shared" si="17"/>
        <v>0</v>
      </c>
      <c r="Y109"/>
    </row>
    <row r="110" spans="1:25" ht="12.75" customHeight="1" x14ac:dyDescent="0.2">
      <c r="A110" s="242"/>
      <c r="B110" s="225"/>
      <c r="C110" s="49" t="s">
        <v>519</v>
      </c>
      <c r="D110" s="7"/>
      <c r="E110" s="17" t="s">
        <v>615</v>
      </c>
      <c r="F110" s="7"/>
      <c r="G110" s="7"/>
      <c r="H110" s="17" t="s">
        <v>615</v>
      </c>
      <c r="I110" s="7">
        <f t="shared" si="17"/>
        <v>0</v>
      </c>
      <c r="Y110"/>
    </row>
    <row r="111" spans="1:25" ht="12.75" customHeight="1" thickBot="1" x14ac:dyDescent="0.25">
      <c r="A111" s="242"/>
      <c r="B111" s="226"/>
      <c r="C111" s="61" t="s">
        <v>0</v>
      </c>
      <c r="D111" s="62">
        <f>SUM(D108:D110)</f>
        <v>0</v>
      </c>
      <c r="E111" s="60" t="s">
        <v>615</v>
      </c>
      <c r="F111" s="62"/>
      <c r="G111" s="62">
        <f>SUM(G108:G110)</f>
        <v>0</v>
      </c>
      <c r="H111" s="60" t="s">
        <v>615</v>
      </c>
      <c r="I111" s="62">
        <f t="shared" si="17"/>
        <v>0</v>
      </c>
      <c r="Y111"/>
    </row>
    <row r="112" spans="1:25" ht="12.75" customHeight="1" thickBot="1" x14ac:dyDescent="0.25">
      <c r="A112" s="222"/>
      <c r="B112" s="228" t="s">
        <v>171</v>
      </c>
      <c r="C112" s="229"/>
      <c r="D112" s="75">
        <f>SUM(D107,D111)</f>
        <v>1632</v>
      </c>
      <c r="E112" s="76">
        <f t="shared" si="18"/>
        <v>0.29059829059829062</v>
      </c>
      <c r="F112" s="77"/>
      <c r="G112" s="75">
        <f>SUM(G107,G111)</f>
        <v>3984</v>
      </c>
      <c r="H112" s="76">
        <f t="shared" si="19"/>
        <v>0.70940170940170943</v>
      </c>
      <c r="I112" s="77">
        <f t="shared" si="17"/>
        <v>5616</v>
      </c>
      <c r="Y112"/>
    </row>
    <row r="113" spans="1:9" ht="12.75" customHeight="1" x14ac:dyDescent="0.2">
      <c r="A113" s="235" t="s">
        <v>345</v>
      </c>
      <c r="B113" s="223" t="s">
        <v>342</v>
      </c>
      <c r="C113" s="50" t="s">
        <v>56</v>
      </c>
      <c r="D113" s="215"/>
      <c r="E113" s="215"/>
      <c r="F113" s="215"/>
      <c r="G113" s="215"/>
      <c r="H113" s="215"/>
      <c r="I113" s="215"/>
    </row>
    <row r="114" spans="1:9" ht="12.75" customHeight="1" x14ac:dyDescent="0.2">
      <c r="A114" s="250"/>
      <c r="B114" s="225"/>
      <c r="C114" s="51" t="s">
        <v>522</v>
      </c>
      <c r="D114" s="15"/>
      <c r="E114" s="10" t="s">
        <v>615</v>
      </c>
      <c r="F114" s="7"/>
      <c r="G114" s="15"/>
      <c r="H114" s="10" t="s">
        <v>615</v>
      </c>
      <c r="I114" s="7">
        <f t="shared" ref="I114:I123" si="20">+D114+G114</f>
        <v>0</v>
      </c>
    </row>
    <row r="115" spans="1:9" ht="12.75" customHeight="1" x14ac:dyDescent="0.2">
      <c r="A115" s="250"/>
      <c r="B115" s="225"/>
      <c r="C115" s="51" t="s">
        <v>424</v>
      </c>
      <c r="D115" s="7"/>
      <c r="E115" s="10" t="s">
        <v>615</v>
      </c>
      <c r="F115" s="7"/>
      <c r="G115" s="7"/>
      <c r="H115" s="10" t="s">
        <v>615</v>
      </c>
      <c r="I115" s="7">
        <f t="shared" si="20"/>
        <v>0</v>
      </c>
    </row>
    <row r="116" spans="1:9" ht="12.75" customHeight="1" x14ac:dyDescent="0.2">
      <c r="A116" s="244"/>
      <c r="B116" s="225"/>
      <c r="C116" s="9" t="s">
        <v>599</v>
      </c>
      <c r="D116" s="16"/>
      <c r="E116" s="10">
        <f t="shared" ref="E116:E123" si="21">+D116/$I116</f>
        <v>0</v>
      </c>
      <c r="F116" s="16"/>
      <c r="G116" s="16">
        <v>528</v>
      </c>
      <c r="H116" s="10">
        <f t="shared" ref="H116:H123" si="22">+G116/$I116</f>
        <v>1</v>
      </c>
      <c r="I116" s="16">
        <f t="shared" si="20"/>
        <v>528</v>
      </c>
    </row>
    <row r="117" spans="1:9" ht="12.75" customHeight="1" x14ac:dyDescent="0.2">
      <c r="A117" s="244"/>
      <c r="B117" s="225"/>
      <c r="C117" s="51" t="s">
        <v>431</v>
      </c>
      <c r="D117" s="16"/>
      <c r="E117" s="10" t="s">
        <v>615</v>
      </c>
      <c r="F117" s="16"/>
      <c r="G117" s="16"/>
      <c r="H117" s="10" t="s">
        <v>615</v>
      </c>
      <c r="I117" s="16">
        <f t="shared" si="20"/>
        <v>0</v>
      </c>
    </row>
    <row r="118" spans="1:9" ht="12.75" customHeight="1" x14ac:dyDescent="0.2">
      <c r="A118" s="244"/>
      <c r="B118" s="225"/>
      <c r="C118" s="51" t="s">
        <v>459</v>
      </c>
      <c r="D118" s="7"/>
      <c r="E118" s="10" t="s">
        <v>615</v>
      </c>
      <c r="F118" s="7"/>
      <c r="G118" s="7"/>
      <c r="H118" s="10" t="s">
        <v>615</v>
      </c>
      <c r="I118" s="7">
        <f t="shared" si="20"/>
        <v>0</v>
      </c>
    </row>
    <row r="119" spans="1:9" ht="12.75" customHeight="1" x14ac:dyDescent="0.2">
      <c r="A119" s="244"/>
      <c r="B119" s="225"/>
      <c r="C119" s="9" t="s">
        <v>471</v>
      </c>
      <c r="D119" s="15"/>
      <c r="E119" s="10" t="s">
        <v>615</v>
      </c>
      <c r="F119" s="7"/>
      <c r="G119" s="15"/>
      <c r="H119" s="10" t="s">
        <v>615</v>
      </c>
      <c r="I119" s="7">
        <f t="shared" si="20"/>
        <v>0</v>
      </c>
    </row>
    <row r="120" spans="1:9" ht="12.75" customHeight="1" x14ac:dyDescent="0.2">
      <c r="A120" s="244"/>
      <c r="B120" s="225"/>
      <c r="C120" s="51" t="s">
        <v>606</v>
      </c>
      <c r="D120" s="7"/>
      <c r="E120" s="10" t="s">
        <v>615</v>
      </c>
      <c r="F120" s="7"/>
      <c r="G120" s="7"/>
      <c r="H120" s="10" t="s">
        <v>615</v>
      </c>
      <c r="I120" s="7">
        <f t="shared" si="20"/>
        <v>0</v>
      </c>
    </row>
    <row r="121" spans="1:9" ht="12.75" customHeight="1" x14ac:dyDescent="0.2">
      <c r="A121" s="244"/>
      <c r="B121" s="225"/>
      <c r="C121" s="44" t="s">
        <v>600</v>
      </c>
      <c r="D121" s="15"/>
      <c r="E121" s="10" t="s">
        <v>615</v>
      </c>
      <c r="F121" s="7"/>
      <c r="G121" s="15"/>
      <c r="H121" s="10" t="s">
        <v>615</v>
      </c>
      <c r="I121" s="7">
        <f t="shared" si="20"/>
        <v>0</v>
      </c>
    </row>
    <row r="122" spans="1:9" ht="12.75" customHeight="1" x14ac:dyDescent="0.2">
      <c r="A122" s="244"/>
      <c r="B122" s="225"/>
      <c r="C122" s="9" t="s">
        <v>510</v>
      </c>
      <c r="D122" s="7"/>
      <c r="E122" s="10" t="s">
        <v>615</v>
      </c>
      <c r="F122" s="7"/>
      <c r="G122" s="7"/>
      <c r="H122" s="10" t="s">
        <v>615</v>
      </c>
      <c r="I122" s="7">
        <f t="shared" si="20"/>
        <v>0</v>
      </c>
    </row>
    <row r="123" spans="1:9" ht="12.75" customHeight="1" x14ac:dyDescent="0.2">
      <c r="A123" s="244"/>
      <c r="B123" s="225"/>
      <c r="C123" s="34" t="s">
        <v>44</v>
      </c>
      <c r="D123" s="36">
        <f>SUM(D114:D122)</f>
        <v>0</v>
      </c>
      <c r="E123" s="33">
        <f t="shared" si="21"/>
        <v>0</v>
      </c>
      <c r="F123" s="32"/>
      <c r="G123" s="36">
        <f>SUM(G114:G122)</f>
        <v>528</v>
      </c>
      <c r="H123" s="33">
        <f t="shared" si="22"/>
        <v>1</v>
      </c>
      <c r="I123" s="32">
        <f t="shared" si="20"/>
        <v>528</v>
      </c>
    </row>
    <row r="124" spans="1:9" ht="12.75" customHeight="1" thickBot="1" x14ac:dyDescent="0.25">
      <c r="A124" s="244"/>
      <c r="B124" s="245"/>
      <c r="C124" s="58" t="s">
        <v>0</v>
      </c>
      <c r="D124" s="87">
        <f>+D123</f>
        <v>0</v>
      </c>
      <c r="E124" s="213">
        <f t="shared" ref="E124:E125" si="23">+D124/$I124</f>
        <v>0</v>
      </c>
      <c r="F124" s="87"/>
      <c r="G124" s="87">
        <f>+G123</f>
        <v>528</v>
      </c>
      <c r="H124" s="213">
        <f t="shared" ref="H124:H125" si="24">+G124/$I124</f>
        <v>1</v>
      </c>
      <c r="I124" s="87">
        <f t="shared" ref="I124" si="25">+D124+G124</f>
        <v>528</v>
      </c>
    </row>
    <row r="125" spans="1:9" ht="12.75" customHeight="1" thickBot="1" x14ac:dyDescent="0.25">
      <c r="A125" s="236"/>
      <c r="B125" s="217" t="s">
        <v>172</v>
      </c>
      <c r="C125" s="216"/>
      <c r="D125" s="218">
        <f>+D124</f>
        <v>0</v>
      </c>
      <c r="E125" s="76">
        <f t="shared" si="23"/>
        <v>0</v>
      </c>
      <c r="F125" s="216"/>
      <c r="G125" s="218">
        <f>+G124</f>
        <v>528</v>
      </c>
      <c r="H125" s="76">
        <f t="shared" si="24"/>
        <v>1</v>
      </c>
      <c r="I125" s="218">
        <f>+I124</f>
        <v>528</v>
      </c>
    </row>
  </sheetData>
  <mergeCells count="18">
    <mergeCell ref="B113:B124"/>
    <mergeCell ref="A113:A125"/>
    <mergeCell ref="A91:A112"/>
    <mergeCell ref="B91:B107"/>
    <mergeCell ref="B108:B111"/>
    <mergeCell ref="B112:C112"/>
    <mergeCell ref="A63:A90"/>
    <mergeCell ref="B63:B89"/>
    <mergeCell ref="B90:C90"/>
    <mergeCell ref="A29:A62"/>
    <mergeCell ref="B29:B61"/>
    <mergeCell ref="B62:C62"/>
    <mergeCell ref="G6:H6"/>
    <mergeCell ref="B8:C8"/>
    <mergeCell ref="A9:A28"/>
    <mergeCell ref="B28:C28"/>
    <mergeCell ref="D6:E6"/>
    <mergeCell ref="B9:B27"/>
  </mergeCells>
  <phoneticPr fontId="8" type="noConversion"/>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2" manualBreakCount="2">
    <brk id="28" max="8" man="1"/>
    <brk id="62"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413"/>
  <sheetViews>
    <sheetView zoomScale="140" zoomScaleNormal="140" workbookViewId="0">
      <pane ySplit="8" topLeftCell="A9" activePane="bottomLeft" state="frozen"/>
      <selection activeCell="B9" sqref="B9:B30"/>
      <selection pane="bottomLeft" activeCell="B9" sqref="B9:B30"/>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18.77734375" customWidth="1"/>
    <col min="14" max="14" width="1.77734375" style="92" customWidth="1"/>
    <col min="15" max="17" width="8.88671875" style="92" bestFit="1" customWidth="1"/>
    <col min="23" max="16384" width="8.88671875" style="8"/>
  </cols>
  <sheetData>
    <row r="1" spans="1:25" ht="12.75" customHeight="1" x14ac:dyDescent="0.2">
      <c r="A1" s="23" t="s">
        <v>283</v>
      </c>
      <c r="C1" s="23"/>
      <c r="D1" s="23"/>
      <c r="E1" s="23"/>
      <c r="F1" s="23"/>
      <c r="G1" s="23"/>
      <c r="H1" s="23"/>
      <c r="I1" s="23"/>
    </row>
    <row r="2" spans="1:25" ht="12.75" customHeight="1" x14ac:dyDescent="0.2">
      <c r="A2" s="23" t="s">
        <v>8</v>
      </c>
      <c r="C2" s="23"/>
      <c r="D2" s="23"/>
      <c r="E2" s="23"/>
      <c r="F2" s="23"/>
      <c r="G2" s="23"/>
      <c r="H2" s="23"/>
      <c r="I2" s="23"/>
    </row>
    <row r="3" spans="1:25" ht="12.75" customHeight="1" x14ac:dyDescent="0.2">
      <c r="A3" s="23" t="s">
        <v>12</v>
      </c>
      <c r="C3" s="23"/>
      <c r="D3" s="23"/>
      <c r="E3" s="23"/>
      <c r="F3" s="23"/>
      <c r="G3" s="23"/>
      <c r="H3" s="23"/>
      <c r="I3" s="23"/>
    </row>
    <row r="4" spans="1:25" ht="12.75" customHeight="1" x14ac:dyDescent="0.2">
      <c r="A4" s="23" t="s">
        <v>668</v>
      </c>
      <c r="D4" s="23"/>
      <c r="E4" s="23"/>
      <c r="F4" s="23"/>
      <c r="G4" s="90"/>
      <c r="H4" s="23"/>
      <c r="I4" s="23"/>
    </row>
    <row r="5" spans="1:25" ht="12.75" customHeight="1" x14ac:dyDescent="0.2">
      <c r="B5" s="91"/>
    </row>
    <row r="6" spans="1:25" ht="12.75" customHeight="1" x14ac:dyDescent="0.2">
      <c r="D6" s="220" t="s">
        <v>16</v>
      </c>
      <c r="E6" s="220"/>
      <c r="F6" s="3"/>
      <c r="G6" s="220" t="s">
        <v>1</v>
      </c>
      <c r="H6" s="220"/>
      <c r="I6" s="3"/>
    </row>
    <row r="7" spans="1:25" ht="12.75" customHeight="1" x14ac:dyDescent="0.2">
      <c r="A7" s="81"/>
      <c r="B7" s="4" t="s">
        <v>2</v>
      </c>
      <c r="C7" s="4" t="s">
        <v>3</v>
      </c>
      <c r="D7" s="5" t="s">
        <v>4</v>
      </c>
      <c r="E7" s="5" t="s">
        <v>5</v>
      </c>
      <c r="F7" s="5"/>
      <c r="G7" s="5" t="s">
        <v>4</v>
      </c>
      <c r="H7" s="5" t="s">
        <v>5</v>
      </c>
      <c r="I7" s="5" t="s">
        <v>6</v>
      </c>
    </row>
    <row r="8" spans="1:25" ht="12.75" customHeight="1" thickBot="1" x14ac:dyDescent="0.25">
      <c r="A8" s="70"/>
      <c r="B8" s="232" t="s">
        <v>14</v>
      </c>
      <c r="C8" s="232"/>
      <c r="D8" s="87">
        <f>SUM(D51,D78,D102,D190,D235,D297,D374,D412)</f>
        <v>2479360</v>
      </c>
      <c r="E8" s="60">
        <f>D8/$I8</f>
        <v>0.65239534311564984</v>
      </c>
      <c r="F8" s="59"/>
      <c r="G8" s="87">
        <f>SUM(G51,G78,G102,G190,G235,G297,G374,G412)</f>
        <v>1321035</v>
      </c>
      <c r="H8" s="60">
        <f>G8/$I8</f>
        <v>0.34760465688435016</v>
      </c>
      <c r="I8" s="62">
        <f>+D8+G8</f>
        <v>3800395</v>
      </c>
      <c r="R8" s="92"/>
    </row>
    <row r="9" spans="1:25" ht="12.75" customHeight="1" x14ac:dyDescent="0.2">
      <c r="A9" s="235" t="s">
        <v>350</v>
      </c>
      <c r="B9" s="223" t="s">
        <v>332</v>
      </c>
      <c r="C9" s="50" t="s">
        <v>331</v>
      </c>
      <c r="D9" s="85"/>
      <c r="E9" s="86"/>
      <c r="F9" s="85"/>
      <c r="G9" s="85"/>
      <c r="H9" s="86"/>
      <c r="I9" s="85"/>
      <c r="W9"/>
      <c r="X9"/>
      <c r="Y9"/>
    </row>
    <row r="10" spans="1:25" ht="12.75" customHeight="1" x14ac:dyDescent="0.2">
      <c r="A10" s="221"/>
      <c r="B10" s="224"/>
      <c r="C10" s="51" t="s">
        <v>522</v>
      </c>
      <c r="D10" s="16"/>
      <c r="E10" s="10">
        <f t="shared" ref="E10:E73" si="0">+D10/$I10</f>
        <v>0</v>
      </c>
      <c r="F10" s="16"/>
      <c r="G10" s="16">
        <v>1216</v>
      </c>
      <c r="H10" s="10">
        <f t="shared" ref="H10:H73" si="1">+G10/$I10</f>
        <v>1</v>
      </c>
      <c r="I10" s="7">
        <f>+D10+G10</f>
        <v>1216</v>
      </c>
      <c r="R10" s="92"/>
      <c r="W10"/>
      <c r="X10"/>
      <c r="Y10"/>
    </row>
    <row r="11" spans="1:25" ht="12.75" customHeight="1" x14ac:dyDescent="0.2">
      <c r="A11" s="221"/>
      <c r="B11" s="224"/>
      <c r="C11" s="51" t="s">
        <v>420</v>
      </c>
      <c r="D11" s="16"/>
      <c r="E11" s="10" t="s">
        <v>615</v>
      </c>
      <c r="F11" s="16"/>
      <c r="G11" s="16"/>
      <c r="H11" s="10" t="s">
        <v>615</v>
      </c>
      <c r="I11" s="7">
        <f t="shared" ref="I11:I76" si="2">+D11+G11</f>
        <v>0</v>
      </c>
      <c r="R11" s="92"/>
      <c r="W11"/>
      <c r="X11"/>
      <c r="Y11"/>
    </row>
    <row r="12" spans="1:25" ht="12.75" customHeight="1" x14ac:dyDescent="0.2">
      <c r="A12" s="221"/>
      <c r="B12" s="224"/>
      <c r="C12" s="51" t="s">
        <v>423</v>
      </c>
      <c r="D12" s="16"/>
      <c r="E12" s="10" t="s">
        <v>615</v>
      </c>
      <c r="F12" s="16"/>
      <c r="G12" s="16"/>
      <c r="H12" s="10" t="s">
        <v>615</v>
      </c>
      <c r="I12" s="7">
        <f t="shared" si="2"/>
        <v>0</v>
      </c>
      <c r="R12" s="92"/>
      <c r="W12"/>
      <c r="X12"/>
      <c r="Y12"/>
    </row>
    <row r="13" spans="1:25" ht="12.75" customHeight="1" x14ac:dyDescent="0.2">
      <c r="A13" s="221"/>
      <c r="B13" s="224"/>
      <c r="C13" s="51" t="s">
        <v>428</v>
      </c>
      <c r="D13" s="16"/>
      <c r="E13" s="10">
        <f t="shared" si="0"/>
        <v>0</v>
      </c>
      <c r="F13" s="16"/>
      <c r="G13" s="16">
        <v>768</v>
      </c>
      <c r="H13" s="10">
        <f t="shared" si="1"/>
        <v>1</v>
      </c>
      <c r="I13" s="7">
        <f t="shared" si="2"/>
        <v>768</v>
      </c>
      <c r="R13" s="92"/>
      <c r="W13"/>
      <c r="X13"/>
      <c r="Y13"/>
    </row>
    <row r="14" spans="1:25" ht="12.75" customHeight="1" x14ac:dyDescent="0.2">
      <c r="A14" s="221"/>
      <c r="B14" s="224"/>
      <c r="C14" s="51" t="s">
        <v>431</v>
      </c>
      <c r="D14" s="7"/>
      <c r="E14" s="10" t="s">
        <v>615</v>
      </c>
      <c r="F14" s="7"/>
      <c r="G14" s="7"/>
      <c r="H14" s="10" t="s">
        <v>615</v>
      </c>
      <c r="I14" s="7">
        <f t="shared" si="2"/>
        <v>0</v>
      </c>
      <c r="R14" s="92"/>
      <c r="W14"/>
      <c r="X14"/>
      <c r="Y14"/>
    </row>
    <row r="15" spans="1:25" ht="12.75" customHeight="1" x14ac:dyDescent="0.2">
      <c r="A15" s="221"/>
      <c r="B15" s="225"/>
      <c r="C15" s="9" t="s">
        <v>455</v>
      </c>
      <c r="D15" s="7"/>
      <c r="E15" s="10" t="s">
        <v>615</v>
      </c>
      <c r="F15" s="7"/>
      <c r="G15" s="7"/>
      <c r="H15" s="10" t="s">
        <v>615</v>
      </c>
      <c r="I15" s="7">
        <f t="shared" si="2"/>
        <v>0</v>
      </c>
      <c r="R15" s="92"/>
      <c r="W15"/>
      <c r="X15"/>
      <c r="Y15"/>
    </row>
    <row r="16" spans="1:25" ht="12.75" customHeight="1" x14ac:dyDescent="0.2">
      <c r="A16" s="221"/>
      <c r="B16" s="225"/>
      <c r="C16" s="9" t="s">
        <v>459</v>
      </c>
      <c r="D16" s="7">
        <v>4416</v>
      </c>
      <c r="E16" s="10">
        <f t="shared" si="0"/>
        <v>0.60130718954248363</v>
      </c>
      <c r="F16" s="7"/>
      <c r="G16" s="7">
        <v>2928</v>
      </c>
      <c r="H16" s="10">
        <f t="shared" si="1"/>
        <v>0.39869281045751637</v>
      </c>
      <c r="I16" s="7">
        <f t="shared" si="2"/>
        <v>7344</v>
      </c>
      <c r="R16" s="92"/>
      <c r="W16"/>
      <c r="X16"/>
      <c r="Y16"/>
    </row>
    <row r="17" spans="1:25" ht="12.75" customHeight="1" x14ac:dyDescent="0.2">
      <c r="A17" s="221"/>
      <c r="B17" s="225"/>
      <c r="C17" s="9" t="s">
        <v>460</v>
      </c>
      <c r="D17" s="7">
        <v>1392</v>
      </c>
      <c r="E17" s="10">
        <f t="shared" si="0"/>
        <v>1</v>
      </c>
      <c r="F17" s="12"/>
      <c r="G17" s="7"/>
      <c r="H17" s="10">
        <f t="shared" si="1"/>
        <v>0</v>
      </c>
      <c r="I17" s="7">
        <f t="shared" si="2"/>
        <v>1392</v>
      </c>
      <c r="R17" s="92"/>
      <c r="W17"/>
      <c r="X17"/>
      <c r="Y17"/>
    </row>
    <row r="18" spans="1:25" ht="12.75" customHeight="1" x14ac:dyDescent="0.2">
      <c r="A18" s="221"/>
      <c r="B18" s="225"/>
      <c r="C18" s="9" t="s">
        <v>466</v>
      </c>
      <c r="D18" s="7">
        <v>25616</v>
      </c>
      <c r="E18" s="10">
        <f t="shared" si="0"/>
        <v>0.66047854785478544</v>
      </c>
      <c r="F18" s="12"/>
      <c r="G18" s="7">
        <v>13168</v>
      </c>
      <c r="H18" s="10">
        <f t="shared" si="1"/>
        <v>0.33952145214521451</v>
      </c>
      <c r="I18" s="7">
        <f t="shared" si="2"/>
        <v>38784</v>
      </c>
      <c r="R18" s="92"/>
      <c r="W18"/>
      <c r="X18"/>
      <c r="Y18"/>
    </row>
    <row r="19" spans="1:25" ht="12.75" customHeight="1" x14ac:dyDescent="0.2">
      <c r="A19" s="221"/>
      <c r="B19" s="225"/>
      <c r="C19" s="9" t="s">
        <v>467</v>
      </c>
      <c r="D19" s="7"/>
      <c r="E19" s="10">
        <f t="shared" si="0"/>
        <v>0</v>
      </c>
      <c r="F19" s="12"/>
      <c r="G19" s="7">
        <v>672</v>
      </c>
      <c r="H19" s="10">
        <f t="shared" si="1"/>
        <v>1</v>
      </c>
      <c r="I19" s="7">
        <f t="shared" si="2"/>
        <v>672</v>
      </c>
      <c r="R19" s="92"/>
      <c r="W19"/>
      <c r="X19"/>
      <c r="Y19"/>
    </row>
    <row r="20" spans="1:25" ht="12.75" customHeight="1" x14ac:dyDescent="0.2">
      <c r="A20" s="221"/>
      <c r="B20" s="225"/>
      <c r="C20" s="9" t="s">
        <v>477</v>
      </c>
      <c r="D20" s="7">
        <v>10560</v>
      </c>
      <c r="E20" s="10">
        <f t="shared" si="0"/>
        <v>0.77738515901060068</v>
      </c>
      <c r="F20" s="12"/>
      <c r="G20" s="7">
        <v>3024</v>
      </c>
      <c r="H20" s="10">
        <f t="shared" si="1"/>
        <v>0.22261484098939929</v>
      </c>
      <c r="I20" s="7">
        <f t="shared" si="2"/>
        <v>13584</v>
      </c>
      <c r="R20" s="92"/>
      <c r="W20"/>
      <c r="X20"/>
      <c r="Y20"/>
    </row>
    <row r="21" spans="1:25" ht="12.75" customHeight="1" x14ac:dyDescent="0.2">
      <c r="A21" s="221"/>
      <c r="B21" s="225"/>
      <c r="C21" s="9" t="s">
        <v>480</v>
      </c>
      <c r="D21" s="7"/>
      <c r="E21" s="10" t="s">
        <v>615</v>
      </c>
      <c r="F21" s="12"/>
      <c r="G21" s="7"/>
      <c r="H21" s="10" t="s">
        <v>615</v>
      </c>
      <c r="I21" s="7">
        <f t="shared" si="2"/>
        <v>0</v>
      </c>
      <c r="R21" s="92"/>
      <c r="W21"/>
      <c r="X21"/>
      <c r="Y21"/>
    </row>
    <row r="22" spans="1:25" ht="12.75" customHeight="1" x14ac:dyDescent="0.2">
      <c r="A22" s="221"/>
      <c r="B22" s="225"/>
      <c r="C22" s="9" t="s">
        <v>488</v>
      </c>
      <c r="D22" s="15">
        <v>2112</v>
      </c>
      <c r="E22" s="10">
        <f t="shared" si="0"/>
        <v>0.33673469387755101</v>
      </c>
      <c r="F22" s="7"/>
      <c r="G22" s="15">
        <v>4160</v>
      </c>
      <c r="H22" s="10">
        <f t="shared" si="1"/>
        <v>0.66326530612244894</v>
      </c>
      <c r="I22" s="7">
        <f t="shared" si="2"/>
        <v>6272</v>
      </c>
      <c r="R22" s="92"/>
      <c r="W22"/>
      <c r="X22"/>
      <c r="Y22"/>
    </row>
    <row r="23" spans="1:25" ht="12.75" customHeight="1" x14ac:dyDescent="0.2">
      <c r="A23" s="221"/>
      <c r="B23" s="225"/>
      <c r="C23" s="9" t="s">
        <v>490</v>
      </c>
      <c r="D23" s="15"/>
      <c r="E23" s="10" t="s">
        <v>615</v>
      </c>
      <c r="F23" s="7"/>
      <c r="G23" s="15"/>
      <c r="H23" s="10" t="s">
        <v>615</v>
      </c>
      <c r="I23" s="7">
        <f t="shared" si="2"/>
        <v>0</v>
      </c>
      <c r="R23" s="92"/>
      <c r="W23"/>
      <c r="X23"/>
      <c r="Y23"/>
    </row>
    <row r="24" spans="1:25" ht="12.75" customHeight="1" x14ac:dyDescent="0.2">
      <c r="A24" s="221"/>
      <c r="B24" s="225"/>
      <c r="C24" s="9" t="s">
        <v>491</v>
      </c>
      <c r="D24" s="15"/>
      <c r="E24" s="10" t="s">
        <v>615</v>
      </c>
      <c r="F24" s="7"/>
      <c r="G24" s="15"/>
      <c r="H24" s="10" t="s">
        <v>615</v>
      </c>
      <c r="I24" s="7">
        <f t="shared" si="2"/>
        <v>0</v>
      </c>
      <c r="R24" s="92"/>
      <c r="W24"/>
      <c r="X24"/>
      <c r="Y24"/>
    </row>
    <row r="25" spans="1:25" ht="12.75" customHeight="1" x14ac:dyDescent="0.2">
      <c r="A25" s="221"/>
      <c r="B25" s="225"/>
      <c r="C25" s="9" t="s">
        <v>494</v>
      </c>
      <c r="D25" s="15"/>
      <c r="E25" s="10" t="s">
        <v>615</v>
      </c>
      <c r="F25" s="7"/>
      <c r="G25" s="15"/>
      <c r="H25" s="10" t="s">
        <v>615</v>
      </c>
      <c r="I25" s="7">
        <f t="shared" si="2"/>
        <v>0</v>
      </c>
      <c r="R25" s="92"/>
      <c r="W25"/>
      <c r="X25"/>
      <c r="Y25"/>
    </row>
    <row r="26" spans="1:25" ht="12.75" customHeight="1" x14ac:dyDescent="0.2">
      <c r="A26" s="221"/>
      <c r="B26" s="225"/>
      <c r="C26" s="9" t="s">
        <v>497</v>
      </c>
      <c r="D26" s="7"/>
      <c r="E26" s="10" t="s">
        <v>615</v>
      </c>
      <c r="F26" s="7"/>
      <c r="G26" s="7"/>
      <c r="H26" s="10" t="s">
        <v>615</v>
      </c>
      <c r="I26" s="7">
        <f t="shared" si="2"/>
        <v>0</v>
      </c>
      <c r="R26" s="92"/>
      <c r="W26"/>
      <c r="X26"/>
      <c r="Y26"/>
    </row>
    <row r="27" spans="1:25" ht="12.75" customHeight="1" x14ac:dyDescent="0.2">
      <c r="A27" s="221"/>
      <c r="B27" s="225"/>
      <c r="C27" s="9" t="s">
        <v>499</v>
      </c>
      <c r="D27" s="7">
        <v>5856</v>
      </c>
      <c r="E27" s="10">
        <f t="shared" si="0"/>
        <v>0.5446428571428571</v>
      </c>
      <c r="F27" s="7"/>
      <c r="G27" s="7">
        <v>4896</v>
      </c>
      <c r="H27" s="10">
        <f t="shared" si="1"/>
        <v>0.45535714285714285</v>
      </c>
      <c r="I27" s="7">
        <f t="shared" si="2"/>
        <v>10752</v>
      </c>
      <c r="R27" s="92"/>
      <c r="W27"/>
      <c r="X27"/>
      <c r="Y27"/>
    </row>
    <row r="28" spans="1:25" ht="12.75" customHeight="1" x14ac:dyDescent="0.2">
      <c r="A28" s="221"/>
      <c r="B28" s="225"/>
      <c r="C28" s="9" t="s">
        <v>501</v>
      </c>
      <c r="D28" s="7"/>
      <c r="E28" s="10" t="s">
        <v>615</v>
      </c>
      <c r="F28" s="7"/>
      <c r="G28" s="7"/>
      <c r="H28" s="10" t="s">
        <v>615</v>
      </c>
      <c r="I28" s="7">
        <f t="shared" si="2"/>
        <v>0</v>
      </c>
      <c r="R28" s="92"/>
      <c r="W28"/>
      <c r="X28"/>
      <c r="Y28"/>
    </row>
    <row r="29" spans="1:25" ht="12.75" customHeight="1" x14ac:dyDescent="0.2">
      <c r="A29" s="221"/>
      <c r="B29" s="225"/>
      <c r="C29" s="9" t="s">
        <v>502</v>
      </c>
      <c r="D29" s="7"/>
      <c r="E29" s="10" t="s">
        <v>615</v>
      </c>
      <c r="F29" s="7"/>
      <c r="G29" s="7"/>
      <c r="H29" s="10" t="s">
        <v>615</v>
      </c>
      <c r="I29" s="7">
        <f t="shared" si="2"/>
        <v>0</v>
      </c>
      <c r="R29" s="92"/>
      <c r="W29"/>
      <c r="X29"/>
      <c r="Y29"/>
    </row>
    <row r="30" spans="1:25" ht="12.75" customHeight="1" x14ac:dyDescent="0.2">
      <c r="A30" s="221"/>
      <c r="B30" s="225"/>
      <c r="C30" s="9" t="s">
        <v>511</v>
      </c>
      <c r="D30" s="7"/>
      <c r="E30" s="10">
        <f t="shared" si="0"/>
        <v>0</v>
      </c>
      <c r="F30" s="7"/>
      <c r="G30" s="7">
        <v>1392</v>
      </c>
      <c r="H30" s="10">
        <f t="shared" si="1"/>
        <v>1</v>
      </c>
      <c r="I30" s="7">
        <f t="shared" si="2"/>
        <v>1392</v>
      </c>
      <c r="R30" s="92"/>
      <c r="W30"/>
      <c r="X30"/>
      <c r="Y30"/>
    </row>
    <row r="31" spans="1:25" ht="12.75" customHeight="1" thickBot="1" x14ac:dyDescent="0.25">
      <c r="A31" s="221"/>
      <c r="B31" s="226"/>
      <c r="C31" s="58" t="s">
        <v>0</v>
      </c>
      <c r="D31" s="59">
        <f>SUM(D10:D30)</f>
        <v>49952</v>
      </c>
      <c r="E31" s="60">
        <f t="shared" si="0"/>
        <v>0.60786604361370722</v>
      </c>
      <c r="F31" s="61"/>
      <c r="G31" s="59">
        <f>SUM(G10:G30)</f>
        <v>32224</v>
      </c>
      <c r="H31" s="60">
        <f t="shared" si="1"/>
        <v>0.39213395638629284</v>
      </c>
      <c r="I31" s="62">
        <f t="shared" si="2"/>
        <v>82176</v>
      </c>
      <c r="R31" s="92"/>
      <c r="W31"/>
      <c r="X31"/>
      <c r="Y31"/>
    </row>
    <row r="32" spans="1:25" ht="12.75" customHeight="1" x14ac:dyDescent="0.2">
      <c r="A32" s="221"/>
      <c r="B32" s="224" t="s">
        <v>333</v>
      </c>
      <c r="C32" s="47" t="s">
        <v>543</v>
      </c>
      <c r="D32" s="16">
        <v>15168</v>
      </c>
      <c r="E32" s="17">
        <f t="shared" si="0"/>
        <v>1</v>
      </c>
      <c r="F32" s="16"/>
      <c r="G32" s="16"/>
      <c r="H32" s="17">
        <f t="shared" si="1"/>
        <v>0</v>
      </c>
      <c r="I32" s="16">
        <f t="shared" si="2"/>
        <v>15168</v>
      </c>
      <c r="R32" s="92"/>
      <c r="W32"/>
      <c r="X32"/>
      <c r="Y32"/>
    </row>
    <row r="33" spans="1:25" ht="12.75" customHeight="1" x14ac:dyDescent="0.2">
      <c r="A33" s="221"/>
      <c r="B33" s="224"/>
      <c r="C33" s="9" t="s">
        <v>544</v>
      </c>
      <c r="D33" s="7">
        <v>35968</v>
      </c>
      <c r="E33" s="10">
        <f t="shared" si="0"/>
        <v>1</v>
      </c>
      <c r="F33" s="12"/>
      <c r="G33" s="7"/>
      <c r="H33" s="10">
        <f t="shared" si="1"/>
        <v>0</v>
      </c>
      <c r="I33" s="7">
        <f t="shared" si="2"/>
        <v>35968</v>
      </c>
      <c r="R33" s="92"/>
      <c r="W33"/>
      <c r="X33"/>
      <c r="Y33"/>
    </row>
    <row r="34" spans="1:25" ht="12.75" customHeight="1" x14ac:dyDescent="0.2">
      <c r="A34" s="221"/>
      <c r="B34" s="224"/>
      <c r="C34" s="9" t="s">
        <v>545</v>
      </c>
      <c r="D34" s="7">
        <v>1088</v>
      </c>
      <c r="E34" s="10">
        <f t="shared" si="0"/>
        <v>1</v>
      </c>
      <c r="F34" s="12"/>
      <c r="G34" s="7"/>
      <c r="H34" s="10">
        <f t="shared" si="1"/>
        <v>0</v>
      </c>
      <c r="I34" s="7">
        <f t="shared" si="2"/>
        <v>1088</v>
      </c>
      <c r="R34" s="92"/>
      <c r="W34"/>
      <c r="X34"/>
      <c r="Y34"/>
    </row>
    <row r="35" spans="1:25" ht="12.75" customHeight="1" x14ac:dyDescent="0.2">
      <c r="A35" s="221"/>
      <c r="B35" s="224"/>
      <c r="C35" s="9" t="s">
        <v>546</v>
      </c>
      <c r="D35" s="7">
        <v>6080</v>
      </c>
      <c r="E35" s="10">
        <f t="shared" si="0"/>
        <v>1</v>
      </c>
      <c r="F35" s="7"/>
      <c r="G35" s="7"/>
      <c r="H35" s="10">
        <f t="shared" si="1"/>
        <v>0</v>
      </c>
      <c r="I35" s="7">
        <f t="shared" si="2"/>
        <v>6080</v>
      </c>
      <c r="R35" s="92"/>
      <c r="W35"/>
      <c r="X35"/>
      <c r="Y35"/>
    </row>
    <row r="36" spans="1:25" ht="12.75" customHeight="1" x14ac:dyDescent="0.2">
      <c r="A36" s="221"/>
      <c r="B36" s="224"/>
      <c r="C36" s="9" t="s">
        <v>547</v>
      </c>
      <c r="D36" s="7"/>
      <c r="E36" s="10" t="s">
        <v>615</v>
      </c>
      <c r="F36" s="7"/>
      <c r="G36" s="7"/>
      <c r="H36" s="10" t="s">
        <v>615</v>
      </c>
      <c r="I36" s="7">
        <f t="shared" si="2"/>
        <v>0</v>
      </c>
      <c r="R36" s="92"/>
      <c r="W36"/>
      <c r="X36"/>
      <c r="Y36"/>
    </row>
    <row r="37" spans="1:25" ht="12.75" customHeight="1" x14ac:dyDescent="0.2">
      <c r="A37" s="221"/>
      <c r="B37" s="224"/>
      <c r="C37" s="9" t="s">
        <v>548</v>
      </c>
      <c r="D37" s="7">
        <v>16720</v>
      </c>
      <c r="E37" s="10">
        <f t="shared" si="0"/>
        <v>0.91908531222515388</v>
      </c>
      <c r="F37" s="7"/>
      <c r="G37" s="7">
        <v>1472</v>
      </c>
      <c r="H37" s="10">
        <f t="shared" si="1"/>
        <v>8.0914687774846089E-2</v>
      </c>
      <c r="I37" s="7">
        <f t="shared" si="2"/>
        <v>18192</v>
      </c>
      <c r="R37" s="92"/>
      <c r="W37"/>
      <c r="X37"/>
      <c r="Y37"/>
    </row>
    <row r="38" spans="1:25" ht="12.75" customHeight="1" x14ac:dyDescent="0.2">
      <c r="A38" s="221"/>
      <c r="B38" s="224"/>
      <c r="C38" s="9" t="s">
        <v>549</v>
      </c>
      <c r="D38" s="7">
        <v>20416</v>
      </c>
      <c r="E38" s="10">
        <f t="shared" si="0"/>
        <v>0.76133651551312653</v>
      </c>
      <c r="F38" s="7"/>
      <c r="G38" s="7">
        <v>6400</v>
      </c>
      <c r="H38" s="10">
        <f t="shared" si="1"/>
        <v>0.2386634844868735</v>
      </c>
      <c r="I38" s="7">
        <f t="shared" si="2"/>
        <v>26816</v>
      </c>
      <c r="R38" s="92"/>
      <c r="W38"/>
      <c r="X38"/>
      <c r="Y38"/>
    </row>
    <row r="39" spans="1:25" ht="12.75" customHeight="1" x14ac:dyDescent="0.2">
      <c r="A39" s="221"/>
      <c r="B39" s="224"/>
      <c r="C39" s="9" t="s">
        <v>550</v>
      </c>
      <c r="D39" s="7"/>
      <c r="E39" s="10" t="s">
        <v>615</v>
      </c>
      <c r="F39" s="7"/>
      <c r="G39" s="7"/>
      <c r="H39" s="10" t="s">
        <v>615</v>
      </c>
      <c r="I39" s="7">
        <f t="shared" si="2"/>
        <v>0</v>
      </c>
      <c r="R39" s="92"/>
      <c r="W39"/>
      <c r="X39"/>
      <c r="Y39"/>
    </row>
    <row r="40" spans="1:25" ht="12.75" customHeight="1" x14ac:dyDescent="0.2">
      <c r="A40" s="221"/>
      <c r="B40" s="224"/>
      <c r="C40" s="9" t="s">
        <v>551</v>
      </c>
      <c r="D40" s="7">
        <v>3616</v>
      </c>
      <c r="E40" s="10">
        <f t="shared" si="0"/>
        <v>1</v>
      </c>
      <c r="F40" s="7"/>
      <c r="G40" s="7"/>
      <c r="H40" s="10">
        <f t="shared" si="1"/>
        <v>0</v>
      </c>
      <c r="I40" s="7">
        <f t="shared" si="2"/>
        <v>3616</v>
      </c>
      <c r="R40" s="92"/>
      <c r="W40"/>
      <c r="X40"/>
      <c r="Y40"/>
    </row>
    <row r="41" spans="1:25" ht="12.75" customHeight="1" x14ac:dyDescent="0.2">
      <c r="A41" s="221"/>
      <c r="B41" s="224"/>
      <c r="C41" s="9" t="s">
        <v>552</v>
      </c>
      <c r="D41" s="7">
        <v>10736</v>
      </c>
      <c r="E41" s="10">
        <f t="shared" si="0"/>
        <v>0.82941903584672438</v>
      </c>
      <c r="F41" s="7"/>
      <c r="G41" s="7">
        <v>2208</v>
      </c>
      <c r="H41" s="10">
        <f t="shared" si="1"/>
        <v>0.17058096415327564</v>
      </c>
      <c r="I41" s="7">
        <f t="shared" si="2"/>
        <v>12944</v>
      </c>
      <c r="R41" s="92"/>
      <c r="W41"/>
      <c r="X41"/>
      <c r="Y41"/>
    </row>
    <row r="42" spans="1:25" ht="12.75" customHeight="1" x14ac:dyDescent="0.2">
      <c r="A42" s="221"/>
      <c r="B42" s="224"/>
      <c r="C42" s="9" t="s">
        <v>553</v>
      </c>
      <c r="D42" s="7">
        <v>9920</v>
      </c>
      <c r="E42" s="10">
        <f t="shared" si="0"/>
        <v>0.87570621468926557</v>
      </c>
      <c r="F42" s="7"/>
      <c r="G42" s="7">
        <v>1408</v>
      </c>
      <c r="H42" s="10">
        <f t="shared" si="1"/>
        <v>0.12429378531073447</v>
      </c>
      <c r="I42" s="7">
        <f t="shared" si="2"/>
        <v>11328</v>
      </c>
      <c r="R42" s="92"/>
      <c r="W42"/>
      <c r="X42"/>
      <c r="Y42"/>
    </row>
    <row r="43" spans="1:25" ht="12.75" customHeight="1" x14ac:dyDescent="0.2">
      <c r="A43" s="221"/>
      <c r="B43" s="224"/>
      <c r="C43" s="9" t="s">
        <v>554</v>
      </c>
      <c r="D43" s="7"/>
      <c r="E43" s="10" t="s">
        <v>615</v>
      </c>
      <c r="F43" s="7"/>
      <c r="G43" s="7"/>
      <c r="H43" s="10" t="s">
        <v>615</v>
      </c>
      <c r="I43" s="7">
        <f t="shared" si="2"/>
        <v>0</v>
      </c>
      <c r="R43" s="92"/>
      <c r="W43"/>
      <c r="X43"/>
      <c r="Y43"/>
    </row>
    <row r="44" spans="1:25" ht="12.75" customHeight="1" x14ac:dyDescent="0.2">
      <c r="A44" s="221"/>
      <c r="B44" s="224"/>
      <c r="C44" s="9" t="s">
        <v>555</v>
      </c>
      <c r="D44" s="40">
        <v>13584</v>
      </c>
      <c r="E44" s="17">
        <f t="shared" si="0"/>
        <v>0.60729613733905574</v>
      </c>
      <c r="F44" s="16"/>
      <c r="G44" s="40">
        <v>8784</v>
      </c>
      <c r="H44" s="17">
        <f t="shared" si="1"/>
        <v>0.3927038626609442</v>
      </c>
      <c r="I44" s="16">
        <f t="shared" si="2"/>
        <v>22368</v>
      </c>
      <c r="R44" s="92"/>
      <c r="W44"/>
      <c r="X44"/>
      <c r="Y44"/>
    </row>
    <row r="45" spans="1:25" ht="12.75" customHeight="1" x14ac:dyDescent="0.2">
      <c r="A45" s="221"/>
      <c r="B45" s="224"/>
      <c r="C45" s="9" t="s">
        <v>556</v>
      </c>
      <c r="D45" s="7">
        <v>6784</v>
      </c>
      <c r="E45" s="10">
        <f t="shared" si="0"/>
        <v>1</v>
      </c>
      <c r="F45" s="12"/>
      <c r="G45" s="7"/>
      <c r="H45" s="10">
        <f t="shared" si="1"/>
        <v>0</v>
      </c>
      <c r="I45" s="7">
        <f t="shared" si="2"/>
        <v>6784</v>
      </c>
      <c r="R45" s="92"/>
      <c r="W45"/>
      <c r="X45"/>
      <c r="Y45"/>
    </row>
    <row r="46" spans="1:25" ht="12.75" customHeight="1" x14ac:dyDescent="0.2">
      <c r="A46" s="221"/>
      <c r="B46" s="224"/>
      <c r="C46" s="9" t="s">
        <v>557</v>
      </c>
      <c r="D46" s="7">
        <v>4096</v>
      </c>
      <c r="E46" s="10">
        <f t="shared" si="0"/>
        <v>1</v>
      </c>
      <c r="F46" s="7"/>
      <c r="G46" s="7"/>
      <c r="H46" s="10">
        <f t="shared" si="1"/>
        <v>0</v>
      </c>
      <c r="I46" s="7">
        <f t="shared" si="2"/>
        <v>4096</v>
      </c>
      <c r="R46" s="92"/>
      <c r="W46"/>
      <c r="X46"/>
      <c r="Y46"/>
    </row>
    <row r="47" spans="1:25" ht="12.75" customHeight="1" x14ac:dyDescent="0.2">
      <c r="A47" s="221"/>
      <c r="B47" s="224"/>
      <c r="C47" s="9" t="s">
        <v>558</v>
      </c>
      <c r="D47" s="7"/>
      <c r="E47" s="10" t="s">
        <v>615</v>
      </c>
      <c r="F47" s="7"/>
      <c r="G47" s="7"/>
      <c r="H47" s="10" t="s">
        <v>615</v>
      </c>
      <c r="I47" s="7">
        <f t="shared" si="2"/>
        <v>0</v>
      </c>
      <c r="R47" s="92"/>
      <c r="W47"/>
      <c r="X47"/>
      <c r="Y47"/>
    </row>
    <row r="48" spans="1:25" ht="12.75" customHeight="1" x14ac:dyDescent="0.2">
      <c r="A48" s="221"/>
      <c r="B48" s="224"/>
      <c r="C48" s="9" t="s">
        <v>559</v>
      </c>
      <c r="D48" s="7"/>
      <c r="E48" s="10" t="s">
        <v>615</v>
      </c>
      <c r="F48" s="7"/>
      <c r="G48" s="7"/>
      <c r="H48" s="10" t="s">
        <v>615</v>
      </c>
      <c r="I48" s="7">
        <f t="shared" si="2"/>
        <v>0</v>
      </c>
      <c r="R48" s="92"/>
      <c r="W48"/>
      <c r="X48"/>
      <c r="Y48"/>
    </row>
    <row r="49" spans="1:25" ht="12.75" customHeight="1" x14ac:dyDescent="0.2">
      <c r="A49" s="221"/>
      <c r="B49" s="224"/>
      <c r="C49" s="9" t="s">
        <v>521</v>
      </c>
      <c r="D49" s="15">
        <v>39840</v>
      </c>
      <c r="E49" s="10">
        <f t="shared" si="0"/>
        <v>0.86638830897703545</v>
      </c>
      <c r="F49" s="7"/>
      <c r="G49" s="15">
        <v>6144</v>
      </c>
      <c r="H49" s="10">
        <f t="shared" si="1"/>
        <v>0.1336116910229645</v>
      </c>
      <c r="I49" s="7">
        <f t="shared" si="2"/>
        <v>45984</v>
      </c>
      <c r="R49" s="92"/>
      <c r="W49"/>
      <c r="X49"/>
      <c r="Y49"/>
    </row>
    <row r="50" spans="1:25" ht="12.75" customHeight="1" thickBot="1" x14ac:dyDescent="0.25">
      <c r="A50" s="221"/>
      <c r="B50" s="227"/>
      <c r="C50" s="63" t="s">
        <v>0</v>
      </c>
      <c r="D50" s="59">
        <f>SUM(D32:D49)</f>
        <v>184016</v>
      </c>
      <c r="E50" s="60">
        <f t="shared" si="0"/>
        <v>0.87446776155717765</v>
      </c>
      <c r="F50" s="62"/>
      <c r="G50" s="59">
        <f>SUM(G32:G49)</f>
        <v>26416</v>
      </c>
      <c r="H50" s="60">
        <f t="shared" si="1"/>
        <v>0.12553223844282238</v>
      </c>
      <c r="I50" s="62">
        <f t="shared" si="2"/>
        <v>210432</v>
      </c>
      <c r="R50" s="92"/>
      <c r="W50"/>
      <c r="X50"/>
      <c r="Y50"/>
    </row>
    <row r="51" spans="1:25" ht="12.75" customHeight="1" thickBot="1" x14ac:dyDescent="0.25">
      <c r="A51" s="222"/>
      <c r="B51" s="228" t="s">
        <v>177</v>
      </c>
      <c r="C51" s="229"/>
      <c r="D51" s="75">
        <f>SUM(D31,D50)</f>
        <v>233968</v>
      </c>
      <c r="E51" s="76">
        <f t="shared" si="0"/>
        <v>0.7995953630796151</v>
      </c>
      <c r="F51" s="77"/>
      <c r="G51" s="75">
        <f>SUM(G31,G50)</f>
        <v>58640</v>
      </c>
      <c r="H51" s="76">
        <f t="shared" si="1"/>
        <v>0.20040463692038496</v>
      </c>
      <c r="I51" s="77">
        <f t="shared" si="2"/>
        <v>292608</v>
      </c>
      <c r="W51"/>
      <c r="X51"/>
      <c r="Y51"/>
    </row>
    <row r="52" spans="1:25" ht="12.75" customHeight="1" x14ac:dyDescent="0.2">
      <c r="A52" s="223" t="s">
        <v>349</v>
      </c>
      <c r="B52" s="223" t="s">
        <v>334</v>
      </c>
      <c r="C52" s="50" t="s">
        <v>152</v>
      </c>
      <c r="D52" s="85"/>
      <c r="E52" s="86"/>
      <c r="F52" s="85"/>
      <c r="G52" s="85"/>
      <c r="H52" s="86"/>
      <c r="I52" s="85"/>
      <c r="W52"/>
      <c r="X52"/>
      <c r="Y52"/>
    </row>
    <row r="53" spans="1:25" ht="12.75" customHeight="1" x14ac:dyDescent="0.2">
      <c r="A53" s="224"/>
      <c r="B53" s="224"/>
      <c r="C53" s="9" t="s">
        <v>522</v>
      </c>
      <c r="D53" s="15"/>
      <c r="E53" s="10" t="s">
        <v>615</v>
      </c>
      <c r="F53" s="7"/>
      <c r="G53" s="15"/>
      <c r="H53" s="10" t="s">
        <v>615</v>
      </c>
      <c r="I53" s="7">
        <f t="shared" si="2"/>
        <v>0</v>
      </c>
      <c r="W53"/>
      <c r="X53"/>
      <c r="Y53"/>
    </row>
    <row r="54" spans="1:25" ht="12.75" customHeight="1" x14ac:dyDescent="0.2">
      <c r="A54" s="224"/>
      <c r="B54" s="224"/>
      <c r="C54" s="9" t="s">
        <v>420</v>
      </c>
      <c r="D54" s="15">
        <v>1008</v>
      </c>
      <c r="E54" s="10">
        <f t="shared" si="0"/>
        <v>0.42857142857142855</v>
      </c>
      <c r="F54" s="7"/>
      <c r="G54" s="15">
        <v>1344</v>
      </c>
      <c r="H54" s="10">
        <f t="shared" si="1"/>
        <v>0.5714285714285714</v>
      </c>
      <c r="I54" s="7">
        <f t="shared" si="2"/>
        <v>2352</v>
      </c>
      <c r="R54" s="92"/>
      <c r="W54"/>
      <c r="X54"/>
      <c r="Y54"/>
    </row>
    <row r="55" spans="1:25" ht="12.75" customHeight="1" x14ac:dyDescent="0.2">
      <c r="A55" s="224"/>
      <c r="B55" s="224"/>
      <c r="C55" s="9" t="s">
        <v>423</v>
      </c>
      <c r="D55" s="15"/>
      <c r="E55" s="10">
        <f t="shared" si="0"/>
        <v>0</v>
      </c>
      <c r="F55" s="7"/>
      <c r="G55" s="15">
        <v>2208</v>
      </c>
      <c r="H55" s="10">
        <f t="shared" si="1"/>
        <v>1</v>
      </c>
      <c r="I55" s="7">
        <f t="shared" si="2"/>
        <v>2208</v>
      </c>
      <c r="R55" s="92"/>
      <c r="W55"/>
      <c r="X55"/>
      <c r="Y55"/>
    </row>
    <row r="56" spans="1:25" ht="12.75" customHeight="1" x14ac:dyDescent="0.2">
      <c r="A56" s="225"/>
      <c r="B56" s="225"/>
      <c r="C56" s="9" t="s">
        <v>428</v>
      </c>
      <c r="D56" s="15">
        <v>2208</v>
      </c>
      <c r="E56" s="10">
        <f t="shared" si="0"/>
        <v>0.38333333333333336</v>
      </c>
      <c r="F56" s="7"/>
      <c r="G56" s="15">
        <v>3552</v>
      </c>
      <c r="H56" s="10">
        <f t="shared" si="1"/>
        <v>0.6166666666666667</v>
      </c>
      <c r="I56" s="7">
        <f t="shared" si="2"/>
        <v>5760</v>
      </c>
      <c r="R56" s="92"/>
      <c r="W56"/>
      <c r="X56"/>
      <c r="Y56"/>
    </row>
    <row r="57" spans="1:25" ht="12.75" customHeight="1" x14ac:dyDescent="0.2">
      <c r="A57" s="225"/>
      <c r="B57" s="225"/>
      <c r="C57" s="9" t="s">
        <v>431</v>
      </c>
      <c r="D57" s="15"/>
      <c r="E57" s="10">
        <f t="shared" si="0"/>
        <v>0</v>
      </c>
      <c r="F57" s="7"/>
      <c r="G57" s="15">
        <v>1056</v>
      </c>
      <c r="H57" s="10">
        <f t="shared" si="1"/>
        <v>1</v>
      </c>
      <c r="I57" s="7">
        <f t="shared" si="2"/>
        <v>1056</v>
      </c>
      <c r="R57" s="92"/>
      <c r="W57"/>
      <c r="X57"/>
      <c r="Y57"/>
    </row>
    <row r="58" spans="1:25" ht="12.75" customHeight="1" x14ac:dyDescent="0.2">
      <c r="A58" s="225"/>
      <c r="B58" s="225"/>
      <c r="C58" s="49" t="s">
        <v>435</v>
      </c>
      <c r="D58" s="15"/>
      <c r="E58" s="10" t="s">
        <v>615</v>
      </c>
      <c r="F58" s="7"/>
      <c r="G58" s="15"/>
      <c r="H58" s="10" t="s">
        <v>615</v>
      </c>
      <c r="I58" s="7">
        <f t="shared" si="2"/>
        <v>0</v>
      </c>
      <c r="R58" s="92"/>
      <c r="W58"/>
      <c r="X58"/>
      <c r="Y58"/>
    </row>
    <row r="59" spans="1:25" ht="12.75" customHeight="1" x14ac:dyDescent="0.2">
      <c r="A59" s="225"/>
      <c r="B59" s="225"/>
      <c r="C59" s="49" t="s">
        <v>455</v>
      </c>
      <c r="D59" s="15">
        <v>5280</v>
      </c>
      <c r="E59" s="10">
        <f t="shared" si="0"/>
        <v>0.69620253164556967</v>
      </c>
      <c r="F59" s="7"/>
      <c r="G59" s="15">
        <v>2304</v>
      </c>
      <c r="H59" s="10">
        <f t="shared" si="1"/>
        <v>0.30379746835443039</v>
      </c>
      <c r="I59" s="7">
        <f t="shared" si="2"/>
        <v>7584</v>
      </c>
      <c r="R59" s="92"/>
      <c r="W59"/>
      <c r="X59"/>
      <c r="Y59"/>
    </row>
    <row r="60" spans="1:25" ht="12.75" customHeight="1" x14ac:dyDescent="0.2">
      <c r="A60" s="225"/>
      <c r="B60" s="225"/>
      <c r="C60" s="49" t="s">
        <v>459</v>
      </c>
      <c r="D60" s="15"/>
      <c r="E60" s="10">
        <f t="shared" si="0"/>
        <v>0</v>
      </c>
      <c r="F60" s="7"/>
      <c r="G60" s="15">
        <v>576</v>
      </c>
      <c r="H60" s="10">
        <f t="shared" si="1"/>
        <v>1</v>
      </c>
      <c r="I60" s="7">
        <f t="shared" si="2"/>
        <v>576</v>
      </c>
      <c r="R60" s="92"/>
      <c r="W60"/>
      <c r="X60"/>
      <c r="Y60"/>
    </row>
    <row r="61" spans="1:25" ht="12.75" customHeight="1" x14ac:dyDescent="0.2">
      <c r="A61" s="225"/>
      <c r="B61" s="225"/>
      <c r="C61" s="49" t="s">
        <v>460</v>
      </c>
      <c r="D61" s="15"/>
      <c r="E61" s="10">
        <f t="shared" si="0"/>
        <v>0</v>
      </c>
      <c r="F61" s="7"/>
      <c r="G61" s="15">
        <v>2832</v>
      </c>
      <c r="H61" s="10">
        <f t="shared" si="1"/>
        <v>1</v>
      </c>
      <c r="I61" s="7">
        <f t="shared" si="2"/>
        <v>2832</v>
      </c>
      <c r="R61" s="92"/>
      <c r="W61"/>
      <c r="X61"/>
      <c r="Y61"/>
    </row>
    <row r="62" spans="1:25" ht="12.75" customHeight="1" x14ac:dyDescent="0.2">
      <c r="A62" s="225"/>
      <c r="B62" s="225"/>
      <c r="C62" s="49" t="s">
        <v>466</v>
      </c>
      <c r="D62" s="15">
        <v>41120</v>
      </c>
      <c r="E62" s="10">
        <f t="shared" si="0"/>
        <v>0.70237769882481549</v>
      </c>
      <c r="F62" s="7"/>
      <c r="G62" s="15">
        <v>17424</v>
      </c>
      <c r="H62" s="10">
        <f t="shared" si="1"/>
        <v>0.29762230117518446</v>
      </c>
      <c r="I62" s="7">
        <f t="shared" si="2"/>
        <v>58544</v>
      </c>
      <c r="R62" s="92"/>
      <c r="W62"/>
      <c r="X62"/>
      <c r="Y62"/>
    </row>
    <row r="63" spans="1:25" ht="12.75" customHeight="1" x14ac:dyDescent="0.2">
      <c r="A63" s="225"/>
      <c r="B63" s="225"/>
      <c r="C63" s="49" t="s">
        <v>467</v>
      </c>
      <c r="D63" s="15"/>
      <c r="E63" s="10" t="s">
        <v>615</v>
      </c>
      <c r="F63" s="7"/>
      <c r="G63" s="15"/>
      <c r="H63" s="10" t="s">
        <v>615</v>
      </c>
      <c r="I63" s="7">
        <f t="shared" si="2"/>
        <v>0</v>
      </c>
      <c r="R63" s="92"/>
      <c r="W63"/>
      <c r="X63"/>
      <c r="Y63"/>
    </row>
    <row r="64" spans="1:25" ht="12.75" customHeight="1" x14ac:dyDescent="0.2">
      <c r="A64" s="225"/>
      <c r="B64" s="225"/>
      <c r="C64" s="49" t="s">
        <v>474</v>
      </c>
      <c r="D64" s="15"/>
      <c r="E64" s="10">
        <f t="shared" si="0"/>
        <v>0</v>
      </c>
      <c r="F64" s="7"/>
      <c r="G64" s="15">
        <v>2400</v>
      </c>
      <c r="H64" s="10">
        <f t="shared" si="1"/>
        <v>1</v>
      </c>
      <c r="I64" s="7">
        <f t="shared" si="2"/>
        <v>2400</v>
      </c>
      <c r="R64" s="92"/>
      <c r="W64"/>
      <c r="X64"/>
      <c r="Y64"/>
    </row>
    <row r="65" spans="1:25" ht="12.75" customHeight="1" x14ac:dyDescent="0.2">
      <c r="A65" s="225"/>
      <c r="B65" s="225"/>
      <c r="C65" s="49" t="s">
        <v>477</v>
      </c>
      <c r="D65" s="15">
        <v>12576</v>
      </c>
      <c r="E65" s="10">
        <f t="shared" si="0"/>
        <v>0.49809885931558934</v>
      </c>
      <c r="F65" s="7"/>
      <c r="G65" s="15">
        <v>12672</v>
      </c>
      <c r="H65" s="10">
        <f t="shared" si="1"/>
        <v>0.50190114068441061</v>
      </c>
      <c r="I65" s="7">
        <f t="shared" si="2"/>
        <v>25248</v>
      </c>
      <c r="R65" s="92"/>
      <c r="W65"/>
      <c r="X65"/>
      <c r="Y65"/>
    </row>
    <row r="66" spans="1:25" ht="12.75" customHeight="1" x14ac:dyDescent="0.2">
      <c r="A66" s="225"/>
      <c r="B66" s="225"/>
      <c r="C66" s="49" t="s">
        <v>480</v>
      </c>
      <c r="D66" s="15"/>
      <c r="E66" s="10">
        <f t="shared" si="0"/>
        <v>0</v>
      </c>
      <c r="F66" s="7"/>
      <c r="G66" s="15">
        <v>1344</v>
      </c>
      <c r="H66" s="10">
        <f t="shared" si="1"/>
        <v>1</v>
      </c>
      <c r="I66" s="7">
        <f t="shared" si="2"/>
        <v>1344</v>
      </c>
      <c r="R66" s="92"/>
      <c r="W66"/>
      <c r="X66"/>
      <c r="Y66"/>
    </row>
    <row r="67" spans="1:25" ht="12.75" customHeight="1" x14ac:dyDescent="0.2">
      <c r="A67" s="225"/>
      <c r="B67" s="225"/>
      <c r="C67" s="49" t="s">
        <v>488</v>
      </c>
      <c r="D67" s="15">
        <v>13504</v>
      </c>
      <c r="E67" s="10">
        <f t="shared" si="0"/>
        <v>0.5538057742782152</v>
      </c>
      <c r="F67" s="7"/>
      <c r="G67" s="15">
        <v>10880</v>
      </c>
      <c r="H67" s="10">
        <f t="shared" si="1"/>
        <v>0.4461942257217848</v>
      </c>
      <c r="I67" s="7">
        <f t="shared" si="2"/>
        <v>24384</v>
      </c>
      <c r="R67" s="92"/>
      <c r="W67"/>
      <c r="X67"/>
      <c r="Y67"/>
    </row>
    <row r="68" spans="1:25" ht="12.75" customHeight="1" x14ac:dyDescent="0.2">
      <c r="A68" s="225"/>
      <c r="B68" s="225"/>
      <c r="C68" s="49" t="s">
        <v>490</v>
      </c>
      <c r="D68" s="15"/>
      <c r="E68" s="10" t="s">
        <v>615</v>
      </c>
      <c r="F68" s="7"/>
      <c r="G68" s="15"/>
      <c r="H68" s="10" t="s">
        <v>615</v>
      </c>
      <c r="I68" s="7">
        <f t="shared" si="2"/>
        <v>0</v>
      </c>
      <c r="R68" s="92"/>
      <c r="W68"/>
      <c r="X68"/>
      <c r="Y68"/>
    </row>
    <row r="69" spans="1:25" ht="12.75" customHeight="1" x14ac:dyDescent="0.2">
      <c r="A69" s="225"/>
      <c r="B69" s="225"/>
      <c r="C69" s="49" t="s">
        <v>491</v>
      </c>
      <c r="D69" s="15"/>
      <c r="E69" s="10" t="s">
        <v>615</v>
      </c>
      <c r="F69" s="7"/>
      <c r="G69" s="15"/>
      <c r="H69" s="10" t="s">
        <v>615</v>
      </c>
      <c r="I69" s="7">
        <f t="shared" si="2"/>
        <v>0</v>
      </c>
      <c r="R69" s="92"/>
      <c r="W69"/>
      <c r="X69"/>
      <c r="Y69"/>
    </row>
    <row r="70" spans="1:25" ht="12.75" customHeight="1" x14ac:dyDescent="0.2">
      <c r="A70" s="225"/>
      <c r="B70" s="225"/>
      <c r="C70" s="49" t="s">
        <v>494</v>
      </c>
      <c r="D70" s="15"/>
      <c r="E70" s="10">
        <f t="shared" si="0"/>
        <v>0</v>
      </c>
      <c r="F70" s="7"/>
      <c r="G70" s="15">
        <v>528</v>
      </c>
      <c r="H70" s="10">
        <f t="shared" si="1"/>
        <v>1</v>
      </c>
      <c r="I70" s="7">
        <f t="shared" si="2"/>
        <v>528</v>
      </c>
      <c r="R70" s="92"/>
      <c r="W70"/>
      <c r="X70"/>
      <c r="Y70"/>
    </row>
    <row r="71" spans="1:25" ht="12.75" customHeight="1" x14ac:dyDescent="0.2">
      <c r="A71" s="225"/>
      <c r="B71" s="225"/>
      <c r="C71" s="49" t="s">
        <v>495</v>
      </c>
      <c r="D71" s="15"/>
      <c r="E71" s="10">
        <f t="shared" si="0"/>
        <v>0</v>
      </c>
      <c r="F71" s="7"/>
      <c r="G71" s="15">
        <v>2208</v>
      </c>
      <c r="H71" s="10">
        <f t="shared" si="1"/>
        <v>1</v>
      </c>
      <c r="I71" s="7">
        <f t="shared" si="2"/>
        <v>2208</v>
      </c>
      <c r="R71" s="92"/>
      <c r="W71"/>
      <c r="X71"/>
      <c r="Y71"/>
    </row>
    <row r="72" spans="1:25" ht="12.75" customHeight="1" x14ac:dyDescent="0.2">
      <c r="A72" s="225"/>
      <c r="B72" s="225"/>
      <c r="C72" s="49" t="s">
        <v>499</v>
      </c>
      <c r="D72" s="15">
        <v>15744</v>
      </c>
      <c r="E72" s="10">
        <f t="shared" si="0"/>
        <v>0.7980535279805353</v>
      </c>
      <c r="F72" s="7"/>
      <c r="G72" s="15">
        <v>3984</v>
      </c>
      <c r="H72" s="10">
        <f t="shared" si="1"/>
        <v>0.20194647201946472</v>
      </c>
      <c r="I72" s="7">
        <f t="shared" si="2"/>
        <v>19728</v>
      </c>
      <c r="R72" s="92"/>
      <c r="W72"/>
      <c r="X72"/>
      <c r="Y72"/>
    </row>
    <row r="73" spans="1:25" ht="12.75" customHeight="1" x14ac:dyDescent="0.2">
      <c r="A73" s="225"/>
      <c r="B73" s="225"/>
      <c r="C73" s="49" t="s">
        <v>501</v>
      </c>
      <c r="D73" s="15"/>
      <c r="E73" s="10">
        <f t="shared" si="0"/>
        <v>0</v>
      </c>
      <c r="F73" s="7"/>
      <c r="G73" s="15">
        <v>2592</v>
      </c>
      <c r="H73" s="10">
        <f t="shared" si="1"/>
        <v>1</v>
      </c>
      <c r="I73" s="7">
        <f t="shared" si="2"/>
        <v>2592</v>
      </c>
      <c r="R73" s="92"/>
      <c r="W73"/>
      <c r="X73"/>
      <c r="Y73"/>
    </row>
    <row r="74" spans="1:25" ht="12.75" customHeight="1" x14ac:dyDescent="0.2">
      <c r="A74" s="225"/>
      <c r="B74" s="225"/>
      <c r="C74" s="49" t="s">
        <v>502</v>
      </c>
      <c r="D74" s="15"/>
      <c r="E74" s="10">
        <f t="shared" ref="E74:E102" si="3">+D74/$I74</f>
        <v>0</v>
      </c>
      <c r="F74" s="7"/>
      <c r="G74" s="15">
        <v>5616</v>
      </c>
      <c r="H74" s="10">
        <f t="shared" ref="H74:H102" si="4">+G74/$I74</f>
        <v>1</v>
      </c>
      <c r="I74" s="7">
        <f t="shared" si="2"/>
        <v>5616</v>
      </c>
      <c r="R74" s="92"/>
      <c r="W74"/>
      <c r="X74"/>
      <c r="Y74"/>
    </row>
    <row r="75" spans="1:25" ht="12.75" customHeight="1" x14ac:dyDescent="0.2">
      <c r="A75" s="225"/>
      <c r="B75" s="225"/>
      <c r="C75" s="49" t="s">
        <v>509</v>
      </c>
      <c r="D75" s="15"/>
      <c r="E75" s="10" t="s">
        <v>615</v>
      </c>
      <c r="F75" s="7"/>
      <c r="G75" s="15"/>
      <c r="H75" s="10" t="s">
        <v>615</v>
      </c>
      <c r="I75" s="7">
        <f t="shared" si="2"/>
        <v>0</v>
      </c>
      <c r="R75" s="92"/>
      <c r="W75"/>
      <c r="X75"/>
      <c r="Y75"/>
    </row>
    <row r="76" spans="1:25" ht="12.75" customHeight="1" x14ac:dyDescent="0.2">
      <c r="A76" s="225"/>
      <c r="B76" s="225"/>
      <c r="C76" s="49" t="s">
        <v>511</v>
      </c>
      <c r="D76" s="15">
        <v>816</v>
      </c>
      <c r="E76" s="10">
        <f t="shared" si="3"/>
        <v>0.36956521739130432</v>
      </c>
      <c r="F76" s="7"/>
      <c r="G76" s="15">
        <v>1392</v>
      </c>
      <c r="H76" s="10">
        <f t="shared" si="4"/>
        <v>0.63043478260869568</v>
      </c>
      <c r="I76" s="7">
        <f t="shared" si="2"/>
        <v>2208</v>
      </c>
      <c r="R76" s="92"/>
      <c r="W76"/>
      <c r="X76"/>
      <c r="Y76"/>
    </row>
    <row r="77" spans="1:25" ht="12.75" customHeight="1" thickBot="1" x14ac:dyDescent="0.25">
      <c r="A77" s="225"/>
      <c r="B77" s="226"/>
      <c r="C77" s="63" t="s">
        <v>0</v>
      </c>
      <c r="D77" s="59">
        <f>SUM(D53:D76)</f>
        <v>92256</v>
      </c>
      <c r="E77" s="60">
        <f t="shared" si="3"/>
        <v>0.55187595712098014</v>
      </c>
      <c r="F77" s="62"/>
      <c r="G77" s="59">
        <f>SUM(G53:G76)</f>
        <v>74912</v>
      </c>
      <c r="H77" s="60">
        <f t="shared" si="4"/>
        <v>0.44812404287901991</v>
      </c>
      <c r="I77" s="62">
        <f t="shared" ref="I77:I102" si="5">+D77+G77</f>
        <v>167168</v>
      </c>
      <c r="R77" s="92"/>
      <c r="W77"/>
      <c r="X77"/>
      <c r="Y77"/>
    </row>
    <row r="78" spans="1:25" ht="12.75" customHeight="1" thickBot="1" x14ac:dyDescent="0.25">
      <c r="A78" s="226"/>
      <c r="B78" s="228" t="s">
        <v>195</v>
      </c>
      <c r="C78" s="229"/>
      <c r="D78" s="75">
        <f>+D77</f>
        <v>92256</v>
      </c>
      <c r="E78" s="76">
        <f t="shared" si="3"/>
        <v>0.55187595712098014</v>
      </c>
      <c r="F78" s="77"/>
      <c r="G78" s="75">
        <f>+G77</f>
        <v>74912</v>
      </c>
      <c r="H78" s="76">
        <f t="shared" si="4"/>
        <v>0.44812404287901991</v>
      </c>
      <c r="I78" s="77">
        <f t="shared" si="5"/>
        <v>167168</v>
      </c>
      <c r="W78"/>
      <c r="X78"/>
      <c r="Y78"/>
    </row>
    <row r="79" spans="1:25" ht="12.75" customHeight="1" x14ac:dyDescent="0.2">
      <c r="A79" s="235" t="s">
        <v>348</v>
      </c>
      <c r="B79" s="223" t="s">
        <v>335</v>
      </c>
      <c r="C79" s="50" t="s">
        <v>285</v>
      </c>
      <c r="D79" s="85"/>
      <c r="E79" s="86"/>
      <c r="F79" s="85"/>
      <c r="G79" s="85"/>
      <c r="H79" s="86"/>
      <c r="I79" s="85"/>
      <c r="W79"/>
      <c r="X79"/>
      <c r="Y79"/>
    </row>
    <row r="80" spans="1:25" ht="12.75" customHeight="1" x14ac:dyDescent="0.2">
      <c r="A80" s="238"/>
      <c r="B80" s="224"/>
      <c r="C80" s="49" t="s">
        <v>420</v>
      </c>
      <c r="D80" s="15">
        <v>3584</v>
      </c>
      <c r="E80" s="10">
        <f t="shared" si="3"/>
        <v>1</v>
      </c>
      <c r="F80" s="7"/>
      <c r="G80" s="15"/>
      <c r="H80" s="10">
        <f t="shared" si="4"/>
        <v>0</v>
      </c>
      <c r="I80" s="7">
        <f t="shared" si="5"/>
        <v>3584</v>
      </c>
      <c r="R80" s="92"/>
      <c r="W80"/>
      <c r="X80"/>
      <c r="Y80"/>
    </row>
    <row r="81" spans="1:25" ht="12.75" customHeight="1" x14ac:dyDescent="0.2">
      <c r="A81" s="238"/>
      <c r="B81" s="224"/>
      <c r="C81" s="49" t="s">
        <v>423</v>
      </c>
      <c r="D81" s="15"/>
      <c r="E81" s="10">
        <f t="shared" si="3"/>
        <v>0</v>
      </c>
      <c r="F81" s="7"/>
      <c r="G81" s="15">
        <v>864</v>
      </c>
      <c r="H81" s="10">
        <f t="shared" si="4"/>
        <v>1</v>
      </c>
      <c r="I81" s="7">
        <f t="shared" si="5"/>
        <v>864</v>
      </c>
      <c r="R81" s="92"/>
      <c r="W81"/>
      <c r="X81"/>
      <c r="Y81"/>
    </row>
    <row r="82" spans="1:25" ht="12.75" customHeight="1" x14ac:dyDescent="0.2">
      <c r="A82" s="238"/>
      <c r="B82" s="224"/>
      <c r="C82" s="49" t="s">
        <v>428</v>
      </c>
      <c r="D82" s="15">
        <v>768</v>
      </c>
      <c r="E82" s="10">
        <f t="shared" si="3"/>
        <v>0.21621621621621623</v>
      </c>
      <c r="F82" s="7"/>
      <c r="G82" s="15">
        <v>2784</v>
      </c>
      <c r="H82" s="10">
        <f t="shared" si="4"/>
        <v>0.78378378378378377</v>
      </c>
      <c r="I82" s="7">
        <f t="shared" si="5"/>
        <v>3552</v>
      </c>
      <c r="R82" s="92"/>
      <c r="W82"/>
      <c r="X82"/>
      <c r="Y82"/>
    </row>
    <row r="83" spans="1:25" ht="12.75" customHeight="1" x14ac:dyDescent="0.2">
      <c r="A83" s="238"/>
      <c r="B83" s="225"/>
      <c r="C83" s="49" t="s">
        <v>431</v>
      </c>
      <c r="D83" s="15"/>
      <c r="E83" s="10" t="s">
        <v>615</v>
      </c>
      <c r="F83" s="7"/>
      <c r="G83" s="15"/>
      <c r="H83" s="10" t="s">
        <v>615</v>
      </c>
      <c r="I83" s="7">
        <f t="shared" si="5"/>
        <v>0</v>
      </c>
      <c r="R83" s="92"/>
      <c r="W83"/>
      <c r="X83"/>
      <c r="Y83"/>
    </row>
    <row r="84" spans="1:25" ht="12.75" customHeight="1" x14ac:dyDescent="0.2">
      <c r="A84" s="238"/>
      <c r="B84" s="225"/>
      <c r="C84" s="49" t="s">
        <v>455</v>
      </c>
      <c r="D84" s="15"/>
      <c r="E84" s="10">
        <f t="shared" si="3"/>
        <v>0</v>
      </c>
      <c r="F84" s="7"/>
      <c r="G84" s="15">
        <v>2304</v>
      </c>
      <c r="H84" s="10">
        <f t="shared" si="4"/>
        <v>1</v>
      </c>
      <c r="I84" s="7">
        <f t="shared" si="5"/>
        <v>2304</v>
      </c>
      <c r="R84" s="92"/>
      <c r="W84"/>
      <c r="X84"/>
      <c r="Y84"/>
    </row>
    <row r="85" spans="1:25" ht="12.75" customHeight="1" x14ac:dyDescent="0.2">
      <c r="A85" s="238"/>
      <c r="B85" s="225"/>
      <c r="C85" s="49" t="s">
        <v>459</v>
      </c>
      <c r="D85" s="15"/>
      <c r="E85" s="10">
        <f t="shared" si="3"/>
        <v>0</v>
      </c>
      <c r="F85" s="7"/>
      <c r="G85" s="15">
        <v>720</v>
      </c>
      <c r="H85" s="10">
        <f t="shared" si="4"/>
        <v>1</v>
      </c>
      <c r="I85" s="7">
        <f t="shared" si="5"/>
        <v>720</v>
      </c>
      <c r="R85" s="92"/>
      <c r="W85"/>
      <c r="X85"/>
      <c r="Y85"/>
    </row>
    <row r="86" spans="1:25" ht="12.75" customHeight="1" x14ac:dyDescent="0.2">
      <c r="A86" s="238"/>
      <c r="B86" s="225"/>
      <c r="C86" s="49" t="s">
        <v>460</v>
      </c>
      <c r="D86" s="15"/>
      <c r="E86" s="10">
        <f t="shared" si="3"/>
        <v>0</v>
      </c>
      <c r="F86" s="7"/>
      <c r="G86" s="15">
        <v>4032</v>
      </c>
      <c r="H86" s="10">
        <f t="shared" si="4"/>
        <v>1</v>
      </c>
      <c r="I86" s="7">
        <f t="shared" si="5"/>
        <v>4032</v>
      </c>
      <c r="R86" s="92"/>
      <c r="W86"/>
      <c r="X86"/>
      <c r="Y86"/>
    </row>
    <row r="87" spans="1:25" ht="12.75" customHeight="1" x14ac:dyDescent="0.2">
      <c r="A87" s="238"/>
      <c r="B87" s="225"/>
      <c r="C87" s="49" t="s">
        <v>466</v>
      </c>
      <c r="D87" s="15">
        <v>6144</v>
      </c>
      <c r="E87" s="10">
        <f t="shared" si="3"/>
        <v>0.42151481888035125</v>
      </c>
      <c r="F87" s="7"/>
      <c r="G87" s="15">
        <v>8432</v>
      </c>
      <c r="H87" s="10">
        <f t="shared" si="4"/>
        <v>0.57848518111964875</v>
      </c>
      <c r="I87" s="7">
        <f t="shared" si="5"/>
        <v>14576</v>
      </c>
      <c r="R87" s="92"/>
      <c r="W87"/>
      <c r="X87"/>
      <c r="Y87"/>
    </row>
    <row r="88" spans="1:25" ht="12.75" customHeight="1" x14ac:dyDescent="0.2">
      <c r="A88" s="238"/>
      <c r="B88" s="225"/>
      <c r="C88" s="49" t="s">
        <v>467</v>
      </c>
      <c r="D88" s="15"/>
      <c r="E88" s="10">
        <f t="shared" si="3"/>
        <v>0</v>
      </c>
      <c r="F88" s="7"/>
      <c r="G88" s="15">
        <v>864</v>
      </c>
      <c r="H88" s="10">
        <f t="shared" si="4"/>
        <v>1</v>
      </c>
      <c r="I88" s="7">
        <f t="shared" si="5"/>
        <v>864</v>
      </c>
      <c r="R88" s="92"/>
      <c r="W88"/>
      <c r="X88"/>
      <c r="Y88"/>
    </row>
    <row r="89" spans="1:25" ht="12.75" customHeight="1" x14ac:dyDescent="0.2">
      <c r="A89" s="238"/>
      <c r="B89" s="225"/>
      <c r="C89" s="49" t="s">
        <v>474</v>
      </c>
      <c r="D89" s="15"/>
      <c r="E89" s="10" t="s">
        <v>615</v>
      </c>
      <c r="F89" s="7"/>
      <c r="G89" s="15"/>
      <c r="H89" s="10" t="s">
        <v>615</v>
      </c>
      <c r="I89" s="7">
        <f t="shared" si="5"/>
        <v>0</v>
      </c>
      <c r="R89" s="92"/>
      <c r="W89"/>
      <c r="X89"/>
      <c r="Y89"/>
    </row>
    <row r="90" spans="1:25" ht="12.75" customHeight="1" x14ac:dyDescent="0.2">
      <c r="A90" s="238"/>
      <c r="B90" s="225"/>
      <c r="C90" s="49" t="s">
        <v>477</v>
      </c>
      <c r="D90" s="15">
        <v>4512</v>
      </c>
      <c r="E90" s="10">
        <f t="shared" si="3"/>
        <v>0.61038961038961037</v>
      </c>
      <c r="F90" s="7"/>
      <c r="G90" s="15">
        <v>2880</v>
      </c>
      <c r="H90" s="10">
        <f t="shared" si="4"/>
        <v>0.38961038961038963</v>
      </c>
      <c r="I90" s="7">
        <f t="shared" si="5"/>
        <v>7392</v>
      </c>
      <c r="R90" s="92"/>
      <c r="W90"/>
      <c r="X90"/>
      <c r="Y90"/>
    </row>
    <row r="91" spans="1:25" ht="12.75" customHeight="1" x14ac:dyDescent="0.2">
      <c r="A91" s="238"/>
      <c r="B91" s="225"/>
      <c r="C91" s="49" t="s">
        <v>480</v>
      </c>
      <c r="D91" s="15"/>
      <c r="E91" s="10">
        <f t="shared" si="3"/>
        <v>0</v>
      </c>
      <c r="F91" s="7"/>
      <c r="G91" s="15">
        <v>864</v>
      </c>
      <c r="H91" s="10">
        <f t="shared" si="4"/>
        <v>1</v>
      </c>
      <c r="I91" s="7">
        <f t="shared" si="5"/>
        <v>864</v>
      </c>
      <c r="R91" s="92"/>
      <c r="W91"/>
      <c r="X91"/>
      <c r="Y91"/>
    </row>
    <row r="92" spans="1:25" ht="12.75" customHeight="1" x14ac:dyDescent="0.2">
      <c r="A92" s="238"/>
      <c r="B92" s="225"/>
      <c r="C92" s="49" t="s">
        <v>488</v>
      </c>
      <c r="D92" s="15">
        <v>3712</v>
      </c>
      <c r="E92" s="10">
        <f t="shared" si="3"/>
        <v>1</v>
      </c>
      <c r="F92" s="7"/>
      <c r="G92" s="15"/>
      <c r="H92" s="10">
        <f t="shared" si="4"/>
        <v>0</v>
      </c>
      <c r="I92" s="7">
        <f t="shared" si="5"/>
        <v>3712</v>
      </c>
      <c r="R92" s="92"/>
      <c r="W92"/>
      <c r="X92"/>
      <c r="Y92"/>
    </row>
    <row r="93" spans="1:25" ht="12.75" customHeight="1" x14ac:dyDescent="0.2">
      <c r="A93" s="238"/>
      <c r="B93" s="225"/>
      <c r="C93" s="49" t="s">
        <v>490</v>
      </c>
      <c r="D93" s="15"/>
      <c r="E93" s="10">
        <f t="shared" si="3"/>
        <v>0</v>
      </c>
      <c r="F93" s="7"/>
      <c r="G93" s="15">
        <v>1104</v>
      </c>
      <c r="H93" s="10">
        <f t="shared" si="4"/>
        <v>1</v>
      </c>
      <c r="I93" s="7">
        <f t="shared" si="5"/>
        <v>1104</v>
      </c>
      <c r="R93" s="92"/>
      <c r="W93"/>
      <c r="X93"/>
      <c r="Y93"/>
    </row>
    <row r="94" spans="1:25" ht="12.75" customHeight="1" x14ac:dyDescent="0.2">
      <c r="A94" s="238"/>
      <c r="B94" s="225"/>
      <c r="C94" s="49" t="s">
        <v>491</v>
      </c>
      <c r="D94" s="15"/>
      <c r="E94" s="10" t="s">
        <v>615</v>
      </c>
      <c r="F94" s="7"/>
      <c r="G94" s="15"/>
      <c r="H94" s="10" t="s">
        <v>615</v>
      </c>
      <c r="I94" s="7">
        <f t="shared" si="5"/>
        <v>0</v>
      </c>
      <c r="R94" s="92"/>
      <c r="W94"/>
      <c r="X94"/>
      <c r="Y94"/>
    </row>
    <row r="95" spans="1:25" ht="12.75" customHeight="1" x14ac:dyDescent="0.2">
      <c r="A95" s="238"/>
      <c r="B95" s="225"/>
      <c r="C95" s="49" t="s">
        <v>494</v>
      </c>
      <c r="D95" s="15"/>
      <c r="E95" s="10" t="s">
        <v>615</v>
      </c>
      <c r="F95" s="7"/>
      <c r="G95" s="15"/>
      <c r="H95" s="10" t="s">
        <v>615</v>
      </c>
      <c r="I95" s="7">
        <f t="shared" si="5"/>
        <v>0</v>
      </c>
      <c r="R95" s="92"/>
      <c r="W95"/>
      <c r="X95"/>
      <c r="Y95"/>
    </row>
    <row r="96" spans="1:25" ht="12.75" customHeight="1" x14ac:dyDescent="0.2">
      <c r="A96" s="238"/>
      <c r="B96" s="225"/>
      <c r="C96" s="49" t="s">
        <v>497</v>
      </c>
      <c r="D96" s="15"/>
      <c r="E96" s="10" t="s">
        <v>615</v>
      </c>
      <c r="F96" s="7"/>
      <c r="G96" s="15"/>
      <c r="H96" s="10" t="s">
        <v>615</v>
      </c>
      <c r="I96" s="7">
        <f t="shared" si="5"/>
        <v>0</v>
      </c>
      <c r="R96" s="92"/>
      <c r="W96"/>
      <c r="X96"/>
      <c r="Y96"/>
    </row>
    <row r="97" spans="1:25" ht="12.75" customHeight="1" x14ac:dyDescent="0.2">
      <c r="A97" s="238"/>
      <c r="B97" s="225"/>
      <c r="C97" s="49" t="s">
        <v>499</v>
      </c>
      <c r="D97" s="15">
        <v>4272</v>
      </c>
      <c r="E97" s="10">
        <f t="shared" si="3"/>
        <v>0.80180180180180183</v>
      </c>
      <c r="F97" s="7"/>
      <c r="G97" s="15">
        <v>1056</v>
      </c>
      <c r="H97" s="10">
        <f t="shared" si="4"/>
        <v>0.1981981981981982</v>
      </c>
      <c r="I97" s="7">
        <f t="shared" si="5"/>
        <v>5328</v>
      </c>
      <c r="R97" s="92"/>
      <c r="W97"/>
      <c r="X97"/>
      <c r="Y97"/>
    </row>
    <row r="98" spans="1:25" ht="12.75" customHeight="1" x14ac:dyDescent="0.2">
      <c r="A98" s="238"/>
      <c r="B98" s="225"/>
      <c r="C98" s="49" t="s">
        <v>501</v>
      </c>
      <c r="D98" s="15"/>
      <c r="E98" s="10">
        <f t="shared" si="3"/>
        <v>0</v>
      </c>
      <c r="F98" s="7"/>
      <c r="G98" s="15">
        <v>384</v>
      </c>
      <c r="H98" s="10">
        <f t="shared" si="4"/>
        <v>1</v>
      </c>
      <c r="I98" s="7">
        <f t="shared" si="5"/>
        <v>384</v>
      </c>
      <c r="R98" s="92"/>
      <c r="W98"/>
      <c r="X98"/>
      <c r="Y98"/>
    </row>
    <row r="99" spans="1:25" ht="12.75" customHeight="1" x14ac:dyDescent="0.2">
      <c r="A99" s="238"/>
      <c r="B99" s="225"/>
      <c r="C99" s="49" t="s">
        <v>502</v>
      </c>
      <c r="D99" s="15"/>
      <c r="E99" s="10">
        <f t="shared" si="3"/>
        <v>0</v>
      </c>
      <c r="F99" s="7"/>
      <c r="G99" s="15">
        <v>2304</v>
      </c>
      <c r="H99" s="10">
        <f t="shared" si="4"/>
        <v>1</v>
      </c>
      <c r="I99" s="7">
        <f t="shared" si="5"/>
        <v>2304</v>
      </c>
      <c r="R99" s="92"/>
      <c r="W99"/>
      <c r="X99"/>
      <c r="Y99"/>
    </row>
    <row r="100" spans="1:25" ht="12.75" customHeight="1" x14ac:dyDescent="0.2">
      <c r="A100" s="238"/>
      <c r="B100" s="225"/>
      <c r="C100" s="49" t="s">
        <v>511</v>
      </c>
      <c r="D100" s="15"/>
      <c r="E100" s="10">
        <f t="shared" si="3"/>
        <v>0</v>
      </c>
      <c r="F100" s="7"/>
      <c r="G100" s="15">
        <v>624</v>
      </c>
      <c r="H100" s="10">
        <f t="shared" si="4"/>
        <v>1</v>
      </c>
      <c r="I100" s="7">
        <f t="shared" si="5"/>
        <v>624</v>
      </c>
      <c r="R100" s="92"/>
      <c r="W100"/>
      <c r="X100"/>
      <c r="Y100"/>
    </row>
    <row r="101" spans="1:25" ht="12.75" customHeight="1" thickBot="1" x14ac:dyDescent="0.25">
      <c r="A101" s="238"/>
      <c r="B101" s="226"/>
      <c r="C101" s="63" t="s">
        <v>0</v>
      </c>
      <c r="D101" s="59">
        <f>SUM(D80:D100)</f>
        <v>22992</v>
      </c>
      <c r="E101" s="60">
        <f t="shared" si="3"/>
        <v>0.44039227704566353</v>
      </c>
      <c r="F101" s="62"/>
      <c r="G101" s="59">
        <f>SUM(G80:G100)</f>
        <v>29216</v>
      </c>
      <c r="H101" s="60">
        <f t="shared" si="4"/>
        <v>0.55960772295433647</v>
      </c>
      <c r="I101" s="62">
        <f t="shared" si="5"/>
        <v>52208</v>
      </c>
      <c r="R101" s="92"/>
      <c r="W101"/>
      <c r="X101"/>
      <c r="Y101"/>
    </row>
    <row r="102" spans="1:25" ht="12.75" customHeight="1" thickBot="1" x14ac:dyDescent="0.25">
      <c r="A102" s="243"/>
      <c r="B102" s="228" t="s">
        <v>196</v>
      </c>
      <c r="C102" s="229"/>
      <c r="D102" s="75">
        <f>+D101</f>
        <v>22992</v>
      </c>
      <c r="E102" s="76">
        <f t="shared" si="3"/>
        <v>0.44039227704566353</v>
      </c>
      <c r="F102" s="77"/>
      <c r="G102" s="75">
        <f>+G101</f>
        <v>29216</v>
      </c>
      <c r="H102" s="76">
        <f t="shared" si="4"/>
        <v>0.55960772295433647</v>
      </c>
      <c r="I102" s="77">
        <f t="shared" si="5"/>
        <v>52208</v>
      </c>
      <c r="W102"/>
      <c r="X102"/>
      <c r="Y102"/>
    </row>
    <row r="103" spans="1:25" ht="12.75" customHeight="1" x14ac:dyDescent="0.2">
      <c r="A103" s="223" t="s">
        <v>347</v>
      </c>
      <c r="B103" s="223" t="s">
        <v>336</v>
      </c>
      <c r="C103" s="52" t="s">
        <v>387</v>
      </c>
      <c r="D103" s="42"/>
      <c r="E103" s="41"/>
      <c r="F103" s="42"/>
      <c r="G103" s="42"/>
      <c r="H103" s="41"/>
      <c r="I103" s="42"/>
      <c r="W103"/>
      <c r="X103"/>
      <c r="Y103"/>
    </row>
    <row r="104" spans="1:25" ht="12.75" customHeight="1" x14ac:dyDescent="0.2">
      <c r="A104" s="225"/>
      <c r="B104" s="225"/>
      <c r="C104" s="9" t="s">
        <v>422</v>
      </c>
      <c r="D104" s="7"/>
      <c r="E104" s="10">
        <f t="shared" ref="E104:E182" si="6">+D104/$I104</f>
        <v>0</v>
      </c>
      <c r="F104" s="12"/>
      <c r="G104" s="7">
        <v>672</v>
      </c>
      <c r="H104" s="10">
        <f t="shared" ref="H104:H182" si="7">+G104/$I104</f>
        <v>1</v>
      </c>
      <c r="I104" s="7">
        <f t="shared" ref="I104:I182" si="8">+D104+G104</f>
        <v>672</v>
      </c>
      <c r="R104" s="92"/>
      <c r="W104"/>
      <c r="X104"/>
      <c r="Y104"/>
    </row>
    <row r="105" spans="1:25" ht="12.75" customHeight="1" x14ac:dyDescent="0.2">
      <c r="A105" s="225"/>
      <c r="B105" s="225"/>
      <c r="C105" s="9" t="s">
        <v>440</v>
      </c>
      <c r="D105" s="7"/>
      <c r="E105" s="10" t="s">
        <v>615</v>
      </c>
      <c r="F105" s="7"/>
      <c r="G105" s="7"/>
      <c r="H105" s="10" t="s">
        <v>615</v>
      </c>
      <c r="I105" s="7">
        <f t="shared" si="8"/>
        <v>0</v>
      </c>
      <c r="R105" s="92"/>
      <c r="W105"/>
      <c r="X105"/>
      <c r="Y105"/>
    </row>
    <row r="106" spans="1:25" ht="12.75" customHeight="1" x14ac:dyDescent="0.2">
      <c r="A106" s="225"/>
      <c r="B106" s="225"/>
      <c r="C106" s="9" t="s">
        <v>560</v>
      </c>
      <c r="D106" s="7">
        <v>7200</v>
      </c>
      <c r="E106" s="10">
        <f t="shared" si="6"/>
        <v>0.4838709677419355</v>
      </c>
      <c r="F106" s="7"/>
      <c r="G106" s="7">
        <v>7680</v>
      </c>
      <c r="H106" s="10">
        <f t="shared" si="7"/>
        <v>0.5161290322580645</v>
      </c>
      <c r="I106" s="7">
        <f t="shared" si="8"/>
        <v>14880</v>
      </c>
      <c r="R106" s="92"/>
      <c r="W106"/>
      <c r="X106"/>
      <c r="Y106"/>
    </row>
    <row r="107" spans="1:25" ht="12.75" customHeight="1" x14ac:dyDescent="0.2">
      <c r="A107" s="225"/>
      <c r="B107" s="225"/>
      <c r="C107" s="9" t="s">
        <v>460</v>
      </c>
      <c r="D107" s="7">
        <v>4656</v>
      </c>
      <c r="E107" s="10">
        <f t="shared" si="6"/>
        <v>0.32333333333333331</v>
      </c>
      <c r="F107" s="7"/>
      <c r="G107" s="7">
        <v>9744</v>
      </c>
      <c r="H107" s="10">
        <f t="shared" si="7"/>
        <v>0.67666666666666664</v>
      </c>
      <c r="I107" s="7">
        <f t="shared" si="8"/>
        <v>14400</v>
      </c>
      <c r="R107" s="92"/>
      <c r="W107"/>
      <c r="X107"/>
      <c r="Y107"/>
    </row>
    <row r="108" spans="1:25" ht="12.75" customHeight="1" x14ac:dyDescent="0.2">
      <c r="A108" s="225"/>
      <c r="B108" s="225"/>
      <c r="C108" s="9" t="s">
        <v>461</v>
      </c>
      <c r="D108" s="7">
        <v>1664</v>
      </c>
      <c r="E108" s="10">
        <f t="shared" si="6"/>
        <v>1</v>
      </c>
      <c r="F108" s="7"/>
      <c r="G108" s="7"/>
      <c r="H108" s="10">
        <f t="shared" si="7"/>
        <v>0</v>
      </c>
      <c r="I108" s="7">
        <f t="shared" si="8"/>
        <v>1664</v>
      </c>
      <c r="R108" s="92"/>
      <c r="W108"/>
      <c r="X108"/>
      <c r="Y108"/>
    </row>
    <row r="109" spans="1:25" ht="12.75" customHeight="1" x14ac:dyDescent="0.2">
      <c r="A109" s="225"/>
      <c r="B109" s="225"/>
      <c r="C109" s="9" t="s">
        <v>473</v>
      </c>
      <c r="D109" s="7"/>
      <c r="E109" s="10" t="s">
        <v>615</v>
      </c>
      <c r="F109" s="7"/>
      <c r="G109" s="7"/>
      <c r="H109" s="10" t="s">
        <v>615</v>
      </c>
      <c r="I109" s="7">
        <f t="shared" si="8"/>
        <v>0</v>
      </c>
      <c r="R109" s="92"/>
      <c r="W109"/>
      <c r="X109"/>
      <c r="Y109"/>
    </row>
    <row r="110" spans="1:25" ht="12.75" customHeight="1" x14ac:dyDescent="0.2">
      <c r="A110" s="225"/>
      <c r="B110" s="225"/>
      <c r="C110" s="9" t="s">
        <v>477</v>
      </c>
      <c r="D110" s="7">
        <v>42000</v>
      </c>
      <c r="E110" s="10">
        <f t="shared" si="6"/>
        <v>0.92592592592592593</v>
      </c>
      <c r="F110" s="7"/>
      <c r="G110" s="7">
        <v>3360</v>
      </c>
      <c r="H110" s="10">
        <f t="shared" si="7"/>
        <v>7.407407407407407E-2</v>
      </c>
      <c r="I110" s="7">
        <f t="shared" si="8"/>
        <v>45360</v>
      </c>
      <c r="R110" s="92"/>
      <c r="W110"/>
      <c r="X110"/>
      <c r="Y110"/>
    </row>
    <row r="111" spans="1:25" ht="12.75" customHeight="1" x14ac:dyDescent="0.2">
      <c r="A111" s="225"/>
      <c r="B111" s="225"/>
      <c r="C111" s="9" t="s">
        <v>561</v>
      </c>
      <c r="D111" s="7">
        <v>2448</v>
      </c>
      <c r="E111" s="10">
        <f t="shared" si="6"/>
        <v>1</v>
      </c>
      <c r="F111" s="7"/>
      <c r="G111" s="7"/>
      <c r="H111" s="10">
        <f t="shared" si="7"/>
        <v>0</v>
      </c>
      <c r="I111" s="7">
        <f t="shared" si="8"/>
        <v>2448</v>
      </c>
      <c r="R111" s="92"/>
      <c r="W111"/>
      <c r="X111"/>
      <c r="Y111"/>
    </row>
    <row r="112" spans="1:25" ht="12.75" customHeight="1" x14ac:dyDescent="0.2">
      <c r="A112" s="225"/>
      <c r="B112" s="225"/>
      <c r="C112" s="9" t="s">
        <v>499</v>
      </c>
      <c r="D112" s="7">
        <v>22080</v>
      </c>
      <c r="E112" s="10">
        <f t="shared" si="6"/>
        <v>0.62585034013605445</v>
      </c>
      <c r="F112" s="7"/>
      <c r="G112" s="7">
        <v>13200</v>
      </c>
      <c r="H112" s="10">
        <f t="shared" si="7"/>
        <v>0.37414965986394561</v>
      </c>
      <c r="I112" s="7">
        <f t="shared" si="8"/>
        <v>35280</v>
      </c>
      <c r="R112" s="92"/>
      <c r="W112"/>
      <c r="X112"/>
      <c r="Y112"/>
    </row>
    <row r="113" spans="1:25" ht="12.75" customHeight="1" x14ac:dyDescent="0.2">
      <c r="A113" s="225"/>
      <c r="B113" s="225"/>
      <c r="C113" s="9" t="s">
        <v>501</v>
      </c>
      <c r="D113" s="15">
        <v>14352</v>
      </c>
      <c r="E113" s="57">
        <f t="shared" si="6"/>
        <v>0.71360381861575184</v>
      </c>
      <c r="F113" s="49"/>
      <c r="G113" s="15">
        <v>5760</v>
      </c>
      <c r="H113" s="57">
        <f t="shared" si="7"/>
        <v>0.28639618138424822</v>
      </c>
      <c r="I113" s="15">
        <f t="shared" si="8"/>
        <v>20112</v>
      </c>
      <c r="R113" s="92"/>
      <c r="W113"/>
      <c r="X113"/>
      <c r="Y113"/>
    </row>
    <row r="114" spans="1:25" ht="12.75" customHeight="1" x14ac:dyDescent="0.2">
      <c r="A114" s="225"/>
      <c r="B114" s="225"/>
      <c r="C114" s="9" t="s">
        <v>667</v>
      </c>
      <c r="D114" s="15"/>
      <c r="E114" s="10" t="s">
        <v>615</v>
      </c>
      <c r="F114" s="49"/>
      <c r="G114" s="15"/>
      <c r="H114" s="10" t="s">
        <v>615</v>
      </c>
      <c r="I114" s="15">
        <f t="shared" ref="I114" si="9">+D114+G114</f>
        <v>0</v>
      </c>
      <c r="R114" s="92"/>
      <c r="W114"/>
      <c r="X114"/>
      <c r="Y114"/>
    </row>
    <row r="115" spans="1:25" ht="12.75" customHeight="1" x14ac:dyDescent="0.2">
      <c r="A115" s="225"/>
      <c r="B115" s="225"/>
      <c r="C115" s="9" t="s">
        <v>509</v>
      </c>
      <c r="D115" s="15">
        <v>5376</v>
      </c>
      <c r="E115" s="57">
        <f t="shared" si="6"/>
        <v>1</v>
      </c>
      <c r="F115" s="49"/>
      <c r="G115" s="15"/>
      <c r="H115" s="57">
        <f t="shared" si="7"/>
        <v>0</v>
      </c>
      <c r="I115" s="15">
        <f t="shared" si="8"/>
        <v>5376</v>
      </c>
      <c r="R115" s="92"/>
      <c r="W115"/>
      <c r="X115"/>
      <c r="Y115"/>
    </row>
    <row r="116" spans="1:25" ht="12.75" customHeight="1" x14ac:dyDescent="0.2">
      <c r="A116" s="225"/>
      <c r="B116" s="225"/>
      <c r="C116" s="9" t="s">
        <v>511</v>
      </c>
      <c r="D116" s="15">
        <v>13008</v>
      </c>
      <c r="E116" s="57">
        <f t="shared" si="6"/>
        <v>0.63317757009345799</v>
      </c>
      <c r="F116" s="49"/>
      <c r="G116" s="15">
        <v>7536</v>
      </c>
      <c r="H116" s="57">
        <f t="shared" si="7"/>
        <v>0.36682242990654207</v>
      </c>
      <c r="I116" s="15">
        <f t="shared" si="8"/>
        <v>20544</v>
      </c>
      <c r="R116" s="92"/>
      <c r="W116"/>
      <c r="X116"/>
      <c r="Y116"/>
    </row>
    <row r="117" spans="1:25" ht="12.75" customHeight="1" x14ac:dyDescent="0.2">
      <c r="A117" s="225"/>
      <c r="B117" s="225"/>
      <c r="C117" s="34" t="s">
        <v>44</v>
      </c>
      <c r="D117" s="32">
        <f>SUM(D104:D116)</f>
        <v>112784</v>
      </c>
      <c r="E117" s="33">
        <f t="shared" si="6"/>
        <v>0.70167230738602426</v>
      </c>
      <c r="F117" s="32"/>
      <c r="G117" s="32">
        <f>SUM(G104:G116)</f>
        <v>47952</v>
      </c>
      <c r="H117" s="33">
        <f t="shared" si="7"/>
        <v>0.29832769261397574</v>
      </c>
      <c r="I117" s="32">
        <f t="shared" si="8"/>
        <v>160736</v>
      </c>
      <c r="R117" s="92"/>
      <c r="W117"/>
      <c r="X117"/>
      <c r="Y117"/>
    </row>
    <row r="118" spans="1:25" ht="12.75" customHeight="1" x14ac:dyDescent="0.2">
      <c r="A118" s="225"/>
      <c r="B118" s="225"/>
      <c r="C118" s="52" t="s">
        <v>286</v>
      </c>
      <c r="D118" s="42"/>
      <c r="E118" s="41"/>
      <c r="F118" s="42"/>
      <c r="G118" s="42"/>
      <c r="H118" s="41"/>
      <c r="I118" s="42"/>
      <c r="R118" s="92"/>
      <c r="W118"/>
      <c r="X118"/>
      <c r="Y118"/>
    </row>
    <row r="119" spans="1:25" ht="12.75" customHeight="1" x14ac:dyDescent="0.2">
      <c r="A119" s="225"/>
      <c r="B119" s="225"/>
      <c r="C119" s="9" t="s">
        <v>423</v>
      </c>
      <c r="D119" s="16">
        <v>16896</v>
      </c>
      <c r="E119" s="17">
        <f t="shared" si="6"/>
        <v>0.81860465116279069</v>
      </c>
      <c r="F119" s="16"/>
      <c r="G119" s="16">
        <v>3744</v>
      </c>
      <c r="H119" s="17">
        <f t="shared" si="7"/>
        <v>0.18139534883720931</v>
      </c>
      <c r="I119" s="16">
        <f t="shared" si="8"/>
        <v>20640</v>
      </c>
      <c r="R119" s="92"/>
      <c r="W119"/>
      <c r="X119"/>
      <c r="Y119"/>
    </row>
    <row r="120" spans="1:25" ht="12.75" customHeight="1" x14ac:dyDescent="0.2">
      <c r="A120" s="225"/>
      <c r="B120" s="225"/>
      <c r="C120" s="9" t="s">
        <v>452</v>
      </c>
      <c r="D120" s="16"/>
      <c r="E120" s="17" t="s">
        <v>615</v>
      </c>
      <c r="F120" s="16"/>
      <c r="G120" s="16"/>
      <c r="H120" s="17" t="s">
        <v>615</v>
      </c>
      <c r="I120" s="16">
        <f t="shared" si="8"/>
        <v>0</v>
      </c>
      <c r="R120" s="92"/>
      <c r="W120"/>
      <c r="X120"/>
      <c r="Y120"/>
    </row>
    <row r="121" spans="1:25" ht="12.75" customHeight="1" x14ac:dyDescent="0.2">
      <c r="A121" s="225"/>
      <c r="B121" s="225"/>
      <c r="C121" s="9" t="s">
        <v>466</v>
      </c>
      <c r="D121" s="7">
        <v>62720</v>
      </c>
      <c r="E121" s="10">
        <f t="shared" si="6"/>
        <v>0.875</v>
      </c>
      <c r="F121" s="7"/>
      <c r="G121" s="7">
        <v>8960</v>
      </c>
      <c r="H121" s="10">
        <f t="shared" si="7"/>
        <v>0.125</v>
      </c>
      <c r="I121" s="7">
        <f t="shared" si="8"/>
        <v>71680</v>
      </c>
      <c r="R121" s="92"/>
      <c r="W121"/>
      <c r="X121"/>
      <c r="Y121"/>
    </row>
    <row r="122" spans="1:25" ht="12.75" customHeight="1" x14ac:dyDescent="0.2">
      <c r="A122" s="225"/>
      <c r="B122" s="225"/>
      <c r="C122" s="9" t="s">
        <v>471</v>
      </c>
      <c r="D122" s="7"/>
      <c r="E122" s="10">
        <f t="shared" si="6"/>
        <v>0</v>
      </c>
      <c r="F122" s="7"/>
      <c r="G122" s="7">
        <v>800</v>
      </c>
      <c r="H122" s="10">
        <f t="shared" si="7"/>
        <v>1</v>
      </c>
      <c r="I122" s="7">
        <f t="shared" si="8"/>
        <v>800</v>
      </c>
      <c r="R122" s="92"/>
      <c r="W122"/>
      <c r="X122"/>
      <c r="Y122"/>
    </row>
    <row r="123" spans="1:25" ht="12.75" customHeight="1" x14ac:dyDescent="0.2">
      <c r="A123" s="225"/>
      <c r="B123" s="225"/>
      <c r="C123" s="9" t="s">
        <v>480</v>
      </c>
      <c r="D123" s="14">
        <v>5760</v>
      </c>
      <c r="E123" s="10">
        <f t="shared" si="6"/>
        <v>0.81081081081081086</v>
      </c>
      <c r="F123" s="7"/>
      <c r="G123" s="7">
        <v>1344</v>
      </c>
      <c r="H123" s="10">
        <f t="shared" si="7"/>
        <v>0.1891891891891892</v>
      </c>
      <c r="I123" s="7">
        <f t="shared" si="8"/>
        <v>7104</v>
      </c>
      <c r="M123" s="8"/>
      <c r="N123" s="8"/>
      <c r="O123" s="8"/>
      <c r="P123" s="8"/>
      <c r="Q123" s="8"/>
      <c r="R123" s="92"/>
      <c r="W123"/>
      <c r="X123"/>
      <c r="Y123"/>
    </row>
    <row r="124" spans="1:25" ht="12.75" customHeight="1" x14ac:dyDescent="0.2">
      <c r="A124" s="225"/>
      <c r="B124" s="225"/>
      <c r="C124" s="51" t="s">
        <v>490</v>
      </c>
      <c r="D124" s="7">
        <v>8784</v>
      </c>
      <c r="E124" s="10">
        <f t="shared" si="6"/>
        <v>1</v>
      </c>
      <c r="F124" s="7"/>
      <c r="G124" s="7"/>
      <c r="H124" s="10">
        <f t="shared" si="7"/>
        <v>0</v>
      </c>
      <c r="I124" s="7">
        <f t="shared" si="8"/>
        <v>8784</v>
      </c>
      <c r="R124" s="92"/>
      <c r="W124"/>
      <c r="X124"/>
      <c r="Y124"/>
    </row>
    <row r="125" spans="1:25" ht="12.75" customHeight="1" x14ac:dyDescent="0.2">
      <c r="A125" s="225"/>
      <c r="B125" s="225"/>
      <c r="C125" s="9" t="s">
        <v>494</v>
      </c>
      <c r="D125" s="7">
        <v>7920</v>
      </c>
      <c r="E125" s="10">
        <f t="shared" si="6"/>
        <v>0.7857142857142857</v>
      </c>
      <c r="F125" s="7"/>
      <c r="G125" s="7">
        <v>2160</v>
      </c>
      <c r="H125" s="10">
        <f t="shared" si="7"/>
        <v>0.21428571428571427</v>
      </c>
      <c r="I125" s="7">
        <f t="shared" si="8"/>
        <v>10080</v>
      </c>
      <c r="M125" s="8"/>
      <c r="N125" s="8"/>
      <c r="O125" s="8"/>
      <c r="P125" s="8"/>
      <c r="Q125" s="8"/>
      <c r="R125" s="92"/>
      <c r="W125"/>
      <c r="X125"/>
      <c r="Y125"/>
    </row>
    <row r="126" spans="1:25" ht="12.75" customHeight="1" x14ac:dyDescent="0.2">
      <c r="A126" s="225"/>
      <c r="B126" s="225"/>
      <c r="C126" s="9" t="s">
        <v>495</v>
      </c>
      <c r="D126" s="7"/>
      <c r="E126" s="10">
        <f t="shared" si="6"/>
        <v>0</v>
      </c>
      <c r="F126" s="7"/>
      <c r="G126" s="7">
        <v>2352</v>
      </c>
      <c r="H126" s="10">
        <f t="shared" si="7"/>
        <v>1</v>
      </c>
      <c r="I126" s="7">
        <f t="shared" si="8"/>
        <v>2352</v>
      </c>
      <c r="R126" s="92"/>
      <c r="W126"/>
      <c r="X126"/>
      <c r="Y126"/>
    </row>
    <row r="127" spans="1:25" ht="12.75" customHeight="1" x14ac:dyDescent="0.2">
      <c r="A127" s="225"/>
      <c r="B127" s="225"/>
      <c r="C127" s="48" t="s">
        <v>502</v>
      </c>
      <c r="D127" s="7">
        <v>12336</v>
      </c>
      <c r="E127" s="10">
        <f t="shared" si="6"/>
        <v>0.69647696476964771</v>
      </c>
      <c r="F127" s="7"/>
      <c r="G127" s="7">
        <v>5376</v>
      </c>
      <c r="H127" s="10">
        <f t="shared" si="7"/>
        <v>0.30352303523035229</v>
      </c>
      <c r="I127" s="7">
        <f t="shared" si="8"/>
        <v>17712</v>
      </c>
      <c r="R127" s="92"/>
      <c r="W127"/>
      <c r="X127"/>
      <c r="Y127"/>
    </row>
    <row r="128" spans="1:25" ht="12.75" customHeight="1" x14ac:dyDescent="0.2">
      <c r="A128" s="225"/>
      <c r="B128" s="225"/>
      <c r="C128" s="48" t="s">
        <v>510</v>
      </c>
      <c r="D128" s="7">
        <v>1440</v>
      </c>
      <c r="E128" s="10">
        <f t="shared" si="6"/>
        <v>0.72</v>
      </c>
      <c r="F128" s="7"/>
      <c r="G128" s="7">
        <v>560</v>
      </c>
      <c r="H128" s="10">
        <f t="shared" si="7"/>
        <v>0.28000000000000003</v>
      </c>
      <c r="I128" s="7">
        <f t="shared" si="8"/>
        <v>2000</v>
      </c>
      <c r="R128" s="92"/>
      <c r="W128"/>
      <c r="X128"/>
      <c r="Y128"/>
    </row>
    <row r="129" spans="1:25" ht="12.75" customHeight="1" x14ac:dyDescent="0.2">
      <c r="A129" s="225"/>
      <c r="B129" s="225"/>
      <c r="C129" s="34" t="s">
        <v>44</v>
      </c>
      <c r="D129" s="32">
        <f>SUM(D119:D128)</f>
        <v>115856</v>
      </c>
      <c r="E129" s="33">
        <f t="shared" si="6"/>
        <v>0.82078893674903652</v>
      </c>
      <c r="F129" s="32"/>
      <c r="G129" s="32">
        <f>SUM(G119:G128)</f>
        <v>25296</v>
      </c>
      <c r="H129" s="33">
        <f t="shared" si="7"/>
        <v>0.1792110632509635</v>
      </c>
      <c r="I129" s="32">
        <f t="shared" si="8"/>
        <v>141152</v>
      </c>
      <c r="R129" s="92"/>
      <c r="W129"/>
      <c r="X129"/>
      <c r="Y129"/>
    </row>
    <row r="130" spans="1:25" ht="12.75" customHeight="1" x14ac:dyDescent="0.2">
      <c r="A130" s="225"/>
      <c r="B130" s="225"/>
      <c r="C130" s="52" t="s">
        <v>55</v>
      </c>
      <c r="D130" s="32"/>
      <c r="E130" s="33"/>
      <c r="F130" s="32"/>
      <c r="G130" s="32"/>
      <c r="H130" s="33"/>
      <c r="I130" s="32"/>
      <c r="R130" s="92"/>
      <c r="W130"/>
      <c r="X130"/>
      <c r="Y130"/>
    </row>
    <row r="131" spans="1:25" ht="12.75" customHeight="1" x14ac:dyDescent="0.2">
      <c r="A131" s="225"/>
      <c r="B131" s="225"/>
      <c r="C131" s="9" t="s">
        <v>420</v>
      </c>
      <c r="D131" s="7">
        <v>22944</v>
      </c>
      <c r="E131" s="10">
        <f t="shared" si="6"/>
        <v>0.73387922210849543</v>
      </c>
      <c r="F131" s="7"/>
      <c r="G131" s="7">
        <v>8320</v>
      </c>
      <c r="H131" s="10">
        <f t="shared" si="7"/>
        <v>0.26612077789150462</v>
      </c>
      <c r="I131" s="7">
        <f t="shared" si="8"/>
        <v>31264</v>
      </c>
      <c r="R131" s="92"/>
      <c r="W131"/>
      <c r="X131"/>
      <c r="Y131"/>
    </row>
    <row r="132" spans="1:25" ht="12.75" customHeight="1" x14ac:dyDescent="0.2">
      <c r="A132" s="225"/>
      <c r="B132" s="225"/>
      <c r="C132" s="9" t="s">
        <v>428</v>
      </c>
      <c r="D132" s="7">
        <v>29568</v>
      </c>
      <c r="E132" s="10">
        <f t="shared" si="6"/>
        <v>0.6376811594202898</v>
      </c>
      <c r="F132" s="7"/>
      <c r="G132" s="7">
        <v>16800</v>
      </c>
      <c r="H132" s="10">
        <f t="shared" si="7"/>
        <v>0.36231884057971014</v>
      </c>
      <c r="I132" s="7">
        <f t="shared" si="8"/>
        <v>46368</v>
      </c>
      <c r="R132" s="92"/>
      <c r="W132"/>
      <c r="X132"/>
      <c r="Y132"/>
    </row>
    <row r="133" spans="1:25" ht="12.75" customHeight="1" x14ac:dyDescent="0.2">
      <c r="A133" s="225"/>
      <c r="B133" s="225"/>
      <c r="C133" s="9" t="s">
        <v>435</v>
      </c>
      <c r="D133" s="15">
        <v>23824</v>
      </c>
      <c r="E133" s="10">
        <f t="shared" si="6"/>
        <v>0.74636591478696745</v>
      </c>
      <c r="F133" s="7"/>
      <c r="G133" s="15">
        <v>8096</v>
      </c>
      <c r="H133" s="10">
        <f t="shared" si="7"/>
        <v>0.2536340852130326</v>
      </c>
      <c r="I133" s="7">
        <f t="shared" si="8"/>
        <v>31920</v>
      </c>
      <c r="R133" s="92"/>
      <c r="W133"/>
      <c r="X133"/>
      <c r="Y133"/>
    </row>
    <row r="134" spans="1:25" ht="12.75" customHeight="1" x14ac:dyDescent="0.2">
      <c r="A134" s="225"/>
      <c r="B134" s="225"/>
      <c r="C134" s="9" t="s">
        <v>467</v>
      </c>
      <c r="D134" s="15">
        <v>8544</v>
      </c>
      <c r="E134" s="10">
        <f t="shared" si="6"/>
        <v>0.6953125</v>
      </c>
      <c r="F134" s="7"/>
      <c r="G134" s="15">
        <v>3744</v>
      </c>
      <c r="H134" s="10">
        <f t="shared" si="7"/>
        <v>0.3046875</v>
      </c>
      <c r="I134" s="7">
        <f t="shared" si="8"/>
        <v>12288</v>
      </c>
      <c r="R134" s="92"/>
      <c r="W134"/>
      <c r="X134"/>
      <c r="Y134"/>
    </row>
    <row r="135" spans="1:25" ht="12.75" customHeight="1" x14ac:dyDescent="0.2">
      <c r="A135" s="225"/>
      <c r="B135" s="225"/>
      <c r="C135" s="9" t="s">
        <v>474</v>
      </c>
      <c r="D135" s="7">
        <v>9264</v>
      </c>
      <c r="E135" s="10">
        <f t="shared" si="6"/>
        <v>0.65870307167235498</v>
      </c>
      <c r="F135" s="7"/>
      <c r="G135" s="7">
        <v>4800</v>
      </c>
      <c r="H135" s="10">
        <f t="shared" si="7"/>
        <v>0.34129692832764508</v>
      </c>
      <c r="I135" s="7">
        <f t="shared" si="8"/>
        <v>14064</v>
      </c>
      <c r="R135" s="92"/>
      <c r="W135"/>
      <c r="X135"/>
      <c r="Y135"/>
    </row>
    <row r="136" spans="1:25" ht="12.75" customHeight="1" x14ac:dyDescent="0.2">
      <c r="A136" s="225"/>
      <c r="B136" s="225"/>
      <c r="C136" s="9" t="s">
        <v>484</v>
      </c>
      <c r="D136" s="7">
        <v>3296</v>
      </c>
      <c r="E136" s="10">
        <f t="shared" si="6"/>
        <v>1</v>
      </c>
      <c r="F136" s="7"/>
      <c r="G136" s="7"/>
      <c r="H136" s="10">
        <f t="shared" si="7"/>
        <v>0</v>
      </c>
      <c r="I136" s="7">
        <f t="shared" si="8"/>
        <v>3296</v>
      </c>
      <c r="M136" s="8"/>
      <c r="N136" s="8"/>
      <c r="O136" s="8"/>
      <c r="P136" s="8"/>
      <c r="Q136" s="8"/>
      <c r="R136" s="92"/>
      <c r="W136"/>
      <c r="X136"/>
      <c r="Y136"/>
    </row>
    <row r="137" spans="1:25" ht="12.75" customHeight="1" x14ac:dyDescent="0.2">
      <c r="A137" s="225"/>
      <c r="B137" s="225"/>
      <c r="C137" s="9" t="s">
        <v>491</v>
      </c>
      <c r="D137" s="7">
        <v>2400</v>
      </c>
      <c r="E137" s="10">
        <f t="shared" si="6"/>
        <v>1</v>
      </c>
      <c r="F137" s="7"/>
      <c r="G137" s="7"/>
      <c r="H137" s="10">
        <f t="shared" si="7"/>
        <v>0</v>
      </c>
      <c r="I137" s="7">
        <f t="shared" si="8"/>
        <v>2400</v>
      </c>
      <c r="R137" s="92"/>
      <c r="W137"/>
      <c r="X137"/>
      <c r="Y137"/>
    </row>
    <row r="138" spans="1:25" ht="12.75" customHeight="1" x14ac:dyDescent="0.2">
      <c r="A138" s="225"/>
      <c r="B138" s="225"/>
      <c r="C138" s="9" t="s">
        <v>497</v>
      </c>
      <c r="D138" s="7">
        <v>8304</v>
      </c>
      <c r="E138" s="10">
        <f t="shared" si="6"/>
        <v>0.75877192982456143</v>
      </c>
      <c r="F138" s="7"/>
      <c r="G138" s="7">
        <v>2640</v>
      </c>
      <c r="H138" s="10">
        <f t="shared" si="7"/>
        <v>0.2412280701754386</v>
      </c>
      <c r="I138" s="7">
        <f t="shared" si="8"/>
        <v>10944</v>
      </c>
      <c r="R138" s="92"/>
      <c r="W138"/>
      <c r="X138"/>
      <c r="Y138"/>
    </row>
    <row r="139" spans="1:25" ht="12.75" customHeight="1" x14ac:dyDescent="0.2">
      <c r="A139" s="225"/>
      <c r="B139" s="225"/>
      <c r="C139" s="9" t="s">
        <v>562</v>
      </c>
      <c r="D139" s="7">
        <v>864</v>
      </c>
      <c r="E139" s="10">
        <f t="shared" si="6"/>
        <v>1</v>
      </c>
      <c r="F139" s="7"/>
      <c r="G139" s="7"/>
      <c r="H139" s="10">
        <f t="shared" si="7"/>
        <v>0</v>
      </c>
      <c r="I139" s="7">
        <f t="shared" si="8"/>
        <v>864</v>
      </c>
      <c r="R139" s="92"/>
      <c r="W139"/>
      <c r="X139"/>
      <c r="Y139"/>
    </row>
    <row r="140" spans="1:25" ht="12.75" customHeight="1" thickBot="1" x14ac:dyDescent="0.25">
      <c r="A140" s="225"/>
      <c r="B140" s="225"/>
      <c r="C140" s="72" t="s">
        <v>44</v>
      </c>
      <c r="D140" s="73">
        <f>SUM(D131:D139)</f>
        <v>109008</v>
      </c>
      <c r="E140" s="74">
        <f t="shared" si="6"/>
        <v>0.7105757196495619</v>
      </c>
      <c r="F140" s="73"/>
      <c r="G140" s="73">
        <f>SUM(G131:G139)</f>
        <v>44400</v>
      </c>
      <c r="H140" s="74">
        <f t="shared" si="7"/>
        <v>0.28942428035043805</v>
      </c>
      <c r="I140" s="73">
        <f t="shared" si="8"/>
        <v>153408</v>
      </c>
      <c r="R140" s="92"/>
      <c r="W140"/>
      <c r="X140"/>
      <c r="Y140"/>
    </row>
    <row r="141" spans="1:25" ht="12.75" customHeight="1" x14ac:dyDescent="0.2">
      <c r="A141" s="221" t="s">
        <v>347</v>
      </c>
      <c r="B141" s="224" t="s">
        <v>336</v>
      </c>
      <c r="C141" s="52" t="s">
        <v>669</v>
      </c>
      <c r="D141" s="71"/>
      <c r="E141" s="41"/>
      <c r="F141" s="42"/>
      <c r="G141" s="71"/>
      <c r="H141" s="41"/>
      <c r="I141" s="42"/>
      <c r="R141" s="92"/>
      <c r="W141"/>
      <c r="X141"/>
      <c r="Y141"/>
    </row>
    <row r="142" spans="1:25" ht="12.75" customHeight="1" x14ac:dyDescent="0.2">
      <c r="A142" s="238"/>
      <c r="B142" s="224"/>
      <c r="C142" s="51" t="s">
        <v>563</v>
      </c>
      <c r="D142" s="16"/>
      <c r="E142" s="17" t="s">
        <v>615</v>
      </c>
      <c r="F142" s="16"/>
      <c r="G142" s="16"/>
      <c r="H142" s="17" t="s">
        <v>615</v>
      </c>
      <c r="I142" s="16">
        <f t="shared" si="8"/>
        <v>0</v>
      </c>
      <c r="R142" s="92"/>
      <c r="W142"/>
      <c r="X142"/>
      <c r="Y142"/>
    </row>
    <row r="143" spans="1:25" ht="12.75" customHeight="1" x14ac:dyDescent="0.2">
      <c r="A143" s="238"/>
      <c r="B143" s="224"/>
      <c r="C143" s="51" t="s">
        <v>528</v>
      </c>
      <c r="D143" s="16">
        <v>1248</v>
      </c>
      <c r="E143" s="17">
        <f t="shared" si="6"/>
        <v>0.11403508771929824</v>
      </c>
      <c r="F143" s="16"/>
      <c r="G143" s="16">
        <v>9696</v>
      </c>
      <c r="H143" s="17">
        <f t="shared" si="7"/>
        <v>0.88596491228070173</v>
      </c>
      <c r="I143" s="16">
        <f t="shared" si="8"/>
        <v>10944</v>
      </c>
      <c r="R143" s="92"/>
      <c r="W143"/>
      <c r="X143"/>
      <c r="Y143"/>
    </row>
    <row r="144" spans="1:25" ht="12.75" customHeight="1" x14ac:dyDescent="0.2">
      <c r="A144" s="238"/>
      <c r="B144" s="224"/>
      <c r="C144" s="51" t="s">
        <v>529</v>
      </c>
      <c r="D144" s="16"/>
      <c r="E144" s="17">
        <f t="shared" si="6"/>
        <v>0</v>
      </c>
      <c r="F144" s="16"/>
      <c r="G144" s="16">
        <v>6240</v>
      </c>
      <c r="H144" s="17">
        <f t="shared" si="7"/>
        <v>1</v>
      </c>
      <c r="I144" s="16">
        <f t="shared" si="8"/>
        <v>6240</v>
      </c>
      <c r="R144" s="92"/>
      <c r="W144"/>
      <c r="X144"/>
      <c r="Y144"/>
    </row>
    <row r="145" spans="1:25" ht="12.75" customHeight="1" x14ac:dyDescent="0.2">
      <c r="A145" s="238"/>
      <c r="B145" s="224"/>
      <c r="C145" s="9" t="s">
        <v>530</v>
      </c>
      <c r="D145" s="16">
        <v>2784</v>
      </c>
      <c r="E145" s="17">
        <f t="shared" si="6"/>
        <v>0.11328125</v>
      </c>
      <c r="F145" s="16"/>
      <c r="G145" s="16">
        <v>21792</v>
      </c>
      <c r="H145" s="17">
        <f t="shared" si="7"/>
        <v>0.88671875</v>
      </c>
      <c r="I145" s="16">
        <f t="shared" si="8"/>
        <v>24576</v>
      </c>
      <c r="R145" s="92"/>
      <c r="W145"/>
      <c r="X145"/>
      <c r="Y145"/>
    </row>
    <row r="146" spans="1:25" ht="12.75" customHeight="1" x14ac:dyDescent="0.2">
      <c r="A146" s="238"/>
      <c r="B146" s="224"/>
      <c r="C146" s="48" t="s">
        <v>526</v>
      </c>
      <c r="D146" s="16">
        <v>4608</v>
      </c>
      <c r="E146" s="17">
        <f t="shared" si="6"/>
        <v>1</v>
      </c>
      <c r="F146" s="16"/>
      <c r="G146" s="16"/>
      <c r="H146" s="17">
        <f t="shared" si="7"/>
        <v>0</v>
      </c>
      <c r="I146" s="16">
        <f t="shared" si="8"/>
        <v>4608</v>
      </c>
      <c r="R146" s="92"/>
      <c r="W146"/>
      <c r="X146"/>
      <c r="Y146"/>
    </row>
    <row r="147" spans="1:25" ht="12.75" customHeight="1" x14ac:dyDescent="0.2">
      <c r="A147" s="238"/>
      <c r="B147" s="224"/>
      <c r="C147" s="48" t="s">
        <v>531</v>
      </c>
      <c r="D147" s="16">
        <v>63184</v>
      </c>
      <c r="E147" s="17">
        <f t="shared" si="6"/>
        <v>0.57066473988439304</v>
      </c>
      <c r="F147" s="16"/>
      <c r="G147" s="16">
        <v>47536</v>
      </c>
      <c r="H147" s="17">
        <f t="shared" si="7"/>
        <v>0.42933526011560691</v>
      </c>
      <c r="I147" s="16">
        <f t="shared" si="8"/>
        <v>110720</v>
      </c>
      <c r="R147" s="92"/>
      <c r="W147"/>
      <c r="X147"/>
      <c r="Y147"/>
    </row>
    <row r="148" spans="1:25" ht="12.75" customHeight="1" x14ac:dyDescent="0.2">
      <c r="A148" s="238"/>
      <c r="B148" s="224"/>
      <c r="C148" s="48" t="s">
        <v>532</v>
      </c>
      <c r="D148" s="16">
        <v>20832</v>
      </c>
      <c r="E148" s="17">
        <f t="shared" si="6"/>
        <v>0.44927536231884058</v>
      </c>
      <c r="F148" s="7"/>
      <c r="G148" s="16">
        <v>25536</v>
      </c>
      <c r="H148" s="17">
        <f t="shared" si="7"/>
        <v>0.55072463768115942</v>
      </c>
      <c r="I148" s="7">
        <f t="shared" si="8"/>
        <v>46368</v>
      </c>
      <c r="R148" s="92"/>
      <c r="W148"/>
      <c r="X148"/>
      <c r="Y148"/>
    </row>
    <row r="149" spans="1:25" ht="12.75" customHeight="1" x14ac:dyDescent="0.2">
      <c r="A149" s="238"/>
      <c r="B149" s="224"/>
      <c r="C149" s="48" t="s">
        <v>533</v>
      </c>
      <c r="D149" s="16"/>
      <c r="E149" s="17">
        <f t="shared" si="6"/>
        <v>0</v>
      </c>
      <c r="F149" s="7"/>
      <c r="G149" s="16">
        <v>1584</v>
      </c>
      <c r="H149" s="17">
        <f t="shared" si="7"/>
        <v>1</v>
      </c>
      <c r="I149" s="7">
        <f t="shared" si="8"/>
        <v>1584</v>
      </c>
      <c r="M149" s="8"/>
      <c r="N149" s="8"/>
      <c r="O149" s="8"/>
      <c r="P149" s="8"/>
      <c r="Q149" s="8"/>
      <c r="R149" s="92"/>
      <c r="W149"/>
      <c r="X149"/>
      <c r="Y149"/>
    </row>
    <row r="150" spans="1:25" ht="12.75" customHeight="1" x14ac:dyDescent="0.2">
      <c r="A150" s="238"/>
      <c r="B150" s="224"/>
      <c r="C150" s="9" t="s">
        <v>534</v>
      </c>
      <c r="D150" s="16">
        <v>6400</v>
      </c>
      <c r="E150" s="17">
        <f t="shared" si="6"/>
        <v>0.40404040404040403</v>
      </c>
      <c r="F150" s="7"/>
      <c r="G150" s="16">
        <v>9440</v>
      </c>
      <c r="H150" s="17">
        <f t="shared" si="7"/>
        <v>0.59595959595959591</v>
      </c>
      <c r="I150" s="7">
        <f t="shared" si="8"/>
        <v>15840</v>
      </c>
      <c r="M150" s="8"/>
      <c r="N150" s="8"/>
      <c r="O150" s="8"/>
      <c r="P150" s="8"/>
      <c r="Q150" s="8"/>
      <c r="R150" s="92"/>
      <c r="W150"/>
      <c r="X150"/>
      <c r="Y150"/>
    </row>
    <row r="151" spans="1:25" ht="12.75" customHeight="1" x14ac:dyDescent="0.2">
      <c r="A151" s="238"/>
      <c r="B151" s="224"/>
      <c r="C151" s="48" t="s">
        <v>535</v>
      </c>
      <c r="D151" s="16">
        <v>9024</v>
      </c>
      <c r="E151" s="17">
        <f t="shared" si="6"/>
        <v>0.37524950099800397</v>
      </c>
      <c r="F151" s="7"/>
      <c r="G151" s="16">
        <v>15024</v>
      </c>
      <c r="H151" s="17">
        <f t="shared" si="7"/>
        <v>0.62475049900199597</v>
      </c>
      <c r="I151" s="7">
        <f t="shared" si="8"/>
        <v>24048</v>
      </c>
      <c r="R151" s="92"/>
      <c r="W151"/>
      <c r="X151"/>
      <c r="Y151"/>
    </row>
    <row r="152" spans="1:25" ht="12.75" customHeight="1" x14ac:dyDescent="0.2">
      <c r="A152" s="238"/>
      <c r="B152" s="224"/>
      <c r="C152" s="9" t="s">
        <v>536</v>
      </c>
      <c r="D152" s="16">
        <v>1680</v>
      </c>
      <c r="E152" s="17">
        <f t="shared" si="6"/>
        <v>1</v>
      </c>
      <c r="F152" s="7"/>
      <c r="G152" s="16"/>
      <c r="H152" s="17">
        <f t="shared" si="7"/>
        <v>0</v>
      </c>
      <c r="I152" s="7">
        <f t="shared" si="8"/>
        <v>1680</v>
      </c>
      <c r="R152" s="92"/>
      <c r="W152"/>
      <c r="X152"/>
      <c r="Y152"/>
    </row>
    <row r="153" spans="1:25" ht="12.75" customHeight="1" x14ac:dyDescent="0.2">
      <c r="A153" s="238"/>
      <c r="B153" s="224"/>
      <c r="C153" s="9" t="s">
        <v>537</v>
      </c>
      <c r="D153" s="16"/>
      <c r="E153" s="17">
        <f t="shared" si="6"/>
        <v>0</v>
      </c>
      <c r="F153" s="7"/>
      <c r="G153" s="16">
        <v>1584</v>
      </c>
      <c r="H153" s="17">
        <f t="shared" si="7"/>
        <v>1</v>
      </c>
      <c r="I153" s="7">
        <f t="shared" si="8"/>
        <v>1584</v>
      </c>
      <c r="R153" s="92"/>
      <c r="W153"/>
      <c r="X153"/>
      <c r="Y153"/>
    </row>
    <row r="154" spans="1:25" ht="12.75" customHeight="1" x14ac:dyDescent="0.2">
      <c r="A154" s="238"/>
      <c r="B154" s="224"/>
      <c r="C154" s="9" t="s">
        <v>539</v>
      </c>
      <c r="D154" s="16"/>
      <c r="E154" s="17">
        <f t="shared" si="6"/>
        <v>0</v>
      </c>
      <c r="F154" s="7"/>
      <c r="G154" s="16">
        <v>2352</v>
      </c>
      <c r="H154" s="17">
        <f t="shared" si="7"/>
        <v>1</v>
      </c>
      <c r="I154" s="7">
        <f t="shared" si="8"/>
        <v>2352</v>
      </c>
      <c r="R154" s="92"/>
      <c r="W154"/>
      <c r="X154"/>
      <c r="Y154"/>
    </row>
    <row r="155" spans="1:25" ht="12.75" customHeight="1" x14ac:dyDescent="0.2">
      <c r="A155" s="238"/>
      <c r="B155" s="224"/>
      <c r="C155" s="34" t="s">
        <v>44</v>
      </c>
      <c r="D155" s="32">
        <f>SUM(D142:D154)</f>
        <v>109760</v>
      </c>
      <c r="E155" s="33">
        <f t="shared" si="6"/>
        <v>0.43808672329012072</v>
      </c>
      <c r="F155" s="32"/>
      <c r="G155" s="32">
        <f>SUM(G142:G154)</f>
        <v>140784</v>
      </c>
      <c r="H155" s="33">
        <f t="shared" si="7"/>
        <v>0.56191327670987934</v>
      </c>
      <c r="I155" s="32">
        <f t="shared" si="8"/>
        <v>250544</v>
      </c>
      <c r="R155" s="92"/>
      <c r="W155"/>
      <c r="X155"/>
      <c r="Y155"/>
    </row>
    <row r="156" spans="1:25" ht="12.75" customHeight="1" thickBot="1" x14ac:dyDescent="0.25">
      <c r="A156" s="238"/>
      <c r="B156" s="227"/>
      <c r="C156" s="58" t="s">
        <v>0</v>
      </c>
      <c r="D156" s="59">
        <f>SUM(D117,D129,D140,D155)</f>
        <v>447408</v>
      </c>
      <c r="E156" s="60">
        <f t="shared" si="6"/>
        <v>0.63386603196191771</v>
      </c>
      <c r="F156" s="62"/>
      <c r="G156" s="59">
        <f>SUM(G117,G129,G140,G155)</f>
        <v>258432</v>
      </c>
      <c r="H156" s="60">
        <f t="shared" si="7"/>
        <v>0.36613396803808229</v>
      </c>
      <c r="I156" s="62">
        <f t="shared" si="8"/>
        <v>705840</v>
      </c>
      <c r="W156"/>
      <c r="X156"/>
      <c r="Y156"/>
    </row>
    <row r="157" spans="1:25" ht="12.75" customHeight="1" x14ac:dyDescent="0.2">
      <c r="A157" s="221" t="s">
        <v>347</v>
      </c>
      <c r="B157" s="223" t="s">
        <v>662</v>
      </c>
      <c r="C157" s="50" t="s">
        <v>287</v>
      </c>
      <c r="D157" s="42"/>
      <c r="E157" s="41"/>
      <c r="F157" s="42"/>
      <c r="G157" s="42"/>
      <c r="H157" s="41"/>
      <c r="I157" s="42"/>
      <c r="W157"/>
      <c r="X157"/>
      <c r="Y157"/>
    </row>
    <row r="158" spans="1:25" ht="12.75" customHeight="1" x14ac:dyDescent="0.2">
      <c r="A158" s="239"/>
      <c r="B158" s="224"/>
      <c r="C158" s="49" t="s">
        <v>564</v>
      </c>
      <c r="D158" s="7">
        <v>880</v>
      </c>
      <c r="E158" s="10">
        <f t="shared" si="6"/>
        <v>1</v>
      </c>
      <c r="F158" s="7"/>
      <c r="G158" s="7"/>
      <c r="H158" s="10">
        <f t="shared" si="7"/>
        <v>0</v>
      </c>
      <c r="I158" s="7">
        <f t="shared" si="8"/>
        <v>880</v>
      </c>
      <c r="R158" s="92"/>
      <c r="W158"/>
      <c r="X158"/>
      <c r="Y158"/>
    </row>
    <row r="159" spans="1:25" ht="12.75" customHeight="1" x14ac:dyDescent="0.2">
      <c r="A159" s="239"/>
      <c r="B159" s="224"/>
      <c r="C159" s="49" t="s">
        <v>565</v>
      </c>
      <c r="D159" s="7">
        <v>25360</v>
      </c>
      <c r="E159" s="10">
        <f t="shared" si="6"/>
        <v>0.88795518207282909</v>
      </c>
      <c r="F159" s="7"/>
      <c r="G159" s="7">
        <v>3200</v>
      </c>
      <c r="H159" s="10">
        <f t="shared" si="7"/>
        <v>0.11204481792717087</v>
      </c>
      <c r="I159" s="7">
        <f t="shared" si="8"/>
        <v>28560</v>
      </c>
      <c r="R159" s="92"/>
      <c r="W159"/>
      <c r="X159"/>
      <c r="Y159"/>
    </row>
    <row r="160" spans="1:25" ht="12.75" customHeight="1" x14ac:dyDescent="0.2">
      <c r="A160" s="239"/>
      <c r="B160" s="224"/>
      <c r="C160" s="49" t="s">
        <v>566</v>
      </c>
      <c r="D160" s="7">
        <v>5840</v>
      </c>
      <c r="E160" s="10">
        <f t="shared" si="6"/>
        <v>0.52975326560232217</v>
      </c>
      <c r="F160" s="7"/>
      <c r="G160" s="7">
        <v>5184</v>
      </c>
      <c r="H160" s="10">
        <f t="shared" si="7"/>
        <v>0.47024673439767778</v>
      </c>
      <c r="I160" s="7">
        <f t="shared" si="8"/>
        <v>11024</v>
      </c>
      <c r="R160" s="92"/>
      <c r="W160"/>
      <c r="X160"/>
      <c r="Y160"/>
    </row>
    <row r="161" spans="1:25" ht="12.75" customHeight="1" x14ac:dyDescent="0.2">
      <c r="A161" s="239"/>
      <c r="B161" s="224"/>
      <c r="C161" s="49" t="s">
        <v>567</v>
      </c>
      <c r="D161" s="7">
        <v>832</v>
      </c>
      <c r="E161" s="10">
        <f t="shared" si="6"/>
        <v>1</v>
      </c>
      <c r="F161" s="7"/>
      <c r="G161" s="7"/>
      <c r="H161" s="10">
        <f t="shared" si="7"/>
        <v>0</v>
      </c>
      <c r="I161" s="7">
        <f t="shared" si="8"/>
        <v>832</v>
      </c>
      <c r="R161" s="92"/>
      <c r="W161"/>
      <c r="X161"/>
      <c r="Y161"/>
    </row>
    <row r="162" spans="1:25" ht="12.75" customHeight="1" x14ac:dyDescent="0.2">
      <c r="A162" s="239"/>
      <c r="B162" s="224"/>
      <c r="C162" s="49" t="s">
        <v>568</v>
      </c>
      <c r="D162" s="7"/>
      <c r="E162" s="10" t="s">
        <v>615</v>
      </c>
      <c r="F162" s="7"/>
      <c r="G162" s="7"/>
      <c r="H162" s="10" t="s">
        <v>615</v>
      </c>
      <c r="I162" s="7">
        <f t="shared" si="8"/>
        <v>0</v>
      </c>
      <c r="R162" s="92"/>
      <c r="W162"/>
      <c r="X162"/>
      <c r="Y162"/>
    </row>
    <row r="163" spans="1:25" ht="12.75" customHeight="1" x14ac:dyDescent="0.2">
      <c r="A163" s="239"/>
      <c r="B163" s="224"/>
      <c r="C163" s="9" t="s">
        <v>569</v>
      </c>
      <c r="D163" s="7">
        <v>5440</v>
      </c>
      <c r="E163" s="10">
        <f t="shared" si="6"/>
        <v>1</v>
      </c>
      <c r="F163" s="7"/>
      <c r="G163" s="7"/>
      <c r="H163" s="10">
        <f t="shared" si="7"/>
        <v>0</v>
      </c>
      <c r="I163" s="7">
        <f t="shared" si="8"/>
        <v>5440</v>
      </c>
      <c r="M163" s="8"/>
      <c r="N163" s="8"/>
      <c r="O163" s="8"/>
      <c r="P163" s="8"/>
      <c r="Q163" s="8"/>
      <c r="R163" s="92"/>
      <c r="W163"/>
      <c r="X163"/>
      <c r="Y163"/>
    </row>
    <row r="164" spans="1:25" ht="12.75" customHeight="1" x14ac:dyDescent="0.2">
      <c r="A164" s="239"/>
      <c r="B164" s="224"/>
      <c r="C164" s="34" t="s">
        <v>44</v>
      </c>
      <c r="D164" s="32">
        <f>SUM(D158:D163)</f>
        <v>38352</v>
      </c>
      <c r="E164" s="33">
        <f t="shared" si="6"/>
        <v>0.82060938034919551</v>
      </c>
      <c r="F164" s="32"/>
      <c r="G164" s="32">
        <f>SUM(G158:G163)</f>
        <v>8384</v>
      </c>
      <c r="H164" s="33">
        <f t="shared" si="7"/>
        <v>0.17939061965080452</v>
      </c>
      <c r="I164" s="32">
        <f t="shared" si="8"/>
        <v>46736</v>
      </c>
      <c r="R164" s="92"/>
      <c r="W164"/>
      <c r="X164"/>
      <c r="Y164"/>
    </row>
    <row r="165" spans="1:25" ht="12.75" customHeight="1" x14ac:dyDescent="0.2">
      <c r="A165" s="239"/>
      <c r="B165" s="224"/>
      <c r="C165" s="52" t="s">
        <v>178</v>
      </c>
      <c r="D165" s="42"/>
      <c r="E165" s="41"/>
      <c r="F165" s="42"/>
      <c r="G165" s="42"/>
      <c r="H165" s="41"/>
      <c r="I165" s="42"/>
      <c r="R165" s="92"/>
      <c r="W165"/>
      <c r="X165"/>
      <c r="Y165"/>
    </row>
    <row r="166" spans="1:25" ht="12.75" customHeight="1" x14ac:dyDescent="0.2">
      <c r="A166" s="239"/>
      <c r="B166" s="224"/>
      <c r="C166" s="9" t="s">
        <v>522</v>
      </c>
      <c r="D166" s="7">
        <v>6784</v>
      </c>
      <c r="E166" s="10">
        <f t="shared" ref="E166:E171" si="10">+D166/$I166</f>
        <v>0.64242424242424245</v>
      </c>
      <c r="F166" s="7"/>
      <c r="G166" s="7">
        <v>3776</v>
      </c>
      <c r="H166" s="10">
        <f t="shared" ref="H166:H171" si="11">+G166/$I166</f>
        <v>0.3575757575757576</v>
      </c>
      <c r="I166" s="7">
        <f t="shared" ref="I166:I171" si="12">+D166+G166</f>
        <v>10560</v>
      </c>
      <c r="R166" s="92"/>
      <c r="W166"/>
      <c r="X166"/>
      <c r="Y166"/>
    </row>
    <row r="167" spans="1:25" ht="12.75" customHeight="1" x14ac:dyDescent="0.2">
      <c r="A167" s="239"/>
      <c r="B167" s="224"/>
      <c r="C167" s="9" t="s">
        <v>431</v>
      </c>
      <c r="D167" s="7"/>
      <c r="E167" s="10">
        <f t="shared" si="10"/>
        <v>0</v>
      </c>
      <c r="F167" s="7"/>
      <c r="G167" s="7">
        <v>8880</v>
      </c>
      <c r="H167" s="10">
        <f t="shared" si="11"/>
        <v>1</v>
      </c>
      <c r="I167" s="7">
        <f t="shared" si="12"/>
        <v>8880</v>
      </c>
      <c r="R167" s="92"/>
      <c r="W167"/>
      <c r="X167"/>
      <c r="Y167"/>
    </row>
    <row r="168" spans="1:25" ht="12.75" customHeight="1" x14ac:dyDescent="0.2">
      <c r="A168" s="239"/>
      <c r="B168" s="224"/>
      <c r="C168" s="9" t="s">
        <v>455</v>
      </c>
      <c r="D168" s="7">
        <v>15648</v>
      </c>
      <c r="E168" s="10">
        <f t="shared" si="10"/>
        <v>0.4116161616161616</v>
      </c>
      <c r="F168" s="7"/>
      <c r="G168" s="7">
        <v>22368</v>
      </c>
      <c r="H168" s="10">
        <f t="shared" si="11"/>
        <v>0.58838383838383834</v>
      </c>
      <c r="I168" s="7">
        <f t="shared" si="12"/>
        <v>38016</v>
      </c>
      <c r="R168" s="92"/>
      <c r="W168"/>
      <c r="X168"/>
      <c r="Y168"/>
    </row>
    <row r="169" spans="1:25" ht="12.75" customHeight="1" x14ac:dyDescent="0.2">
      <c r="A169" s="239"/>
      <c r="B169" s="224"/>
      <c r="C169" s="9" t="s">
        <v>459</v>
      </c>
      <c r="D169" s="7">
        <v>8640</v>
      </c>
      <c r="E169" s="10">
        <f t="shared" si="10"/>
        <v>0.66176470588235292</v>
      </c>
      <c r="F169" s="7"/>
      <c r="G169" s="7">
        <v>4416</v>
      </c>
      <c r="H169" s="10">
        <f t="shared" si="11"/>
        <v>0.33823529411764708</v>
      </c>
      <c r="I169" s="7">
        <f t="shared" si="12"/>
        <v>13056</v>
      </c>
      <c r="R169" s="92"/>
      <c r="W169"/>
      <c r="X169"/>
      <c r="Y169"/>
    </row>
    <row r="170" spans="1:25" ht="12.75" customHeight="1" x14ac:dyDescent="0.2">
      <c r="A170" s="239"/>
      <c r="B170" s="224"/>
      <c r="C170" s="51" t="s">
        <v>488</v>
      </c>
      <c r="D170" s="7">
        <v>78784</v>
      </c>
      <c r="E170" s="10">
        <f t="shared" si="10"/>
        <v>0.83105485232067511</v>
      </c>
      <c r="F170" s="7"/>
      <c r="G170" s="7">
        <v>16016</v>
      </c>
      <c r="H170" s="10">
        <f t="shared" si="11"/>
        <v>0.16894514767932489</v>
      </c>
      <c r="I170" s="7">
        <f t="shared" si="12"/>
        <v>94800</v>
      </c>
      <c r="R170" s="92"/>
      <c r="W170"/>
      <c r="X170"/>
      <c r="Y170"/>
    </row>
    <row r="171" spans="1:25" ht="12.75" customHeight="1" x14ac:dyDescent="0.2">
      <c r="A171" s="239"/>
      <c r="B171" s="224"/>
      <c r="C171" s="34" t="s">
        <v>44</v>
      </c>
      <c r="D171" s="32">
        <f>SUM(D166:D170)</f>
        <v>109856</v>
      </c>
      <c r="E171" s="33">
        <f t="shared" si="10"/>
        <v>0.66453735965931093</v>
      </c>
      <c r="F171" s="32"/>
      <c r="G171" s="32">
        <f>SUM(G166:G170)</f>
        <v>55456</v>
      </c>
      <c r="H171" s="33">
        <f t="shared" si="11"/>
        <v>0.33546264034068912</v>
      </c>
      <c r="I171" s="32">
        <f t="shared" si="12"/>
        <v>165312</v>
      </c>
      <c r="R171" s="92"/>
      <c r="W171"/>
      <c r="X171"/>
      <c r="Y171"/>
    </row>
    <row r="172" spans="1:25" ht="12.75" customHeight="1" x14ac:dyDescent="0.2">
      <c r="A172" s="239"/>
      <c r="B172" s="224"/>
      <c r="C172" s="53" t="s">
        <v>623</v>
      </c>
      <c r="D172" s="32"/>
      <c r="E172" s="33"/>
      <c r="F172" s="64"/>
      <c r="G172" s="32"/>
      <c r="H172" s="33"/>
      <c r="I172" s="32"/>
      <c r="R172" s="92"/>
      <c r="W172"/>
      <c r="X172"/>
      <c r="Y172"/>
    </row>
    <row r="173" spans="1:25" ht="12.75" customHeight="1" x14ac:dyDescent="0.2">
      <c r="A173" s="239"/>
      <c r="B173" s="224"/>
      <c r="C173" s="9" t="s">
        <v>570</v>
      </c>
      <c r="D173" s="15">
        <v>20544</v>
      </c>
      <c r="E173" s="10">
        <f t="shared" si="6"/>
        <v>0.73793103448275865</v>
      </c>
      <c r="F173" s="7"/>
      <c r="G173" s="15">
        <v>7296</v>
      </c>
      <c r="H173" s="10">
        <f t="shared" si="7"/>
        <v>0.2620689655172414</v>
      </c>
      <c r="I173" s="7">
        <f t="shared" si="8"/>
        <v>27840</v>
      </c>
      <c r="R173" s="92"/>
      <c r="W173"/>
      <c r="X173"/>
      <c r="Y173"/>
    </row>
    <row r="174" spans="1:25" ht="12.75" customHeight="1" x14ac:dyDescent="0.2">
      <c r="A174" s="239"/>
      <c r="B174" s="224"/>
      <c r="C174" s="49" t="s">
        <v>571</v>
      </c>
      <c r="D174" s="15">
        <v>832</v>
      </c>
      <c r="E174" s="10">
        <f t="shared" si="6"/>
        <v>1</v>
      </c>
      <c r="F174" s="7"/>
      <c r="G174" s="7"/>
      <c r="H174" s="10">
        <f t="shared" si="7"/>
        <v>0</v>
      </c>
      <c r="I174" s="7">
        <f t="shared" si="8"/>
        <v>832</v>
      </c>
      <c r="R174" s="92"/>
      <c r="W174"/>
      <c r="X174"/>
      <c r="Y174"/>
    </row>
    <row r="175" spans="1:25" ht="12.75" customHeight="1" x14ac:dyDescent="0.2">
      <c r="A175" s="239"/>
      <c r="B175" s="224"/>
      <c r="C175" s="9" t="s">
        <v>572</v>
      </c>
      <c r="D175" s="14">
        <v>5712</v>
      </c>
      <c r="E175" s="17">
        <f t="shared" si="6"/>
        <v>0.83606557377049184</v>
      </c>
      <c r="F175" s="16"/>
      <c r="G175" s="14">
        <v>1120</v>
      </c>
      <c r="H175" s="17">
        <f t="shared" si="7"/>
        <v>0.16393442622950818</v>
      </c>
      <c r="I175" s="16">
        <f t="shared" si="8"/>
        <v>6832</v>
      </c>
      <c r="R175" s="92"/>
      <c r="W175"/>
      <c r="X175"/>
      <c r="Y175"/>
    </row>
    <row r="176" spans="1:25" ht="12.75" customHeight="1" x14ac:dyDescent="0.2">
      <c r="A176" s="239"/>
      <c r="B176" s="224"/>
      <c r="C176" s="9" t="s">
        <v>573</v>
      </c>
      <c r="D176" s="7">
        <v>3040</v>
      </c>
      <c r="E176" s="10">
        <f t="shared" si="6"/>
        <v>0.92682926829268297</v>
      </c>
      <c r="F176" s="7"/>
      <c r="G176" s="7">
        <v>240</v>
      </c>
      <c r="H176" s="10">
        <f t="shared" si="7"/>
        <v>7.3170731707317069E-2</v>
      </c>
      <c r="I176" s="7">
        <f t="shared" si="8"/>
        <v>3280</v>
      </c>
      <c r="R176" s="92"/>
      <c r="W176"/>
      <c r="X176"/>
      <c r="Y176"/>
    </row>
    <row r="177" spans="1:25" ht="12.75" customHeight="1" x14ac:dyDescent="0.2">
      <c r="A177" s="239"/>
      <c r="B177" s="224"/>
      <c r="C177" s="49" t="s">
        <v>486</v>
      </c>
      <c r="D177" s="15">
        <v>11760</v>
      </c>
      <c r="E177" s="17">
        <f t="shared" si="6"/>
        <v>0.56451612903225812</v>
      </c>
      <c r="F177" s="16"/>
      <c r="G177" s="7">
        <v>9072</v>
      </c>
      <c r="H177" s="17">
        <f t="shared" si="7"/>
        <v>0.43548387096774194</v>
      </c>
      <c r="I177" s="7">
        <f t="shared" si="8"/>
        <v>20832</v>
      </c>
      <c r="R177" s="92"/>
      <c r="W177"/>
      <c r="X177"/>
      <c r="Y177"/>
    </row>
    <row r="178" spans="1:25" ht="12.75" customHeight="1" x14ac:dyDescent="0.2">
      <c r="A178" s="239"/>
      <c r="B178" s="224"/>
      <c r="C178" s="49" t="s">
        <v>574</v>
      </c>
      <c r="D178" s="7">
        <v>5040</v>
      </c>
      <c r="E178" s="10">
        <f t="shared" si="6"/>
        <v>0.7</v>
      </c>
      <c r="F178" s="7"/>
      <c r="G178" s="7">
        <v>2160</v>
      </c>
      <c r="H178" s="10">
        <f t="shared" si="7"/>
        <v>0.3</v>
      </c>
      <c r="I178" s="7">
        <f t="shared" si="8"/>
        <v>7200</v>
      </c>
      <c r="R178" s="92"/>
      <c r="W178"/>
      <c r="X178"/>
      <c r="Y178"/>
    </row>
    <row r="179" spans="1:25" ht="12.75" customHeight="1" x14ac:dyDescent="0.2">
      <c r="A179" s="239"/>
      <c r="B179" s="224"/>
      <c r="C179" s="49" t="s">
        <v>575</v>
      </c>
      <c r="D179" s="7">
        <v>2448</v>
      </c>
      <c r="E179" s="10">
        <f t="shared" si="6"/>
        <v>0.68</v>
      </c>
      <c r="F179" s="7"/>
      <c r="G179" s="7">
        <v>1152</v>
      </c>
      <c r="H179" s="10">
        <f t="shared" si="7"/>
        <v>0.32</v>
      </c>
      <c r="I179" s="7">
        <f t="shared" si="8"/>
        <v>3600</v>
      </c>
      <c r="R179" s="92"/>
      <c r="W179"/>
      <c r="X179"/>
      <c r="Y179"/>
    </row>
    <row r="180" spans="1:25" ht="12.75" customHeight="1" x14ac:dyDescent="0.2">
      <c r="A180" s="239"/>
      <c r="B180" s="224"/>
      <c r="C180" s="49" t="s">
        <v>576</v>
      </c>
      <c r="D180" s="7">
        <v>672</v>
      </c>
      <c r="E180" s="10">
        <f t="shared" si="6"/>
        <v>1</v>
      </c>
      <c r="F180" s="7"/>
      <c r="G180" s="7"/>
      <c r="H180" s="10">
        <f t="shared" si="7"/>
        <v>0</v>
      </c>
      <c r="I180" s="7">
        <f t="shared" si="8"/>
        <v>672</v>
      </c>
      <c r="R180" s="92"/>
      <c r="W180"/>
      <c r="X180"/>
      <c r="Y180"/>
    </row>
    <row r="181" spans="1:25" ht="12.75" customHeight="1" x14ac:dyDescent="0.2">
      <c r="A181" s="239"/>
      <c r="B181" s="224"/>
      <c r="C181" s="49" t="s">
        <v>577</v>
      </c>
      <c r="D181" s="7">
        <v>3856</v>
      </c>
      <c r="E181" s="10">
        <f t="shared" si="6"/>
        <v>0.59801488833746896</v>
      </c>
      <c r="F181" s="7"/>
      <c r="G181" s="7">
        <v>2592</v>
      </c>
      <c r="H181" s="10">
        <f t="shared" si="7"/>
        <v>0.40198511166253104</v>
      </c>
      <c r="I181" s="7">
        <f t="shared" si="8"/>
        <v>6448</v>
      </c>
      <c r="R181" s="92"/>
      <c r="W181"/>
      <c r="X181"/>
      <c r="Y181"/>
    </row>
    <row r="182" spans="1:25" ht="12.75" customHeight="1" x14ac:dyDescent="0.2">
      <c r="A182" s="239"/>
      <c r="B182" s="224"/>
      <c r="C182" s="34" t="s">
        <v>44</v>
      </c>
      <c r="D182" s="32">
        <f>SUM(D173:D181)</f>
        <v>53904</v>
      </c>
      <c r="E182" s="33">
        <f t="shared" si="6"/>
        <v>0.69521254643004537</v>
      </c>
      <c r="F182" s="32"/>
      <c r="G182" s="32">
        <f>SUM(G173:G181)</f>
        <v>23632</v>
      </c>
      <c r="H182" s="33">
        <f t="shared" si="7"/>
        <v>0.30478745356995463</v>
      </c>
      <c r="I182" s="32">
        <f t="shared" si="8"/>
        <v>77536</v>
      </c>
      <c r="R182" s="92"/>
      <c r="W182"/>
      <c r="X182"/>
      <c r="Y182"/>
    </row>
    <row r="183" spans="1:25" ht="12.75" customHeight="1" x14ac:dyDescent="0.2">
      <c r="A183" s="239"/>
      <c r="B183" s="225"/>
      <c r="C183" s="53" t="s">
        <v>674</v>
      </c>
      <c r="D183" s="32"/>
      <c r="E183" s="33"/>
      <c r="F183" s="64"/>
      <c r="G183" s="32"/>
      <c r="H183" s="33"/>
      <c r="I183" s="32"/>
      <c r="M183" s="8"/>
      <c r="N183" s="8"/>
      <c r="O183" s="8"/>
      <c r="P183" s="8"/>
      <c r="Q183" s="8"/>
      <c r="R183" s="92"/>
      <c r="W183"/>
      <c r="X183"/>
      <c r="Y183"/>
    </row>
    <row r="184" spans="1:25" ht="12.75" customHeight="1" x14ac:dyDescent="0.2">
      <c r="A184" s="239"/>
      <c r="B184" s="225"/>
      <c r="C184" s="8" t="s">
        <v>578</v>
      </c>
      <c r="D184" s="7">
        <v>1472</v>
      </c>
      <c r="E184" s="10">
        <f t="shared" ref="E184:E234" si="13">+D184/$I184</f>
        <v>1</v>
      </c>
      <c r="F184" s="7"/>
      <c r="G184" s="15"/>
      <c r="H184" s="10">
        <f t="shared" ref="H184:H234" si="14">+G184/$I184</f>
        <v>0</v>
      </c>
      <c r="I184" s="7">
        <f t="shared" ref="I184:I234" si="15">+D184+G184</f>
        <v>1472</v>
      </c>
      <c r="R184" s="92"/>
      <c r="W184"/>
      <c r="X184"/>
      <c r="Y184"/>
    </row>
    <row r="185" spans="1:25" ht="12.75" customHeight="1" x14ac:dyDescent="0.2">
      <c r="A185" s="239"/>
      <c r="B185" s="225"/>
      <c r="C185" s="49" t="s">
        <v>579</v>
      </c>
      <c r="D185" s="7">
        <v>13360</v>
      </c>
      <c r="E185" s="10">
        <f t="shared" si="13"/>
        <v>0.8835978835978836</v>
      </c>
      <c r="F185" s="7"/>
      <c r="G185" s="15">
        <v>1760</v>
      </c>
      <c r="H185" s="10">
        <f t="shared" si="14"/>
        <v>0.1164021164021164</v>
      </c>
      <c r="I185" s="7">
        <f t="shared" si="15"/>
        <v>15120</v>
      </c>
      <c r="R185" s="92"/>
      <c r="W185"/>
      <c r="X185"/>
      <c r="Y185"/>
    </row>
    <row r="186" spans="1:25" ht="12.75" customHeight="1" x14ac:dyDescent="0.2">
      <c r="A186" s="239"/>
      <c r="B186" s="225"/>
      <c r="C186" s="49" t="s">
        <v>580</v>
      </c>
      <c r="D186" s="7"/>
      <c r="E186" s="10">
        <f t="shared" si="13"/>
        <v>0</v>
      </c>
      <c r="F186" s="7"/>
      <c r="G186" s="15">
        <v>1536</v>
      </c>
      <c r="H186" s="10">
        <f t="shared" si="14"/>
        <v>1</v>
      </c>
      <c r="I186" s="7">
        <f t="shared" si="15"/>
        <v>1536</v>
      </c>
      <c r="R186" s="92"/>
      <c r="W186"/>
      <c r="X186"/>
      <c r="Y186"/>
    </row>
    <row r="187" spans="1:25" ht="12.75" customHeight="1" x14ac:dyDescent="0.2">
      <c r="A187" s="239"/>
      <c r="B187" s="225"/>
      <c r="C187" s="49" t="s">
        <v>581</v>
      </c>
      <c r="D187" s="7"/>
      <c r="E187" s="10" t="s">
        <v>615</v>
      </c>
      <c r="F187" s="7"/>
      <c r="G187" s="15"/>
      <c r="H187" s="10" t="s">
        <v>615</v>
      </c>
      <c r="I187" s="7">
        <f t="shared" si="15"/>
        <v>0</v>
      </c>
      <c r="R187" s="92"/>
      <c r="W187"/>
      <c r="X187"/>
      <c r="Y187"/>
    </row>
    <row r="188" spans="1:25" ht="12.75" customHeight="1" x14ac:dyDescent="0.2">
      <c r="A188" s="239"/>
      <c r="B188" s="225"/>
      <c r="C188" s="34" t="s">
        <v>44</v>
      </c>
      <c r="D188" s="32">
        <f>SUM(D184:D187)</f>
        <v>14832</v>
      </c>
      <c r="E188" s="33">
        <f t="shared" si="13"/>
        <v>0.81818181818181823</v>
      </c>
      <c r="F188" s="32"/>
      <c r="G188" s="32">
        <f>SUM(G184:G187)</f>
        <v>3296</v>
      </c>
      <c r="H188" s="33">
        <f t="shared" si="14"/>
        <v>0.18181818181818182</v>
      </c>
      <c r="I188" s="32">
        <f t="shared" si="15"/>
        <v>18128</v>
      </c>
      <c r="M188" s="8"/>
      <c r="N188" s="8"/>
      <c r="O188" s="8"/>
      <c r="P188" s="8"/>
      <c r="Q188" s="8"/>
      <c r="R188" s="92"/>
      <c r="W188"/>
      <c r="X188"/>
      <c r="Y188"/>
    </row>
    <row r="189" spans="1:25" ht="12.75" customHeight="1" thickBot="1" x14ac:dyDescent="0.25">
      <c r="A189" s="239"/>
      <c r="B189" s="226"/>
      <c r="C189" s="63" t="s">
        <v>0</v>
      </c>
      <c r="D189" s="62">
        <f>SUM(D164,D171,D182,D188)</f>
        <v>216944</v>
      </c>
      <c r="E189" s="60">
        <f t="shared" si="13"/>
        <v>0.70502287853577372</v>
      </c>
      <c r="F189" s="62"/>
      <c r="G189" s="62">
        <f>SUM(G164,G171,G182,G188)</f>
        <v>90768</v>
      </c>
      <c r="H189" s="60">
        <f t="shared" si="14"/>
        <v>0.29497712146422628</v>
      </c>
      <c r="I189" s="62">
        <f t="shared" si="15"/>
        <v>307712</v>
      </c>
      <c r="W189"/>
      <c r="X189"/>
      <c r="Y189"/>
    </row>
    <row r="190" spans="1:25" ht="12.75" customHeight="1" thickBot="1" x14ac:dyDescent="0.25">
      <c r="A190" s="240"/>
      <c r="B190" s="228" t="s">
        <v>170</v>
      </c>
      <c r="C190" s="229"/>
      <c r="D190" s="75">
        <f>SUM(D156,D189)</f>
        <v>664352</v>
      </c>
      <c r="E190" s="76">
        <f t="shared" si="13"/>
        <v>0.6554690829873554</v>
      </c>
      <c r="F190" s="77"/>
      <c r="G190" s="75">
        <f>SUM(G156,G189)</f>
        <v>349200</v>
      </c>
      <c r="H190" s="76">
        <f t="shared" si="14"/>
        <v>0.34453091701264466</v>
      </c>
      <c r="I190" s="77">
        <f t="shared" si="15"/>
        <v>1013552</v>
      </c>
      <c r="W190"/>
      <c r="X190"/>
      <c r="Y190"/>
    </row>
    <row r="191" spans="1:25" ht="12.75" customHeight="1" x14ac:dyDescent="0.2">
      <c r="A191" s="235" t="s">
        <v>399</v>
      </c>
      <c r="B191" s="223" t="s">
        <v>338</v>
      </c>
      <c r="C191" s="54" t="s">
        <v>181</v>
      </c>
      <c r="D191" s="32"/>
      <c r="E191" s="33"/>
      <c r="F191" s="64"/>
      <c r="G191" s="32"/>
      <c r="H191" s="33"/>
      <c r="I191" s="32"/>
      <c r="W191"/>
      <c r="X191"/>
      <c r="Y191"/>
    </row>
    <row r="192" spans="1:25" ht="12.75" customHeight="1" x14ac:dyDescent="0.2">
      <c r="A192" s="242"/>
      <c r="B192" s="225"/>
      <c r="C192" s="49" t="s">
        <v>522</v>
      </c>
      <c r="D192" s="7"/>
      <c r="E192" s="10" t="s">
        <v>615</v>
      </c>
      <c r="F192" s="7"/>
      <c r="G192" s="7"/>
      <c r="H192" s="10" t="s">
        <v>615</v>
      </c>
      <c r="I192" s="7">
        <f t="shared" ref="I192:I235" si="16">+D192+G192</f>
        <v>0</v>
      </c>
      <c r="W192"/>
      <c r="X192"/>
      <c r="Y192"/>
    </row>
    <row r="193" spans="1:25" ht="12.75" customHeight="1" x14ac:dyDescent="0.2">
      <c r="A193" s="242"/>
      <c r="B193" s="225"/>
      <c r="C193" s="49" t="s">
        <v>419</v>
      </c>
      <c r="D193" s="7"/>
      <c r="E193" s="10" t="s">
        <v>615</v>
      </c>
      <c r="F193" s="7"/>
      <c r="G193" s="7"/>
      <c r="H193" s="10" t="s">
        <v>615</v>
      </c>
      <c r="I193" s="7">
        <f t="shared" si="16"/>
        <v>0</v>
      </c>
      <c r="M193" s="93"/>
      <c r="W193"/>
      <c r="X193"/>
      <c r="Y193"/>
    </row>
    <row r="194" spans="1:25" ht="12.75" customHeight="1" x14ac:dyDescent="0.2">
      <c r="A194" s="242"/>
      <c r="B194" s="225"/>
      <c r="C194" s="49" t="s">
        <v>420</v>
      </c>
      <c r="D194" s="7"/>
      <c r="E194" s="10" t="s">
        <v>615</v>
      </c>
      <c r="F194" s="7"/>
      <c r="G194" s="7"/>
      <c r="H194" s="10" t="s">
        <v>615</v>
      </c>
      <c r="I194" s="7">
        <f t="shared" si="16"/>
        <v>0</v>
      </c>
      <c r="M194" s="93"/>
      <c r="W194"/>
      <c r="X194"/>
      <c r="Y194"/>
    </row>
    <row r="195" spans="1:25" ht="12.75" customHeight="1" x14ac:dyDescent="0.2">
      <c r="A195" s="242"/>
      <c r="B195" s="225"/>
      <c r="C195" s="49" t="s">
        <v>422</v>
      </c>
      <c r="D195" s="7"/>
      <c r="E195" s="10" t="s">
        <v>615</v>
      </c>
      <c r="F195" s="7"/>
      <c r="G195" s="7"/>
      <c r="H195" s="10" t="s">
        <v>615</v>
      </c>
      <c r="I195" s="7">
        <f t="shared" si="16"/>
        <v>0</v>
      </c>
      <c r="W195"/>
      <c r="X195"/>
      <c r="Y195"/>
    </row>
    <row r="196" spans="1:25" ht="12.75" customHeight="1" x14ac:dyDescent="0.2">
      <c r="A196" s="242"/>
      <c r="B196" s="225"/>
      <c r="C196" s="49" t="s">
        <v>423</v>
      </c>
      <c r="D196" s="7"/>
      <c r="E196" s="10" t="s">
        <v>615</v>
      </c>
      <c r="F196" s="7"/>
      <c r="G196" s="7"/>
      <c r="H196" s="10" t="s">
        <v>615</v>
      </c>
      <c r="I196" s="7">
        <f t="shared" si="16"/>
        <v>0</v>
      </c>
      <c r="W196"/>
      <c r="X196"/>
      <c r="Y196"/>
    </row>
    <row r="197" spans="1:25" ht="12.75" customHeight="1" x14ac:dyDescent="0.2">
      <c r="A197" s="242"/>
      <c r="B197" s="225"/>
      <c r="C197" s="49" t="s">
        <v>424</v>
      </c>
      <c r="D197" s="7"/>
      <c r="E197" s="10" t="s">
        <v>615</v>
      </c>
      <c r="F197" s="7"/>
      <c r="G197" s="7"/>
      <c r="H197" s="10" t="s">
        <v>615</v>
      </c>
      <c r="I197" s="7">
        <f t="shared" si="16"/>
        <v>0</v>
      </c>
      <c r="W197"/>
      <c r="X197"/>
      <c r="Y197"/>
    </row>
    <row r="198" spans="1:25" ht="12.75" customHeight="1" x14ac:dyDescent="0.2">
      <c r="A198" s="242"/>
      <c r="B198" s="225"/>
      <c r="C198" s="49" t="s">
        <v>428</v>
      </c>
      <c r="D198" s="7"/>
      <c r="E198" s="10" t="s">
        <v>615</v>
      </c>
      <c r="F198" s="7"/>
      <c r="G198" s="7"/>
      <c r="H198" s="10" t="s">
        <v>615</v>
      </c>
      <c r="I198" s="7">
        <f t="shared" si="16"/>
        <v>0</v>
      </c>
      <c r="W198"/>
      <c r="X198"/>
      <c r="Y198"/>
    </row>
    <row r="199" spans="1:25" ht="12.75" customHeight="1" x14ac:dyDescent="0.2">
      <c r="A199" s="242"/>
      <c r="B199" s="225"/>
      <c r="C199" s="49" t="s">
        <v>431</v>
      </c>
      <c r="D199" s="7"/>
      <c r="E199" s="10" t="s">
        <v>615</v>
      </c>
      <c r="F199" s="7"/>
      <c r="G199" s="7"/>
      <c r="H199" s="10" t="s">
        <v>615</v>
      </c>
      <c r="I199" s="7">
        <f t="shared" si="16"/>
        <v>0</v>
      </c>
      <c r="W199"/>
      <c r="X199"/>
      <c r="Y199"/>
    </row>
    <row r="200" spans="1:25" ht="12.75" customHeight="1" x14ac:dyDescent="0.2">
      <c r="A200" s="242"/>
      <c r="B200" s="225"/>
      <c r="C200" s="49" t="s">
        <v>435</v>
      </c>
      <c r="D200" s="7">
        <v>640</v>
      </c>
      <c r="E200" s="10">
        <f t="shared" ref="E200:E235" si="17">+D200/$I200</f>
        <v>0.5714285714285714</v>
      </c>
      <c r="F200" s="7"/>
      <c r="G200" s="7">
        <v>480</v>
      </c>
      <c r="H200" s="10">
        <f t="shared" ref="H200:H235" si="18">+G200/$I200</f>
        <v>0.42857142857142855</v>
      </c>
      <c r="I200" s="7">
        <f t="shared" si="16"/>
        <v>1120</v>
      </c>
      <c r="W200"/>
      <c r="X200"/>
      <c r="Y200"/>
    </row>
    <row r="201" spans="1:25" ht="12.75" customHeight="1" x14ac:dyDescent="0.2">
      <c r="A201" s="242"/>
      <c r="B201" s="225"/>
      <c r="C201" s="49" t="s">
        <v>440</v>
      </c>
      <c r="D201" s="7"/>
      <c r="E201" s="10" t="s">
        <v>615</v>
      </c>
      <c r="F201" s="7"/>
      <c r="G201" s="7"/>
      <c r="H201" s="10" t="s">
        <v>615</v>
      </c>
      <c r="I201" s="7">
        <f t="shared" si="16"/>
        <v>0</v>
      </c>
      <c r="W201"/>
      <c r="X201"/>
      <c r="Y201"/>
    </row>
    <row r="202" spans="1:25" ht="12.75" customHeight="1" x14ac:dyDescent="0.2">
      <c r="A202" s="242"/>
      <c r="B202" s="225"/>
      <c r="C202" s="49" t="s">
        <v>442</v>
      </c>
      <c r="D202" s="7"/>
      <c r="E202" s="10" t="s">
        <v>615</v>
      </c>
      <c r="F202" s="7"/>
      <c r="G202" s="7"/>
      <c r="H202" s="10" t="s">
        <v>615</v>
      </c>
      <c r="I202" s="7">
        <f t="shared" si="16"/>
        <v>0</v>
      </c>
      <c r="W202"/>
      <c r="X202"/>
      <c r="Y202"/>
    </row>
    <row r="203" spans="1:25" ht="12.75" customHeight="1" x14ac:dyDescent="0.2">
      <c r="A203" s="242"/>
      <c r="B203" s="225"/>
      <c r="C203" s="49" t="s">
        <v>443</v>
      </c>
      <c r="D203" s="7"/>
      <c r="E203" s="10" t="s">
        <v>615</v>
      </c>
      <c r="F203" s="7"/>
      <c r="G203" s="7"/>
      <c r="H203" s="10" t="s">
        <v>615</v>
      </c>
      <c r="I203" s="7">
        <f t="shared" si="16"/>
        <v>0</v>
      </c>
      <c r="W203"/>
      <c r="X203"/>
      <c r="Y203"/>
    </row>
    <row r="204" spans="1:25" ht="12.75" customHeight="1" x14ac:dyDescent="0.2">
      <c r="A204" s="242"/>
      <c r="B204" s="225"/>
      <c r="C204" s="49" t="s">
        <v>446</v>
      </c>
      <c r="D204" s="7"/>
      <c r="E204" s="10" t="s">
        <v>615</v>
      </c>
      <c r="F204" s="7"/>
      <c r="G204" s="7"/>
      <c r="H204" s="10" t="s">
        <v>615</v>
      </c>
      <c r="I204" s="7">
        <f t="shared" si="16"/>
        <v>0</v>
      </c>
      <c r="W204"/>
      <c r="X204"/>
      <c r="Y204"/>
    </row>
    <row r="205" spans="1:25" ht="12.75" customHeight="1" x14ac:dyDescent="0.2">
      <c r="A205" s="242"/>
      <c r="B205" s="225"/>
      <c r="C205" s="49" t="s">
        <v>452</v>
      </c>
      <c r="D205" s="7"/>
      <c r="E205" s="10" t="s">
        <v>615</v>
      </c>
      <c r="F205" s="7"/>
      <c r="G205" s="7"/>
      <c r="H205" s="10" t="s">
        <v>615</v>
      </c>
      <c r="I205" s="7">
        <f t="shared" si="16"/>
        <v>0</v>
      </c>
      <c r="W205"/>
      <c r="X205"/>
      <c r="Y205"/>
    </row>
    <row r="206" spans="1:25" ht="12.75" customHeight="1" x14ac:dyDescent="0.2">
      <c r="A206" s="242"/>
      <c r="B206" s="225"/>
      <c r="C206" s="49" t="s">
        <v>458</v>
      </c>
      <c r="D206" s="7"/>
      <c r="E206" s="10" t="s">
        <v>615</v>
      </c>
      <c r="F206" s="7"/>
      <c r="G206" s="7"/>
      <c r="H206" s="10" t="s">
        <v>615</v>
      </c>
      <c r="I206" s="7">
        <f t="shared" si="16"/>
        <v>0</v>
      </c>
      <c r="W206"/>
      <c r="X206"/>
      <c r="Y206"/>
    </row>
    <row r="207" spans="1:25" ht="12.75" customHeight="1" x14ac:dyDescent="0.2">
      <c r="A207" s="242"/>
      <c r="B207" s="225"/>
      <c r="C207" s="49" t="s">
        <v>459</v>
      </c>
      <c r="D207" s="7"/>
      <c r="E207" s="10" t="s">
        <v>615</v>
      </c>
      <c r="F207" s="7"/>
      <c r="G207" s="7"/>
      <c r="H207" s="10" t="s">
        <v>615</v>
      </c>
      <c r="I207" s="7">
        <f t="shared" si="16"/>
        <v>0</v>
      </c>
      <c r="W207"/>
      <c r="X207"/>
      <c r="Y207"/>
    </row>
    <row r="208" spans="1:25" ht="12.75" customHeight="1" x14ac:dyDescent="0.2">
      <c r="A208" s="242"/>
      <c r="B208" s="225"/>
      <c r="C208" s="49" t="s">
        <v>460</v>
      </c>
      <c r="D208" s="7"/>
      <c r="E208" s="10" t="s">
        <v>615</v>
      </c>
      <c r="F208" s="7"/>
      <c r="G208" s="7"/>
      <c r="H208" s="10" t="s">
        <v>615</v>
      </c>
      <c r="I208" s="7">
        <f t="shared" si="16"/>
        <v>0</v>
      </c>
      <c r="W208"/>
      <c r="X208"/>
      <c r="Y208"/>
    </row>
    <row r="209" spans="1:25" ht="12.75" customHeight="1" x14ac:dyDescent="0.2">
      <c r="A209" s="242"/>
      <c r="B209" s="225"/>
      <c r="C209" s="49" t="s">
        <v>461</v>
      </c>
      <c r="D209" s="7"/>
      <c r="E209" s="10" t="s">
        <v>615</v>
      </c>
      <c r="F209" s="7"/>
      <c r="G209" s="7"/>
      <c r="H209" s="10" t="s">
        <v>615</v>
      </c>
      <c r="I209" s="7">
        <f t="shared" si="16"/>
        <v>0</v>
      </c>
      <c r="W209"/>
      <c r="X209"/>
      <c r="Y209"/>
    </row>
    <row r="210" spans="1:25" ht="12.75" customHeight="1" x14ac:dyDescent="0.2">
      <c r="A210" s="242"/>
      <c r="B210" s="225"/>
      <c r="C210" s="89" t="s">
        <v>465</v>
      </c>
      <c r="D210" s="7"/>
      <c r="E210" s="10" t="s">
        <v>615</v>
      </c>
      <c r="F210" s="7"/>
      <c r="G210" s="7"/>
      <c r="H210" s="10" t="s">
        <v>615</v>
      </c>
      <c r="I210" s="7">
        <f t="shared" si="16"/>
        <v>0</v>
      </c>
      <c r="W210"/>
      <c r="X210"/>
      <c r="Y210"/>
    </row>
    <row r="211" spans="1:25" ht="12.75" customHeight="1" x14ac:dyDescent="0.2">
      <c r="A211" s="242"/>
      <c r="B211" s="225"/>
      <c r="C211" s="89" t="s">
        <v>466</v>
      </c>
      <c r="D211" s="7"/>
      <c r="E211" s="10" t="s">
        <v>615</v>
      </c>
      <c r="F211" s="7"/>
      <c r="G211" s="7"/>
      <c r="H211" s="10" t="s">
        <v>615</v>
      </c>
      <c r="I211" s="7">
        <f t="shared" si="16"/>
        <v>0</v>
      </c>
      <c r="W211"/>
      <c r="X211"/>
      <c r="Y211"/>
    </row>
    <row r="212" spans="1:25" ht="12.75" customHeight="1" x14ac:dyDescent="0.2">
      <c r="A212" s="242"/>
      <c r="B212" s="225"/>
      <c r="C212" s="49" t="s">
        <v>467</v>
      </c>
      <c r="D212" s="7"/>
      <c r="E212" s="10" t="s">
        <v>615</v>
      </c>
      <c r="F212" s="7"/>
      <c r="G212" s="7"/>
      <c r="H212" s="10" t="s">
        <v>615</v>
      </c>
      <c r="I212" s="7">
        <f t="shared" si="16"/>
        <v>0</v>
      </c>
      <c r="W212"/>
      <c r="X212"/>
      <c r="Y212"/>
    </row>
    <row r="213" spans="1:25" ht="12.75" customHeight="1" x14ac:dyDescent="0.2">
      <c r="A213" s="242"/>
      <c r="B213" s="225"/>
      <c r="C213" s="49" t="s">
        <v>471</v>
      </c>
      <c r="D213" s="7"/>
      <c r="E213" s="10" t="s">
        <v>615</v>
      </c>
      <c r="F213" s="7"/>
      <c r="G213" s="7"/>
      <c r="H213" s="10" t="s">
        <v>615</v>
      </c>
      <c r="I213" s="7">
        <f t="shared" si="16"/>
        <v>0</v>
      </c>
      <c r="W213"/>
      <c r="X213"/>
      <c r="Y213"/>
    </row>
    <row r="214" spans="1:25" ht="12.75" customHeight="1" x14ac:dyDescent="0.2">
      <c r="A214" s="242"/>
      <c r="B214" s="225"/>
      <c r="C214" s="49" t="s">
        <v>473</v>
      </c>
      <c r="D214" s="7"/>
      <c r="E214" s="10" t="s">
        <v>615</v>
      </c>
      <c r="F214" s="7"/>
      <c r="G214" s="7"/>
      <c r="H214" s="10" t="s">
        <v>615</v>
      </c>
      <c r="I214" s="7">
        <f t="shared" si="16"/>
        <v>0</v>
      </c>
      <c r="W214"/>
      <c r="X214"/>
      <c r="Y214"/>
    </row>
    <row r="215" spans="1:25" ht="12.75" customHeight="1" x14ac:dyDescent="0.2">
      <c r="A215" s="242"/>
      <c r="B215" s="225"/>
      <c r="C215" s="49" t="s">
        <v>474</v>
      </c>
      <c r="D215" s="7"/>
      <c r="E215" s="10" t="s">
        <v>615</v>
      </c>
      <c r="F215" s="7"/>
      <c r="G215" s="7"/>
      <c r="H215" s="10" t="s">
        <v>615</v>
      </c>
      <c r="I215" s="7">
        <f t="shared" si="16"/>
        <v>0</v>
      </c>
      <c r="W215"/>
      <c r="X215"/>
      <c r="Y215"/>
    </row>
    <row r="216" spans="1:25" ht="12.75" customHeight="1" x14ac:dyDescent="0.2">
      <c r="A216" s="242"/>
      <c r="B216" s="225"/>
      <c r="C216" s="49" t="s">
        <v>477</v>
      </c>
      <c r="D216" s="7"/>
      <c r="E216" s="10" t="s">
        <v>615</v>
      </c>
      <c r="F216" s="7"/>
      <c r="G216" s="7"/>
      <c r="H216" s="10" t="s">
        <v>615</v>
      </c>
      <c r="I216" s="7">
        <f t="shared" si="16"/>
        <v>0</v>
      </c>
      <c r="W216"/>
      <c r="X216"/>
      <c r="Y216"/>
    </row>
    <row r="217" spans="1:25" ht="12.75" customHeight="1" x14ac:dyDescent="0.2">
      <c r="A217" s="242"/>
      <c r="B217" s="225"/>
      <c r="C217" s="49" t="s">
        <v>480</v>
      </c>
      <c r="D217" s="7"/>
      <c r="E217" s="10" t="s">
        <v>615</v>
      </c>
      <c r="F217" s="7"/>
      <c r="G217" s="7"/>
      <c r="H217" s="10" t="s">
        <v>615</v>
      </c>
      <c r="I217" s="7">
        <f t="shared" si="16"/>
        <v>0</v>
      </c>
      <c r="W217"/>
      <c r="X217"/>
      <c r="Y217"/>
    </row>
    <row r="218" spans="1:25" ht="12.75" customHeight="1" x14ac:dyDescent="0.2">
      <c r="A218" s="242"/>
      <c r="B218" s="225"/>
      <c r="C218" s="49" t="s">
        <v>484</v>
      </c>
      <c r="D218" s="7"/>
      <c r="E218" s="10" t="s">
        <v>615</v>
      </c>
      <c r="F218" s="7"/>
      <c r="G218" s="7"/>
      <c r="H218" s="10" t="s">
        <v>615</v>
      </c>
      <c r="I218" s="7">
        <f t="shared" si="16"/>
        <v>0</v>
      </c>
      <c r="W218"/>
      <c r="X218"/>
      <c r="Y218"/>
    </row>
    <row r="219" spans="1:25" ht="12.75" customHeight="1" x14ac:dyDescent="0.2">
      <c r="A219" s="242"/>
      <c r="B219" s="225"/>
      <c r="C219" s="49" t="s">
        <v>486</v>
      </c>
      <c r="D219" s="7"/>
      <c r="E219" s="10" t="s">
        <v>615</v>
      </c>
      <c r="F219" s="7"/>
      <c r="G219" s="7"/>
      <c r="H219" s="10" t="s">
        <v>615</v>
      </c>
      <c r="I219" s="7">
        <f t="shared" si="16"/>
        <v>0</v>
      </c>
      <c r="W219"/>
      <c r="X219"/>
      <c r="Y219"/>
    </row>
    <row r="220" spans="1:25" ht="12.75" customHeight="1" x14ac:dyDescent="0.2">
      <c r="A220" s="242"/>
      <c r="B220" s="225"/>
      <c r="C220" s="49" t="s">
        <v>488</v>
      </c>
      <c r="D220" s="7"/>
      <c r="E220" s="10" t="s">
        <v>615</v>
      </c>
      <c r="F220" s="7"/>
      <c r="G220" s="7"/>
      <c r="H220" s="10" t="s">
        <v>615</v>
      </c>
      <c r="I220" s="7">
        <f t="shared" si="16"/>
        <v>0</v>
      </c>
      <c r="W220"/>
      <c r="X220"/>
      <c r="Y220"/>
    </row>
    <row r="221" spans="1:25" ht="12.75" customHeight="1" x14ac:dyDescent="0.2">
      <c r="A221" s="242"/>
      <c r="B221" s="225"/>
      <c r="C221" s="49" t="s">
        <v>490</v>
      </c>
      <c r="D221" s="7"/>
      <c r="E221" s="10" t="s">
        <v>615</v>
      </c>
      <c r="F221" s="7"/>
      <c r="G221" s="7"/>
      <c r="H221" s="10" t="s">
        <v>615</v>
      </c>
      <c r="I221" s="7">
        <f t="shared" si="16"/>
        <v>0</v>
      </c>
      <c r="W221"/>
      <c r="X221"/>
      <c r="Y221"/>
    </row>
    <row r="222" spans="1:25" ht="12.75" customHeight="1" x14ac:dyDescent="0.2">
      <c r="A222" s="242"/>
      <c r="B222" s="225"/>
      <c r="C222" s="49" t="s">
        <v>491</v>
      </c>
      <c r="D222" s="7"/>
      <c r="E222" s="10" t="s">
        <v>615</v>
      </c>
      <c r="F222" s="7"/>
      <c r="G222" s="7"/>
      <c r="H222" s="10" t="s">
        <v>615</v>
      </c>
      <c r="I222" s="7">
        <f t="shared" si="16"/>
        <v>0</v>
      </c>
      <c r="W222"/>
      <c r="X222"/>
      <c r="Y222"/>
    </row>
    <row r="223" spans="1:25" ht="12.75" customHeight="1" x14ac:dyDescent="0.2">
      <c r="A223" s="242"/>
      <c r="B223" s="225"/>
      <c r="C223" s="49" t="s">
        <v>494</v>
      </c>
      <c r="D223" s="7"/>
      <c r="E223" s="10" t="s">
        <v>615</v>
      </c>
      <c r="F223" s="7"/>
      <c r="G223" s="7"/>
      <c r="H223" s="10" t="s">
        <v>615</v>
      </c>
      <c r="I223" s="7">
        <f t="shared" si="16"/>
        <v>0</v>
      </c>
      <c r="W223"/>
      <c r="X223"/>
      <c r="Y223"/>
    </row>
    <row r="224" spans="1:25" ht="12.75" customHeight="1" x14ac:dyDescent="0.2">
      <c r="A224" s="242"/>
      <c r="B224" s="225"/>
      <c r="C224" s="49" t="s">
        <v>495</v>
      </c>
      <c r="D224" s="7"/>
      <c r="E224" s="10" t="s">
        <v>615</v>
      </c>
      <c r="F224" s="7"/>
      <c r="G224" s="7"/>
      <c r="H224" s="10" t="s">
        <v>615</v>
      </c>
      <c r="I224" s="7">
        <f t="shared" si="16"/>
        <v>0</v>
      </c>
      <c r="W224"/>
      <c r="X224"/>
      <c r="Y224"/>
    </row>
    <row r="225" spans="1:25" ht="12.75" customHeight="1" x14ac:dyDescent="0.2">
      <c r="A225" s="242"/>
      <c r="B225" s="225"/>
      <c r="C225" s="49" t="s">
        <v>497</v>
      </c>
      <c r="D225" s="7"/>
      <c r="E225" s="10" t="s">
        <v>615</v>
      </c>
      <c r="F225" s="7"/>
      <c r="G225" s="7"/>
      <c r="H225" s="10" t="s">
        <v>615</v>
      </c>
      <c r="I225" s="7">
        <f t="shared" si="16"/>
        <v>0</v>
      </c>
      <c r="W225"/>
      <c r="X225"/>
      <c r="Y225"/>
    </row>
    <row r="226" spans="1:25" ht="12.75" customHeight="1" x14ac:dyDescent="0.2">
      <c r="A226" s="242"/>
      <c r="B226" s="225"/>
      <c r="C226" s="49" t="s">
        <v>499</v>
      </c>
      <c r="D226" s="7"/>
      <c r="E226" s="10" t="s">
        <v>615</v>
      </c>
      <c r="F226" s="7"/>
      <c r="G226" s="7"/>
      <c r="H226" s="10" t="s">
        <v>615</v>
      </c>
      <c r="I226" s="7">
        <f t="shared" si="16"/>
        <v>0</v>
      </c>
      <c r="W226"/>
      <c r="X226"/>
      <c r="Y226"/>
    </row>
    <row r="227" spans="1:25" ht="12.75" customHeight="1" x14ac:dyDescent="0.2">
      <c r="A227" s="242"/>
      <c r="B227" s="225"/>
      <c r="C227" s="49" t="s">
        <v>501</v>
      </c>
      <c r="D227" s="7"/>
      <c r="E227" s="10" t="s">
        <v>615</v>
      </c>
      <c r="F227" s="7"/>
      <c r="G227" s="7"/>
      <c r="H227" s="10" t="s">
        <v>615</v>
      </c>
      <c r="I227" s="7">
        <f t="shared" si="16"/>
        <v>0</v>
      </c>
      <c r="W227"/>
      <c r="X227"/>
      <c r="Y227"/>
    </row>
    <row r="228" spans="1:25" ht="12.75" customHeight="1" x14ac:dyDescent="0.2">
      <c r="A228" s="242"/>
      <c r="B228" s="225"/>
      <c r="C228" s="89" t="s">
        <v>508</v>
      </c>
      <c r="D228" s="7"/>
      <c r="E228" s="10" t="s">
        <v>615</v>
      </c>
      <c r="F228" s="7"/>
      <c r="G228" s="7"/>
      <c r="H228" s="10" t="s">
        <v>615</v>
      </c>
      <c r="I228" s="7">
        <f t="shared" ref="I228" si="19">+D228+G228</f>
        <v>0</v>
      </c>
      <c r="W228"/>
      <c r="X228"/>
      <c r="Y228"/>
    </row>
    <row r="229" spans="1:25" ht="12.75" customHeight="1" x14ac:dyDescent="0.2">
      <c r="A229" s="242"/>
      <c r="B229" s="225"/>
      <c r="C229" s="49" t="s">
        <v>509</v>
      </c>
      <c r="D229" s="7"/>
      <c r="E229" s="10" t="s">
        <v>615</v>
      </c>
      <c r="F229" s="7"/>
      <c r="G229" s="7"/>
      <c r="H229" s="10" t="s">
        <v>615</v>
      </c>
      <c r="I229" s="7">
        <f t="shared" si="16"/>
        <v>0</v>
      </c>
      <c r="W229"/>
      <c r="X229"/>
      <c r="Y229"/>
    </row>
    <row r="230" spans="1:25" ht="12.75" customHeight="1" x14ac:dyDescent="0.2">
      <c r="A230" s="242"/>
      <c r="B230" s="225"/>
      <c r="C230" s="89" t="s">
        <v>510</v>
      </c>
      <c r="D230" s="7"/>
      <c r="E230" s="10" t="s">
        <v>615</v>
      </c>
      <c r="F230" s="7"/>
      <c r="G230" s="7"/>
      <c r="H230" s="10" t="s">
        <v>615</v>
      </c>
      <c r="I230" s="7">
        <f t="shared" si="16"/>
        <v>0</v>
      </c>
      <c r="W230"/>
      <c r="X230"/>
      <c r="Y230"/>
    </row>
    <row r="231" spans="1:25" ht="12.75" customHeight="1" x14ac:dyDescent="0.2">
      <c r="A231" s="242"/>
      <c r="B231" s="225"/>
      <c r="C231" s="49" t="s">
        <v>511</v>
      </c>
      <c r="D231" s="7"/>
      <c r="E231" s="10" t="s">
        <v>615</v>
      </c>
      <c r="F231" s="7"/>
      <c r="G231" s="7"/>
      <c r="H231" s="10" t="s">
        <v>615</v>
      </c>
      <c r="I231" s="7">
        <f t="shared" si="16"/>
        <v>0</v>
      </c>
      <c r="W231"/>
      <c r="X231"/>
      <c r="Y231"/>
    </row>
    <row r="232" spans="1:25" ht="12.75" customHeight="1" x14ac:dyDescent="0.2">
      <c r="A232" s="242"/>
      <c r="B232" s="225"/>
      <c r="C232" s="89" t="s">
        <v>512</v>
      </c>
      <c r="D232" s="7"/>
      <c r="E232" s="10" t="s">
        <v>615</v>
      </c>
      <c r="F232" s="7"/>
      <c r="G232" s="7"/>
      <c r="H232" s="10" t="s">
        <v>615</v>
      </c>
      <c r="I232" s="7">
        <f t="shared" si="16"/>
        <v>0</v>
      </c>
      <c r="W232"/>
      <c r="X232"/>
      <c r="Y232"/>
    </row>
    <row r="233" spans="1:25" ht="12.75" customHeight="1" x14ac:dyDescent="0.2">
      <c r="A233" s="242"/>
      <c r="B233" s="225"/>
      <c r="C233" s="49" t="s">
        <v>516</v>
      </c>
      <c r="D233" s="7"/>
      <c r="E233" s="10" t="s">
        <v>615</v>
      </c>
      <c r="F233" s="7"/>
      <c r="G233" s="7"/>
      <c r="H233" s="10" t="s">
        <v>615</v>
      </c>
      <c r="I233" s="7">
        <f t="shared" si="16"/>
        <v>0</v>
      </c>
      <c r="W233"/>
      <c r="X233"/>
      <c r="Y233"/>
    </row>
    <row r="234" spans="1:25" ht="12.75" customHeight="1" thickBot="1" x14ac:dyDescent="0.25">
      <c r="A234" s="242"/>
      <c r="B234" s="225"/>
      <c r="C234" s="194" t="s">
        <v>44</v>
      </c>
      <c r="D234" s="73">
        <f>SUM(D192:D233)</f>
        <v>640</v>
      </c>
      <c r="E234" s="74">
        <f t="shared" si="13"/>
        <v>0.5714285714285714</v>
      </c>
      <c r="F234" s="73"/>
      <c r="G234" s="73">
        <f>SUM(G192:G233)</f>
        <v>480</v>
      </c>
      <c r="H234" s="74">
        <f t="shared" si="14"/>
        <v>0.42857142857142855</v>
      </c>
      <c r="I234" s="73">
        <f t="shared" si="15"/>
        <v>1120</v>
      </c>
      <c r="W234"/>
      <c r="X234"/>
      <c r="Y234"/>
    </row>
    <row r="235" spans="1:25" ht="12.75" customHeight="1" thickBot="1" x14ac:dyDescent="0.25">
      <c r="A235" s="222"/>
      <c r="B235" s="228" t="s">
        <v>582</v>
      </c>
      <c r="C235" s="229"/>
      <c r="D235" s="75">
        <f>SUM(D234)</f>
        <v>640</v>
      </c>
      <c r="E235" s="76">
        <f t="shared" si="17"/>
        <v>0.5714285714285714</v>
      </c>
      <c r="F235" s="77"/>
      <c r="G235" s="75">
        <f>SUM(G234)</f>
        <v>480</v>
      </c>
      <c r="H235" s="76">
        <f t="shared" si="18"/>
        <v>0.42857142857142855</v>
      </c>
      <c r="I235" s="77">
        <f t="shared" si="16"/>
        <v>1120</v>
      </c>
      <c r="W235"/>
      <c r="X235"/>
      <c r="Y235"/>
    </row>
    <row r="236" spans="1:25" ht="12.75" customHeight="1" x14ac:dyDescent="0.2">
      <c r="A236" s="235" t="s">
        <v>346</v>
      </c>
      <c r="B236" s="224" t="s">
        <v>339</v>
      </c>
      <c r="C236" s="52" t="s">
        <v>149</v>
      </c>
      <c r="D236" s="42"/>
      <c r="E236" s="41"/>
      <c r="F236" s="42"/>
      <c r="G236" s="42"/>
      <c r="H236" s="41"/>
      <c r="I236" s="42"/>
      <c r="W236"/>
      <c r="X236"/>
      <c r="Y236"/>
    </row>
    <row r="237" spans="1:25" ht="12.75" customHeight="1" x14ac:dyDescent="0.2">
      <c r="A237" s="238"/>
      <c r="B237" s="233"/>
      <c r="C237" s="51" t="s">
        <v>420</v>
      </c>
      <c r="D237" s="16">
        <v>24432</v>
      </c>
      <c r="E237" s="17">
        <f t="shared" ref="E237:E247" si="20">+D237/$I237</f>
        <v>0.9525888958203369</v>
      </c>
      <c r="F237" s="16"/>
      <c r="G237" s="16">
        <v>1216</v>
      </c>
      <c r="H237" s="17">
        <f t="shared" ref="H237:H247" si="21">+G237/$I237</f>
        <v>4.7411104179663134E-2</v>
      </c>
      <c r="I237" s="16">
        <f t="shared" ref="I237:I247" si="22">+D237+G237</f>
        <v>25648</v>
      </c>
      <c r="R237" s="92"/>
      <c r="W237"/>
      <c r="X237"/>
      <c r="Y237"/>
    </row>
    <row r="238" spans="1:25" ht="12.75" customHeight="1" x14ac:dyDescent="0.2">
      <c r="A238" s="238"/>
      <c r="B238" s="233"/>
      <c r="C238" s="9" t="s">
        <v>428</v>
      </c>
      <c r="D238" s="16">
        <v>36416</v>
      </c>
      <c r="E238" s="17">
        <f t="shared" si="20"/>
        <v>0.84515410323059781</v>
      </c>
      <c r="F238" s="16"/>
      <c r="G238" s="16">
        <v>6672</v>
      </c>
      <c r="H238" s="17">
        <f t="shared" si="21"/>
        <v>0.15484589676940216</v>
      </c>
      <c r="I238" s="16">
        <f t="shared" si="22"/>
        <v>43088</v>
      </c>
      <c r="R238" s="92"/>
      <c r="W238"/>
      <c r="X238"/>
      <c r="Y238"/>
    </row>
    <row r="239" spans="1:25" ht="12.75" customHeight="1" x14ac:dyDescent="0.2">
      <c r="A239" s="238"/>
      <c r="B239" s="233"/>
      <c r="C239" s="9" t="s">
        <v>435</v>
      </c>
      <c r="D239" s="7">
        <v>9280</v>
      </c>
      <c r="E239" s="10">
        <f t="shared" si="20"/>
        <v>0.68476977567886654</v>
      </c>
      <c r="F239" s="7"/>
      <c r="G239" s="7">
        <v>4272</v>
      </c>
      <c r="H239" s="10">
        <f t="shared" si="21"/>
        <v>0.3152302243211334</v>
      </c>
      <c r="I239" s="7">
        <f t="shared" si="22"/>
        <v>13552</v>
      </c>
      <c r="R239" s="92"/>
      <c r="W239"/>
      <c r="X239"/>
      <c r="Y239"/>
    </row>
    <row r="240" spans="1:25" ht="12.75" customHeight="1" x14ac:dyDescent="0.2">
      <c r="A240" s="238"/>
      <c r="B240" s="233"/>
      <c r="C240" s="9" t="s">
        <v>467</v>
      </c>
      <c r="D240" s="7">
        <v>3936</v>
      </c>
      <c r="E240" s="10">
        <f t="shared" si="20"/>
        <v>0.29181494661921709</v>
      </c>
      <c r="F240" s="7"/>
      <c r="G240" s="7">
        <v>9552</v>
      </c>
      <c r="H240" s="10">
        <f t="shared" si="21"/>
        <v>0.70818505338078297</v>
      </c>
      <c r="I240" s="7">
        <f t="shared" si="22"/>
        <v>13488</v>
      </c>
      <c r="R240" s="92"/>
      <c r="W240"/>
      <c r="X240"/>
      <c r="Y240"/>
    </row>
    <row r="241" spans="1:25" ht="12.75" customHeight="1" x14ac:dyDescent="0.2">
      <c r="A241" s="238"/>
      <c r="B241" s="233"/>
      <c r="C241" s="9" t="s">
        <v>473</v>
      </c>
      <c r="D241" s="7"/>
      <c r="E241" s="10" t="s">
        <v>615</v>
      </c>
      <c r="F241" s="7"/>
      <c r="G241" s="7"/>
      <c r="H241" s="10" t="s">
        <v>615</v>
      </c>
      <c r="I241" s="7">
        <f t="shared" si="22"/>
        <v>0</v>
      </c>
      <c r="R241" s="92"/>
      <c r="W241"/>
      <c r="X241"/>
      <c r="Y241"/>
    </row>
    <row r="242" spans="1:25" ht="12.75" customHeight="1" x14ac:dyDescent="0.2">
      <c r="A242" s="238"/>
      <c r="B242" s="233"/>
      <c r="C242" s="9" t="s">
        <v>474</v>
      </c>
      <c r="D242" s="7"/>
      <c r="E242" s="10">
        <f t="shared" si="20"/>
        <v>0</v>
      </c>
      <c r="F242" s="7"/>
      <c r="G242" s="7">
        <v>5184</v>
      </c>
      <c r="H242" s="10">
        <f t="shared" si="21"/>
        <v>1</v>
      </c>
      <c r="I242" s="7">
        <f t="shared" si="22"/>
        <v>5184</v>
      </c>
      <c r="M242" s="8"/>
      <c r="N242" s="8"/>
      <c r="O242" s="8"/>
      <c r="P242" s="8"/>
      <c r="Q242" s="8"/>
      <c r="R242" s="92"/>
      <c r="W242"/>
      <c r="X242"/>
      <c r="Y242"/>
    </row>
    <row r="243" spans="1:25" ht="12.75" customHeight="1" x14ac:dyDescent="0.2">
      <c r="A243" s="238"/>
      <c r="B243" s="233"/>
      <c r="C243" s="9" t="s">
        <v>484</v>
      </c>
      <c r="D243" s="7">
        <v>1776</v>
      </c>
      <c r="E243" s="10">
        <f t="shared" si="20"/>
        <v>1</v>
      </c>
      <c r="F243" s="7"/>
      <c r="G243" s="7"/>
      <c r="H243" s="10">
        <f t="shared" si="21"/>
        <v>0</v>
      </c>
      <c r="I243" s="7">
        <f t="shared" si="22"/>
        <v>1776</v>
      </c>
      <c r="R243" s="92"/>
      <c r="W243"/>
      <c r="X243"/>
      <c r="Y243"/>
    </row>
    <row r="244" spans="1:25" ht="12.75" customHeight="1" x14ac:dyDescent="0.2">
      <c r="A244" s="238"/>
      <c r="B244" s="233"/>
      <c r="C244" s="9" t="s">
        <v>491</v>
      </c>
      <c r="D244" s="7"/>
      <c r="E244" s="10">
        <f t="shared" si="20"/>
        <v>0</v>
      </c>
      <c r="F244" s="7"/>
      <c r="G244" s="7">
        <v>1872</v>
      </c>
      <c r="H244" s="10">
        <f t="shared" si="21"/>
        <v>1</v>
      </c>
      <c r="I244" s="7">
        <f t="shared" si="22"/>
        <v>1872</v>
      </c>
      <c r="R244" s="92"/>
      <c r="W244"/>
      <c r="X244"/>
      <c r="Y244"/>
    </row>
    <row r="245" spans="1:25" ht="12.75" customHeight="1" x14ac:dyDescent="0.2">
      <c r="A245" s="238"/>
      <c r="B245" s="233"/>
      <c r="C245" s="9" t="s">
        <v>497</v>
      </c>
      <c r="D245" s="7">
        <v>1056</v>
      </c>
      <c r="E245" s="10">
        <f t="shared" si="20"/>
        <v>0.14193548387096774</v>
      </c>
      <c r="F245" s="7"/>
      <c r="G245" s="7">
        <v>6384</v>
      </c>
      <c r="H245" s="10">
        <f t="shared" si="21"/>
        <v>0.85806451612903223</v>
      </c>
      <c r="I245" s="7">
        <f t="shared" si="22"/>
        <v>7440</v>
      </c>
      <c r="R245" s="92"/>
      <c r="W245"/>
      <c r="X245"/>
      <c r="Y245"/>
    </row>
    <row r="246" spans="1:25" ht="12.75" customHeight="1" x14ac:dyDescent="0.2">
      <c r="A246" s="238"/>
      <c r="B246" s="233"/>
      <c r="C246" s="9" t="s">
        <v>499</v>
      </c>
      <c r="D246" s="7">
        <v>22320</v>
      </c>
      <c r="E246" s="10">
        <f t="shared" si="20"/>
        <v>0.72542901716068642</v>
      </c>
      <c r="F246" s="7"/>
      <c r="G246" s="7">
        <v>8448</v>
      </c>
      <c r="H246" s="10">
        <f t="shared" si="21"/>
        <v>0.27457098283931358</v>
      </c>
      <c r="I246" s="7">
        <f t="shared" si="22"/>
        <v>30768</v>
      </c>
      <c r="R246" s="92"/>
      <c r="W246"/>
      <c r="X246"/>
      <c r="Y246"/>
    </row>
    <row r="247" spans="1:25" ht="12.75" customHeight="1" x14ac:dyDescent="0.2">
      <c r="A247" s="238"/>
      <c r="B247" s="233"/>
      <c r="C247" s="34" t="s">
        <v>44</v>
      </c>
      <c r="D247" s="32">
        <f>SUM(D237:D246)</f>
        <v>99216</v>
      </c>
      <c r="E247" s="39">
        <f t="shared" si="20"/>
        <v>0.69471207707819849</v>
      </c>
      <c r="F247" s="38"/>
      <c r="G247" s="32">
        <f>SUM(G237:G246)</f>
        <v>43600</v>
      </c>
      <c r="H247" s="39">
        <f t="shared" si="21"/>
        <v>0.30528792292180146</v>
      </c>
      <c r="I247" s="38">
        <f t="shared" si="22"/>
        <v>142816</v>
      </c>
      <c r="R247" s="92"/>
      <c r="W247"/>
      <c r="X247"/>
      <c r="Y247"/>
    </row>
    <row r="248" spans="1:25" ht="12.75" customHeight="1" x14ac:dyDescent="0.2">
      <c r="A248" s="238"/>
      <c r="B248" s="233"/>
      <c r="C248" s="52" t="s">
        <v>133</v>
      </c>
      <c r="D248" s="32"/>
      <c r="E248" s="33"/>
      <c r="F248" s="64"/>
      <c r="G248" s="32"/>
      <c r="H248" s="33"/>
      <c r="I248" s="32"/>
      <c r="R248" s="92"/>
      <c r="W248"/>
      <c r="X248"/>
      <c r="Y248"/>
    </row>
    <row r="249" spans="1:25" ht="12.75" customHeight="1" x14ac:dyDescent="0.2">
      <c r="A249" s="238"/>
      <c r="B249" s="233"/>
      <c r="C249" s="9" t="s">
        <v>422</v>
      </c>
      <c r="D249" s="16"/>
      <c r="E249" s="10" t="s">
        <v>615</v>
      </c>
      <c r="F249" s="5"/>
      <c r="G249" s="16"/>
      <c r="H249" s="10" t="s">
        <v>615</v>
      </c>
      <c r="I249" s="16">
        <f t="shared" ref="I249:I340" si="23">+D249+G249</f>
        <v>0</v>
      </c>
      <c r="R249" s="92"/>
      <c r="W249"/>
      <c r="X249"/>
      <c r="Y249"/>
    </row>
    <row r="250" spans="1:25" ht="12.75" customHeight="1" x14ac:dyDescent="0.2">
      <c r="A250" s="238"/>
      <c r="B250" s="233"/>
      <c r="C250" s="9" t="s">
        <v>440</v>
      </c>
      <c r="D250" s="7"/>
      <c r="E250" s="10" t="s">
        <v>615</v>
      </c>
      <c r="F250" s="12"/>
      <c r="G250" s="7"/>
      <c r="H250" s="10" t="s">
        <v>615</v>
      </c>
      <c r="I250" s="7">
        <f t="shared" si="23"/>
        <v>0</v>
      </c>
      <c r="R250" s="92"/>
      <c r="W250"/>
      <c r="X250"/>
      <c r="Y250"/>
    </row>
    <row r="251" spans="1:25" ht="12.75" customHeight="1" x14ac:dyDescent="0.2">
      <c r="A251" s="238"/>
      <c r="B251" s="233"/>
      <c r="C251" s="9" t="s">
        <v>466</v>
      </c>
      <c r="D251" s="7">
        <v>43856</v>
      </c>
      <c r="E251" s="10">
        <f t="shared" ref="E251:E340" si="24">+D251/$I251</f>
        <v>0.52489467636920717</v>
      </c>
      <c r="F251" s="12"/>
      <c r="G251" s="7">
        <v>39696</v>
      </c>
      <c r="H251" s="10">
        <f t="shared" ref="H251:H340" si="25">+G251/$I251</f>
        <v>0.47510532363079278</v>
      </c>
      <c r="I251" s="7">
        <f t="shared" si="23"/>
        <v>83552</v>
      </c>
      <c r="R251" s="92"/>
      <c r="W251"/>
      <c r="X251"/>
      <c r="Y251"/>
    </row>
    <row r="252" spans="1:25" ht="12.75" customHeight="1" x14ac:dyDescent="0.2">
      <c r="A252" s="238"/>
      <c r="B252" s="233"/>
      <c r="C252" s="9" t="s">
        <v>471</v>
      </c>
      <c r="D252" s="7"/>
      <c r="E252" s="10" t="s">
        <v>615</v>
      </c>
      <c r="F252" s="7"/>
      <c r="G252" s="7"/>
      <c r="H252" s="10" t="s">
        <v>615</v>
      </c>
      <c r="I252" s="7">
        <f t="shared" si="23"/>
        <v>0</v>
      </c>
      <c r="R252" s="92"/>
      <c r="W252"/>
      <c r="X252"/>
      <c r="Y252"/>
    </row>
    <row r="253" spans="1:25" ht="12.75" customHeight="1" x14ac:dyDescent="0.2">
      <c r="A253" s="238"/>
      <c r="B253" s="233"/>
      <c r="C253" s="9" t="s">
        <v>477</v>
      </c>
      <c r="D253" s="7">
        <v>30960</v>
      </c>
      <c r="E253" s="10">
        <f t="shared" si="24"/>
        <v>0.59447004608294929</v>
      </c>
      <c r="F253" s="7"/>
      <c r="G253" s="7">
        <v>21120</v>
      </c>
      <c r="H253" s="10">
        <f t="shared" si="25"/>
        <v>0.40552995391705071</v>
      </c>
      <c r="I253" s="7">
        <f t="shared" si="23"/>
        <v>52080</v>
      </c>
      <c r="M253" s="8"/>
      <c r="N253" s="8"/>
      <c r="O253" s="8"/>
      <c r="P253" s="8"/>
      <c r="Q253" s="8"/>
      <c r="R253" s="92"/>
      <c r="W253"/>
      <c r="X253"/>
      <c r="Y253"/>
    </row>
    <row r="254" spans="1:25" ht="12.75" customHeight="1" x14ac:dyDescent="0.2">
      <c r="A254" s="238"/>
      <c r="B254" s="233"/>
      <c r="C254" s="9" t="s">
        <v>480</v>
      </c>
      <c r="D254" s="15">
        <v>4608</v>
      </c>
      <c r="E254" s="10">
        <f t="shared" si="24"/>
        <v>0.55813953488372092</v>
      </c>
      <c r="F254" s="7"/>
      <c r="G254" s="15">
        <v>3648</v>
      </c>
      <c r="H254" s="10">
        <f t="shared" si="25"/>
        <v>0.44186046511627908</v>
      </c>
      <c r="I254" s="7">
        <f t="shared" si="23"/>
        <v>8256</v>
      </c>
      <c r="M254" s="8"/>
      <c r="N254" s="8"/>
      <c r="O254" s="8"/>
      <c r="P254" s="8"/>
      <c r="Q254" s="8"/>
      <c r="R254" s="92"/>
      <c r="W254"/>
      <c r="X254"/>
      <c r="Y254"/>
    </row>
    <row r="255" spans="1:25" ht="12.75" customHeight="1" x14ac:dyDescent="0.2">
      <c r="A255" s="238"/>
      <c r="B255" s="233"/>
      <c r="C255" s="9" t="s">
        <v>494</v>
      </c>
      <c r="D255" s="15">
        <v>6144</v>
      </c>
      <c r="E255" s="10">
        <f t="shared" si="24"/>
        <v>0.86486486486486491</v>
      </c>
      <c r="F255" s="7"/>
      <c r="G255" s="7">
        <v>960</v>
      </c>
      <c r="H255" s="10">
        <f t="shared" si="25"/>
        <v>0.13513513513513514</v>
      </c>
      <c r="I255" s="7">
        <f t="shared" si="23"/>
        <v>7104</v>
      </c>
      <c r="M255" s="8"/>
      <c r="N255" s="8"/>
      <c r="O255" s="8"/>
      <c r="P255" s="8"/>
      <c r="Q255" s="8"/>
      <c r="R255" s="92"/>
      <c r="W255"/>
      <c r="X255"/>
      <c r="Y255"/>
    </row>
    <row r="256" spans="1:25" ht="12.75" customHeight="1" x14ac:dyDescent="0.2">
      <c r="A256" s="238"/>
      <c r="B256" s="233"/>
      <c r="C256" s="9" t="s">
        <v>502</v>
      </c>
      <c r="D256" s="7">
        <v>7680</v>
      </c>
      <c r="E256" s="10">
        <f t="shared" si="24"/>
        <v>0.34632034632034631</v>
      </c>
      <c r="F256" s="7"/>
      <c r="G256" s="7">
        <v>14496</v>
      </c>
      <c r="H256" s="10">
        <f t="shared" si="25"/>
        <v>0.65367965367965364</v>
      </c>
      <c r="I256" s="7">
        <f t="shared" si="23"/>
        <v>22176</v>
      </c>
      <c r="R256" s="92"/>
      <c r="W256"/>
      <c r="X256"/>
      <c r="Y256"/>
    </row>
    <row r="257" spans="1:25" ht="12.75" customHeight="1" x14ac:dyDescent="0.2">
      <c r="A257" s="238"/>
      <c r="B257" s="233"/>
      <c r="C257" s="9" t="s">
        <v>510</v>
      </c>
      <c r="D257" s="7"/>
      <c r="E257" s="10">
        <f t="shared" si="24"/>
        <v>0</v>
      </c>
      <c r="F257" s="7"/>
      <c r="G257" s="7">
        <v>1120</v>
      </c>
      <c r="H257" s="10">
        <f t="shared" si="25"/>
        <v>1</v>
      </c>
      <c r="I257" s="7">
        <f t="shared" si="23"/>
        <v>1120</v>
      </c>
      <c r="M257" s="8"/>
      <c r="N257" s="8"/>
      <c r="O257" s="8"/>
      <c r="P257" s="8"/>
      <c r="Q257" s="8"/>
      <c r="R257" s="92"/>
      <c r="W257"/>
      <c r="X257"/>
      <c r="Y257"/>
    </row>
    <row r="258" spans="1:25" ht="12.75" customHeight="1" x14ac:dyDescent="0.2">
      <c r="A258" s="238"/>
      <c r="B258" s="233"/>
      <c r="C258" s="49" t="s">
        <v>511</v>
      </c>
      <c r="D258" s="7">
        <v>13152</v>
      </c>
      <c r="E258" s="10">
        <f t="shared" si="24"/>
        <v>0.85093167701863359</v>
      </c>
      <c r="F258" s="7"/>
      <c r="G258" s="7">
        <v>2304</v>
      </c>
      <c r="H258" s="10">
        <f t="shared" si="25"/>
        <v>0.14906832298136646</v>
      </c>
      <c r="I258" s="7">
        <f t="shared" si="23"/>
        <v>15456</v>
      </c>
      <c r="R258" s="92"/>
      <c r="W258"/>
      <c r="X258"/>
      <c r="Y258"/>
    </row>
    <row r="259" spans="1:25" ht="12.75" customHeight="1" x14ac:dyDescent="0.2">
      <c r="A259" s="238"/>
      <c r="B259" s="233"/>
      <c r="C259" s="34" t="s">
        <v>44</v>
      </c>
      <c r="D259" s="32">
        <f>SUM(D249:D258)</f>
        <v>106400</v>
      </c>
      <c r="E259" s="33">
        <f t="shared" si="24"/>
        <v>0.56075554431233665</v>
      </c>
      <c r="F259" s="32"/>
      <c r="G259" s="32">
        <f>SUM(G249:G258)</f>
        <v>83344</v>
      </c>
      <c r="H259" s="33">
        <f t="shared" si="25"/>
        <v>0.4392444556876634</v>
      </c>
      <c r="I259" s="32">
        <f t="shared" si="23"/>
        <v>189744</v>
      </c>
      <c r="R259" s="92"/>
      <c r="W259"/>
      <c r="X259"/>
      <c r="Y259"/>
    </row>
    <row r="260" spans="1:25" ht="12.75" customHeight="1" x14ac:dyDescent="0.2">
      <c r="A260" s="238"/>
      <c r="B260" s="233"/>
      <c r="C260" s="52" t="s">
        <v>54</v>
      </c>
      <c r="D260" s="32"/>
      <c r="E260" s="33"/>
      <c r="F260" s="64"/>
      <c r="G260" s="32"/>
      <c r="H260" s="33"/>
      <c r="I260" s="32"/>
      <c r="R260" s="92"/>
      <c r="W260"/>
      <c r="X260"/>
      <c r="Y260"/>
    </row>
    <row r="261" spans="1:25" ht="12.75" customHeight="1" x14ac:dyDescent="0.2">
      <c r="A261" s="238"/>
      <c r="B261" s="233"/>
      <c r="C261" s="9" t="s">
        <v>522</v>
      </c>
      <c r="D261" s="7"/>
      <c r="E261" s="10">
        <f t="shared" si="24"/>
        <v>0</v>
      </c>
      <c r="F261" s="12"/>
      <c r="G261" s="7">
        <v>3712</v>
      </c>
      <c r="H261" s="10">
        <f t="shared" si="25"/>
        <v>1</v>
      </c>
      <c r="I261" s="7">
        <f t="shared" si="23"/>
        <v>3712</v>
      </c>
      <c r="R261" s="92"/>
      <c r="W261"/>
      <c r="X261"/>
      <c r="Y261"/>
    </row>
    <row r="262" spans="1:25" ht="12.75" customHeight="1" x14ac:dyDescent="0.2">
      <c r="A262" s="238"/>
      <c r="B262" s="233"/>
      <c r="C262" s="9" t="s">
        <v>423</v>
      </c>
      <c r="D262" s="15">
        <v>7488</v>
      </c>
      <c r="E262" s="10">
        <f t="shared" si="24"/>
        <v>0.70909090909090911</v>
      </c>
      <c r="F262" s="7"/>
      <c r="G262" s="15">
        <v>3072</v>
      </c>
      <c r="H262" s="10">
        <f t="shared" si="25"/>
        <v>0.29090909090909089</v>
      </c>
      <c r="I262" s="7">
        <f t="shared" si="23"/>
        <v>10560</v>
      </c>
      <c r="R262" s="92"/>
      <c r="W262"/>
      <c r="X262"/>
      <c r="Y262"/>
    </row>
    <row r="263" spans="1:25" ht="12.75" customHeight="1" x14ac:dyDescent="0.2">
      <c r="A263" s="238"/>
      <c r="B263" s="233"/>
      <c r="C263" s="9" t="s">
        <v>431</v>
      </c>
      <c r="D263" s="15"/>
      <c r="E263" s="10">
        <f t="shared" si="24"/>
        <v>0</v>
      </c>
      <c r="F263" s="7"/>
      <c r="G263" s="15">
        <v>3072</v>
      </c>
      <c r="H263" s="10">
        <f t="shared" si="25"/>
        <v>1</v>
      </c>
      <c r="I263" s="7">
        <f t="shared" si="23"/>
        <v>3072</v>
      </c>
      <c r="R263" s="92"/>
      <c r="W263"/>
      <c r="X263"/>
      <c r="Y263"/>
    </row>
    <row r="264" spans="1:25" ht="12.75" customHeight="1" x14ac:dyDescent="0.2">
      <c r="A264" s="238"/>
      <c r="B264" s="233"/>
      <c r="C264" s="9" t="s">
        <v>452</v>
      </c>
      <c r="D264" s="7"/>
      <c r="E264" s="10" t="s">
        <v>615</v>
      </c>
      <c r="F264" s="7"/>
      <c r="G264" s="7"/>
      <c r="H264" s="10" t="s">
        <v>615</v>
      </c>
      <c r="I264" s="7">
        <f t="shared" si="23"/>
        <v>0</v>
      </c>
      <c r="R264" s="92"/>
      <c r="W264"/>
      <c r="X264"/>
      <c r="Y264"/>
    </row>
    <row r="265" spans="1:25" ht="12.75" customHeight="1" x14ac:dyDescent="0.2">
      <c r="A265" s="238"/>
      <c r="B265" s="233"/>
      <c r="C265" s="9" t="s">
        <v>455</v>
      </c>
      <c r="D265" s="15">
        <v>12288</v>
      </c>
      <c r="E265" s="10">
        <f t="shared" si="24"/>
        <v>0.44137931034482758</v>
      </c>
      <c r="F265" s="7"/>
      <c r="G265" s="15">
        <v>15552</v>
      </c>
      <c r="H265" s="10">
        <f t="shared" si="25"/>
        <v>0.55862068965517242</v>
      </c>
      <c r="I265" s="7">
        <f t="shared" si="23"/>
        <v>27840</v>
      </c>
      <c r="R265" s="92"/>
      <c r="W265"/>
      <c r="X265"/>
      <c r="Y265"/>
    </row>
    <row r="266" spans="1:25" ht="12.75" customHeight="1" x14ac:dyDescent="0.2">
      <c r="A266" s="238"/>
      <c r="B266" s="233"/>
      <c r="C266" s="9" t="s">
        <v>459</v>
      </c>
      <c r="D266" s="7">
        <v>4512</v>
      </c>
      <c r="E266" s="10">
        <f t="shared" si="24"/>
        <v>0.63513513513513509</v>
      </c>
      <c r="F266" s="7"/>
      <c r="G266" s="7">
        <v>2592</v>
      </c>
      <c r="H266" s="10">
        <f t="shared" si="25"/>
        <v>0.36486486486486486</v>
      </c>
      <c r="I266" s="7">
        <f t="shared" si="23"/>
        <v>7104</v>
      </c>
      <c r="R266" s="92"/>
      <c r="W266"/>
      <c r="X266"/>
      <c r="Y266"/>
    </row>
    <row r="267" spans="1:25" ht="12.75" customHeight="1" x14ac:dyDescent="0.2">
      <c r="A267" s="238"/>
      <c r="B267" s="233"/>
      <c r="C267" s="9" t="s">
        <v>460</v>
      </c>
      <c r="D267" s="7">
        <v>6336</v>
      </c>
      <c r="E267" s="10">
        <f t="shared" si="24"/>
        <v>0.57894736842105265</v>
      </c>
      <c r="F267" s="12"/>
      <c r="G267" s="7">
        <v>4608</v>
      </c>
      <c r="H267" s="10">
        <f t="shared" si="25"/>
        <v>0.42105263157894735</v>
      </c>
      <c r="I267" s="7">
        <f t="shared" si="23"/>
        <v>10944</v>
      </c>
      <c r="M267" s="8"/>
      <c r="N267" s="8"/>
      <c r="O267" s="8"/>
      <c r="P267" s="8"/>
      <c r="Q267" s="8"/>
      <c r="R267" s="92"/>
      <c r="W267"/>
      <c r="X267"/>
      <c r="Y267"/>
    </row>
    <row r="268" spans="1:25" ht="12.75" customHeight="1" x14ac:dyDescent="0.2">
      <c r="A268" s="238"/>
      <c r="B268" s="233"/>
      <c r="C268" s="9" t="s">
        <v>461</v>
      </c>
      <c r="D268" s="15"/>
      <c r="E268" s="10" t="s">
        <v>615</v>
      </c>
      <c r="F268" s="7"/>
      <c r="G268" s="15"/>
      <c r="H268" s="10" t="s">
        <v>615</v>
      </c>
      <c r="I268" s="7">
        <f t="shared" si="23"/>
        <v>0</v>
      </c>
      <c r="R268" s="92"/>
      <c r="W268"/>
      <c r="X268"/>
      <c r="Y268"/>
    </row>
    <row r="269" spans="1:25" ht="12.75" customHeight="1" x14ac:dyDescent="0.2">
      <c r="A269" s="238"/>
      <c r="B269" s="233"/>
      <c r="C269" s="9" t="s">
        <v>488</v>
      </c>
      <c r="D269" s="7">
        <v>58992</v>
      </c>
      <c r="E269" s="10">
        <f t="shared" si="24"/>
        <v>0.6912260967379078</v>
      </c>
      <c r="F269" s="7"/>
      <c r="G269" s="7">
        <v>26352</v>
      </c>
      <c r="H269" s="10">
        <f t="shared" si="25"/>
        <v>0.30877390326209225</v>
      </c>
      <c r="I269" s="7">
        <f t="shared" si="23"/>
        <v>85344</v>
      </c>
      <c r="R269" s="92"/>
      <c r="W269"/>
      <c r="X269"/>
      <c r="Y269"/>
    </row>
    <row r="270" spans="1:25" ht="12.75" customHeight="1" x14ac:dyDescent="0.2">
      <c r="A270" s="238"/>
      <c r="B270" s="233"/>
      <c r="C270" s="9" t="s">
        <v>490</v>
      </c>
      <c r="D270" s="7">
        <v>3360</v>
      </c>
      <c r="E270" s="10">
        <f t="shared" si="24"/>
        <v>0.546875</v>
      </c>
      <c r="F270" s="7"/>
      <c r="G270" s="7">
        <v>2784</v>
      </c>
      <c r="H270" s="10">
        <f t="shared" si="25"/>
        <v>0.453125</v>
      </c>
      <c r="I270" s="7">
        <f t="shared" si="23"/>
        <v>6144</v>
      </c>
      <c r="R270" s="92"/>
      <c r="W270"/>
      <c r="X270"/>
      <c r="Y270"/>
    </row>
    <row r="271" spans="1:25" ht="12.75" customHeight="1" x14ac:dyDescent="0.2">
      <c r="A271" s="238"/>
      <c r="B271" s="233"/>
      <c r="C271" s="9" t="s">
        <v>495</v>
      </c>
      <c r="D271" s="7">
        <v>2304</v>
      </c>
      <c r="E271" s="10">
        <f t="shared" si="24"/>
        <v>0.39344262295081966</v>
      </c>
      <c r="F271" s="7"/>
      <c r="G271" s="7">
        <v>3552</v>
      </c>
      <c r="H271" s="10">
        <f t="shared" si="25"/>
        <v>0.60655737704918034</v>
      </c>
      <c r="I271" s="7">
        <f t="shared" si="23"/>
        <v>5856</v>
      </c>
      <c r="R271" s="92"/>
      <c r="W271"/>
      <c r="X271"/>
      <c r="Y271"/>
    </row>
    <row r="272" spans="1:25" ht="12.75" customHeight="1" x14ac:dyDescent="0.2">
      <c r="A272" s="238"/>
      <c r="B272" s="233"/>
      <c r="C272" s="49" t="s">
        <v>501</v>
      </c>
      <c r="D272" s="7">
        <v>7392</v>
      </c>
      <c r="E272" s="10">
        <f t="shared" si="24"/>
        <v>0.48734177215189872</v>
      </c>
      <c r="F272" s="7"/>
      <c r="G272" s="7">
        <v>7776</v>
      </c>
      <c r="H272" s="10">
        <f t="shared" si="25"/>
        <v>0.51265822784810122</v>
      </c>
      <c r="I272" s="7">
        <f t="shared" si="23"/>
        <v>15168</v>
      </c>
      <c r="M272" s="8"/>
      <c r="N272" s="8"/>
      <c r="O272" s="8"/>
      <c r="P272" s="8"/>
      <c r="Q272" s="8"/>
      <c r="R272" s="92"/>
      <c r="W272"/>
      <c r="X272"/>
      <c r="Y272"/>
    </row>
    <row r="273" spans="1:25" ht="12.75" customHeight="1" x14ac:dyDescent="0.2">
      <c r="A273" s="238"/>
      <c r="B273" s="233"/>
      <c r="C273" s="49" t="s">
        <v>509</v>
      </c>
      <c r="D273" s="15">
        <v>2256</v>
      </c>
      <c r="E273" s="10">
        <f t="shared" si="24"/>
        <v>1</v>
      </c>
      <c r="F273" s="7"/>
      <c r="G273" s="15"/>
      <c r="H273" s="10">
        <f t="shared" si="25"/>
        <v>0</v>
      </c>
      <c r="I273" s="7">
        <f t="shared" si="23"/>
        <v>2256</v>
      </c>
      <c r="R273" s="92"/>
      <c r="W273"/>
      <c r="X273"/>
      <c r="Y273"/>
    </row>
    <row r="274" spans="1:25" ht="12.75" customHeight="1" x14ac:dyDescent="0.2">
      <c r="A274" s="238"/>
      <c r="B274" s="233"/>
      <c r="C274" s="34" t="s">
        <v>44</v>
      </c>
      <c r="D274" s="32">
        <f>SUM(D261:D273)</f>
        <v>104928</v>
      </c>
      <c r="E274" s="33">
        <f t="shared" si="24"/>
        <v>0.5894831460674157</v>
      </c>
      <c r="F274" s="32"/>
      <c r="G274" s="32">
        <f>SUM(G261:G273)</f>
        <v>73072</v>
      </c>
      <c r="H274" s="33">
        <f t="shared" si="25"/>
        <v>0.41051685393258425</v>
      </c>
      <c r="I274" s="32">
        <f t="shared" si="23"/>
        <v>178000</v>
      </c>
      <c r="R274" s="92"/>
      <c r="W274"/>
      <c r="X274"/>
      <c r="Y274"/>
    </row>
    <row r="275" spans="1:25" ht="12.75" customHeight="1" thickBot="1" x14ac:dyDescent="0.25">
      <c r="A275" s="238"/>
      <c r="B275" s="234"/>
      <c r="C275" s="63" t="s">
        <v>0</v>
      </c>
      <c r="D275" s="62">
        <f>SUM(D247,D259,D274)</f>
        <v>310544</v>
      </c>
      <c r="E275" s="60">
        <f t="shared" si="24"/>
        <v>0.6082419304293325</v>
      </c>
      <c r="F275" s="62"/>
      <c r="G275" s="62">
        <f>SUM(G247,G259,G274)</f>
        <v>200016</v>
      </c>
      <c r="H275" s="60">
        <f t="shared" si="25"/>
        <v>0.3917580695706675</v>
      </c>
      <c r="I275" s="62">
        <f t="shared" si="23"/>
        <v>510560</v>
      </c>
      <c r="W275"/>
      <c r="X275"/>
      <c r="Y275"/>
    </row>
    <row r="276" spans="1:25" ht="12.75" customHeight="1" x14ac:dyDescent="0.2">
      <c r="A276" s="221" t="s">
        <v>346</v>
      </c>
      <c r="B276" s="223" t="s">
        <v>354</v>
      </c>
      <c r="C276" s="51" t="s">
        <v>583</v>
      </c>
      <c r="D276" s="16"/>
      <c r="E276" s="10" t="s">
        <v>615</v>
      </c>
      <c r="F276" s="5"/>
      <c r="G276" s="16"/>
      <c r="H276" s="10" t="s">
        <v>615</v>
      </c>
      <c r="I276" s="16">
        <f t="shared" si="23"/>
        <v>0</v>
      </c>
      <c r="W276"/>
      <c r="X276"/>
      <c r="Y276"/>
    </row>
    <row r="277" spans="1:25" ht="12.75" customHeight="1" x14ac:dyDescent="0.2">
      <c r="A277" s="242"/>
      <c r="B277" s="225"/>
      <c r="C277" s="9" t="s">
        <v>584</v>
      </c>
      <c r="D277" s="7"/>
      <c r="E277" s="10" t="s">
        <v>615</v>
      </c>
      <c r="F277" s="12"/>
      <c r="G277" s="7"/>
      <c r="H277" s="10" t="s">
        <v>615</v>
      </c>
      <c r="I277" s="7">
        <f t="shared" si="23"/>
        <v>0</v>
      </c>
      <c r="W277"/>
      <c r="X277"/>
      <c r="Y277"/>
    </row>
    <row r="278" spans="1:25" ht="12.75" customHeight="1" x14ac:dyDescent="0.2">
      <c r="A278" s="242"/>
      <c r="B278" s="225"/>
      <c r="C278" s="9" t="s">
        <v>585</v>
      </c>
      <c r="D278" s="7">
        <v>9088</v>
      </c>
      <c r="E278" s="10">
        <f t="shared" si="24"/>
        <v>0.56015779092702167</v>
      </c>
      <c r="F278" s="7"/>
      <c r="G278" s="7">
        <v>7136</v>
      </c>
      <c r="H278" s="10">
        <f t="shared" si="25"/>
        <v>0.43984220907297833</v>
      </c>
      <c r="I278" s="7">
        <f t="shared" si="23"/>
        <v>16224</v>
      </c>
      <c r="R278" s="92"/>
      <c r="W278"/>
      <c r="X278"/>
      <c r="Y278"/>
    </row>
    <row r="279" spans="1:25" ht="12.75" customHeight="1" x14ac:dyDescent="0.2">
      <c r="A279" s="242"/>
      <c r="B279" s="225"/>
      <c r="C279" s="9" t="s">
        <v>586</v>
      </c>
      <c r="D279" s="7">
        <v>960</v>
      </c>
      <c r="E279" s="10">
        <f t="shared" si="24"/>
        <v>0.24390243902439024</v>
      </c>
      <c r="F279" s="12"/>
      <c r="G279" s="7">
        <v>2976</v>
      </c>
      <c r="H279" s="10">
        <f t="shared" si="25"/>
        <v>0.75609756097560976</v>
      </c>
      <c r="I279" s="7">
        <f t="shared" si="23"/>
        <v>3936</v>
      </c>
      <c r="R279" s="92"/>
      <c r="W279"/>
      <c r="X279"/>
      <c r="Y279"/>
    </row>
    <row r="280" spans="1:25" ht="12.75" customHeight="1" x14ac:dyDescent="0.2">
      <c r="A280" s="242"/>
      <c r="B280" s="225"/>
      <c r="C280" s="205" t="s">
        <v>587</v>
      </c>
      <c r="D280" s="7">
        <v>384</v>
      </c>
      <c r="E280" s="10">
        <f t="shared" si="24"/>
        <v>0.33333333333333331</v>
      </c>
      <c r="F280" s="12"/>
      <c r="G280" s="7">
        <v>768</v>
      </c>
      <c r="H280" s="10">
        <f t="shared" si="25"/>
        <v>0.66666666666666663</v>
      </c>
      <c r="I280" s="7">
        <f t="shared" si="23"/>
        <v>1152</v>
      </c>
      <c r="R280" s="92"/>
      <c r="W280"/>
      <c r="X280"/>
      <c r="Y280"/>
    </row>
    <row r="281" spans="1:25" ht="12.75" customHeight="1" x14ac:dyDescent="0.2">
      <c r="A281" s="242"/>
      <c r="B281" s="225"/>
      <c r="C281" s="9" t="s">
        <v>588</v>
      </c>
      <c r="D281" s="7">
        <v>1488</v>
      </c>
      <c r="E281" s="10">
        <f t="shared" si="24"/>
        <v>1</v>
      </c>
      <c r="F281" s="12"/>
      <c r="G281" s="7"/>
      <c r="H281" s="10">
        <f t="shared" si="25"/>
        <v>0</v>
      </c>
      <c r="I281" s="7">
        <f t="shared" si="23"/>
        <v>1488</v>
      </c>
      <c r="M281" s="8"/>
      <c r="N281" s="8"/>
      <c r="O281" s="8"/>
      <c r="P281" s="8"/>
      <c r="Q281" s="8"/>
      <c r="R281" s="92"/>
      <c r="W281"/>
      <c r="X281"/>
      <c r="Y281"/>
    </row>
    <row r="282" spans="1:25" ht="12.75" customHeight="1" x14ac:dyDescent="0.2">
      <c r="A282" s="242"/>
      <c r="B282" s="225"/>
      <c r="C282" s="9" t="s">
        <v>589</v>
      </c>
      <c r="D282" s="7">
        <v>1008</v>
      </c>
      <c r="E282" s="10">
        <f t="shared" si="24"/>
        <v>1</v>
      </c>
      <c r="F282" s="12"/>
      <c r="G282" s="7"/>
      <c r="H282" s="10">
        <f t="shared" si="25"/>
        <v>0</v>
      </c>
      <c r="I282" s="7">
        <f t="shared" si="23"/>
        <v>1008</v>
      </c>
      <c r="R282" s="92"/>
      <c r="W282"/>
      <c r="X282"/>
      <c r="Y282"/>
    </row>
    <row r="283" spans="1:25" ht="12.75" customHeight="1" x14ac:dyDescent="0.2">
      <c r="A283" s="242"/>
      <c r="B283" s="225"/>
      <c r="C283" s="9" t="s">
        <v>590</v>
      </c>
      <c r="D283" s="7">
        <v>1200</v>
      </c>
      <c r="E283" s="10">
        <f t="shared" si="24"/>
        <v>1</v>
      </c>
      <c r="F283" s="12"/>
      <c r="G283" s="7"/>
      <c r="H283" s="10">
        <f t="shared" si="25"/>
        <v>0</v>
      </c>
      <c r="I283" s="7">
        <f t="shared" si="23"/>
        <v>1200</v>
      </c>
      <c r="R283" s="92"/>
      <c r="W283"/>
      <c r="X283"/>
      <c r="Y283"/>
    </row>
    <row r="284" spans="1:25" ht="12.75" customHeight="1" x14ac:dyDescent="0.2">
      <c r="A284" s="242"/>
      <c r="B284" s="225"/>
      <c r="C284" s="51" t="s">
        <v>591</v>
      </c>
      <c r="D284" s="14">
        <v>22336</v>
      </c>
      <c r="E284" s="17">
        <f t="shared" si="24"/>
        <v>0.73396424815983174</v>
      </c>
      <c r="F284" s="16"/>
      <c r="G284" s="14">
        <v>8096</v>
      </c>
      <c r="H284" s="17">
        <f t="shared" si="25"/>
        <v>0.26603575184016826</v>
      </c>
      <c r="I284" s="16">
        <f t="shared" si="23"/>
        <v>30432</v>
      </c>
      <c r="R284" s="92"/>
      <c r="W284"/>
      <c r="X284"/>
      <c r="Y284"/>
    </row>
    <row r="285" spans="1:25" ht="12.75" customHeight="1" x14ac:dyDescent="0.2">
      <c r="A285" s="242"/>
      <c r="B285" s="225"/>
      <c r="C285" s="9" t="s">
        <v>489</v>
      </c>
      <c r="D285" s="7">
        <v>8800</v>
      </c>
      <c r="E285" s="10">
        <f t="shared" si="24"/>
        <v>0.48924223049980542</v>
      </c>
      <c r="F285" s="7"/>
      <c r="G285" s="7">
        <v>9187</v>
      </c>
      <c r="H285" s="10">
        <f t="shared" si="25"/>
        <v>0.51075776950019458</v>
      </c>
      <c r="I285" s="7">
        <f t="shared" si="23"/>
        <v>17987</v>
      </c>
      <c r="R285" s="92"/>
      <c r="W285"/>
      <c r="X285"/>
      <c r="Y285"/>
    </row>
    <row r="286" spans="1:25" ht="12.75" customHeight="1" x14ac:dyDescent="0.2">
      <c r="A286" s="242"/>
      <c r="B286" s="225"/>
      <c r="C286" s="9" t="s">
        <v>493</v>
      </c>
      <c r="D286" s="7">
        <v>3600</v>
      </c>
      <c r="E286" s="10">
        <f t="shared" si="24"/>
        <v>1</v>
      </c>
      <c r="F286" s="7"/>
      <c r="G286" s="7"/>
      <c r="H286" s="10">
        <f t="shared" si="25"/>
        <v>0</v>
      </c>
      <c r="I286" s="7">
        <f t="shared" si="23"/>
        <v>3600</v>
      </c>
      <c r="R286" s="92"/>
      <c r="W286"/>
      <c r="X286"/>
      <c r="Y286"/>
    </row>
    <row r="287" spans="1:25" ht="12.75" customHeight="1" x14ac:dyDescent="0.2">
      <c r="A287" s="242"/>
      <c r="B287" s="225"/>
      <c r="C287" s="9" t="s">
        <v>496</v>
      </c>
      <c r="D287" s="7">
        <v>2688</v>
      </c>
      <c r="E287" s="10">
        <f t="shared" si="24"/>
        <v>0.27906976744186046</v>
      </c>
      <c r="F287" s="7"/>
      <c r="G287" s="7">
        <v>6944</v>
      </c>
      <c r="H287" s="10">
        <f t="shared" si="25"/>
        <v>0.72093023255813948</v>
      </c>
      <c r="I287" s="7">
        <f t="shared" si="23"/>
        <v>9632</v>
      </c>
      <c r="R287" s="92"/>
      <c r="W287"/>
      <c r="X287"/>
      <c r="Y287"/>
    </row>
    <row r="288" spans="1:25" ht="12.75" customHeight="1" x14ac:dyDescent="0.2">
      <c r="A288" s="242"/>
      <c r="B288" s="225"/>
      <c r="C288" s="150" t="s">
        <v>592</v>
      </c>
      <c r="D288" s="7">
        <v>528</v>
      </c>
      <c r="E288" s="10">
        <f t="shared" si="24"/>
        <v>0.18032786885245902</v>
      </c>
      <c r="F288" s="7"/>
      <c r="G288" s="7">
        <v>2400</v>
      </c>
      <c r="H288" s="10">
        <f t="shared" si="25"/>
        <v>0.81967213114754101</v>
      </c>
      <c r="I288" s="7">
        <f t="shared" si="23"/>
        <v>2928</v>
      </c>
      <c r="R288" s="92"/>
      <c r="W288"/>
      <c r="X288"/>
      <c r="Y288"/>
    </row>
    <row r="289" spans="1:25" ht="12.75" customHeight="1" x14ac:dyDescent="0.2">
      <c r="A289" s="242"/>
      <c r="B289" s="225"/>
      <c r="C289" s="9" t="s">
        <v>663</v>
      </c>
      <c r="D289" s="7">
        <v>6256</v>
      </c>
      <c r="E289" s="10">
        <f t="shared" si="24"/>
        <v>0.44180790960451977</v>
      </c>
      <c r="F289" s="7"/>
      <c r="G289" s="7">
        <v>7904</v>
      </c>
      <c r="H289" s="10">
        <f t="shared" si="25"/>
        <v>0.55819209039548023</v>
      </c>
      <c r="I289" s="7">
        <f t="shared" si="23"/>
        <v>14160</v>
      </c>
      <c r="R289" s="92"/>
      <c r="W289"/>
      <c r="X289"/>
      <c r="Y289"/>
    </row>
    <row r="290" spans="1:25" ht="12.75" customHeight="1" x14ac:dyDescent="0.2">
      <c r="A290" s="242"/>
      <c r="B290" s="225"/>
      <c r="C290" s="48" t="s">
        <v>675</v>
      </c>
      <c r="D290" s="7">
        <v>704</v>
      </c>
      <c r="E290" s="10">
        <f t="shared" si="24"/>
        <v>1</v>
      </c>
      <c r="F290" s="7"/>
      <c r="G290" s="7"/>
      <c r="H290" s="10">
        <f t="shared" si="25"/>
        <v>0</v>
      </c>
      <c r="I290" s="7">
        <f t="shared" si="23"/>
        <v>704</v>
      </c>
      <c r="R290" s="92"/>
      <c r="W290"/>
      <c r="X290"/>
      <c r="Y290"/>
    </row>
    <row r="291" spans="1:25" ht="12.75" customHeight="1" x14ac:dyDescent="0.2">
      <c r="A291" s="242"/>
      <c r="B291" s="225"/>
      <c r="C291" s="9" t="s">
        <v>676</v>
      </c>
      <c r="D291" s="7">
        <v>4288</v>
      </c>
      <c r="E291" s="10">
        <f t="shared" si="24"/>
        <v>0.49355432780847147</v>
      </c>
      <c r="F291" s="7"/>
      <c r="G291" s="7">
        <v>4400</v>
      </c>
      <c r="H291" s="10">
        <f t="shared" si="25"/>
        <v>0.50644567219152858</v>
      </c>
      <c r="I291" s="7">
        <f t="shared" si="23"/>
        <v>8688</v>
      </c>
      <c r="R291" s="92"/>
      <c r="W291"/>
      <c r="X291"/>
      <c r="Y291"/>
    </row>
    <row r="292" spans="1:25" ht="12.75" customHeight="1" thickBot="1" x14ac:dyDescent="0.25">
      <c r="A292" s="242"/>
      <c r="B292" s="226"/>
      <c r="C292" s="63" t="s">
        <v>0</v>
      </c>
      <c r="D292" s="62">
        <f>SUM(D276:D291)</f>
        <v>63328</v>
      </c>
      <c r="E292" s="60">
        <f t="shared" si="24"/>
        <v>0.55973625363490931</v>
      </c>
      <c r="F292" s="62"/>
      <c r="G292" s="62">
        <f>SUM(G276:G291)</f>
        <v>49811</v>
      </c>
      <c r="H292" s="60">
        <f t="shared" si="25"/>
        <v>0.44026374636509075</v>
      </c>
      <c r="I292" s="62">
        <f t="shared" si="23"/>
        <v>113139</v>
      </c>
      <c r="R292" s="92"/>
      <c r="W292"/>
      <c r="X292"/>
      <c r="Y292"/>
    </row>
    <row r="293" spans="1:25" ht="12.75" customHeight="1" x14ac:dyDescent="0.2">
      <c r="A293" s="242"/>
      <c r="B293" s="223" t="s">
        <v>340</v>
      </c>
      <c r="C293" s="47" t="s">
        <v>593</v>
      </c>
      <c r="D293" s="16">
        <v>111984</v>
      </c>
      <c r="E293" s="17">
        <f t="shared" si="24"/>
        <v>0.77192014999448555</v>
      </c>
      <c r="F293" s="16"/>
      <c r="G293" s="16">
        <v>33088</v>
      </c>
      <c r="H293" s="17">
        <f t="shared" si="25"/>
        <v>0.22807985000551451</v>
      </c>
      <c r="I293" s="16">
        <f t="shared" si="23"/>
        <v>145072</v>
      </c>
      <c r="R293" s="92"/>
      <c r="W293"/>
      <c r="X293"/>
      <c r="Y293"/>
    </row>
    <row r="294" spans="1:25" ht="12.75" customHeight="1" x14ac:dyDescent="0.2">
      <c r="A294" s="242"/>
      <c r="B294" s="225"/>
      <c r="C294" s="9" t="s">
        <v>594</v>
      </c>
      <c r="D294" s="7"/>
      <c r="E294" s="10" t="s">
        <v>615</v>
      </c>
      <c r="F294" s="7"/>
      <c r="G294" s="7"/>
      <c r="H294" s="10" t="s">
        <v>615</v>
      </c>
      <c r="I294" s="7">
        <f t="shared" si="23"/>
        <v>0</v>
      </c>
      <c r="R294" s="92"/>
      <c r="W294"/>
      <c r="X294"/>
      <c r="Y294"/>
    </row>
    <row r="295" spans="1:25" ht="12.75" customHeight="1" x14ac:dyDescent="0.2">
      <c r="A295" s="242"/>
      <c r="B295" s="225"/>
      <c r="C295" s="49" t="s">
        <v>519</v>
      </c>
      <c r="D295" s="7">
        <v>24032</v>
      </c>
      <c r="E295" s="10">
        <f t="shared" si="24"/>
        <v>0.72912621359223306</v>
      </c>
      <c r="F295" s="7"/>
      <c r="G295" s="7">
        <v>8928</v>
      </c>
      <c r="H295" s="10">
        <f t="shared" si="25"/>
        <v>0.27087378640776699</v>
      </c>
      <c r="I295" s="7">
        <f t="shared" si="23"/>
        <v>32960</v>
      </c>
      <c r="M295" s="8"/>
      <c r="N295" s="8"/>
      <c r="O295" s="8"/>
      <c r="P295" s="8"/>
      <c r="Q295" s="8"/>
      <c r="R295" s="92"/>
      <c r="W295"/>
      <c r="X295"/>
      <c r="Y295"/>
    </row>
    <row r="296" spans="1:25" ht="12.75" customHeight="1" thickBot="1" x14ac:dyDescent="0.25">
      <c r="A296" s="242"/>
      <c r="B296" s="226"/>
      <c r="C296" s="61" t="s">
        <v>0</v>
      </c>
      <c r="D296" s="62">
        <f>SUM(D293:D295)</f>
        <v>136016</v>
      </c>
      <c r="E296" s="60">
        <f t="shared" si="24"/>
        <v>0.76399748359845421</v>
      </c>
      <c r="F296" s="62"/>
      <c r="G296" s="62">
        <f>SUM(G293:G295)</f>
        <v>42016</v>
      </c>
      <c r="H296" s="60">
        <f t="shared" si="25"/>
        <v>0.23600251640154579</v>
      </c>
      <c r="I296" s="62">
        <f t="shared" si="23"/>
        <v>178032</v>
      </c>
      <c r="R296" s="92"/>
      <c r="W296"/>
      <c r="X296"/>
      <c r="Y296"/>
    </row>
    <row r="297" spans="1:25" ht="12.75" customHeight="1" thickBot="1" x14ac:dyDescent="0.25">
      <c r="A297" s="222"/>
      <c r="B297" s="228" t="s">
        <v>171</v>
      </c>
      <c r="C297" s="229"/>
      <c r="D297" s="75">
        <f>SUM(D275,D292,D296)</f>
        <v>509888</v>
      </c>
      <c r="E297" s="76">
        <f t="shared" si="24"/>
        <v>0.63598388985831911</v>
      </c>
      <c r="F297" s="77"/>
      <c r="G297" s="75">
        <f>SUM(G275,G292,G296)</f>
        <v>291843</v>
      </c>
      <c r="H297" s="76">
        <f t="shared" si="25"/>
        <v>0.36401611014168095</v>
      </c>
      <c r="I297" s="77">
        <f t="shared" si="23"/>
        <v>801731</v>
      </c>
      <c r="W297"/>
      <c r="X297"/>
      <c r="Y297"/>
    </row>
    <row r="298" spans="1:25" ht="12.75" customHeight="1" x14ac:dyDescent="0.2">
      <c r="A298" s="235" t="s">
        <v>345</v>
      </c>
      <c r="B298" s="223" t="s">
        <v>341</v>
      </c>
      <c r="C298" s="46" t="s">
        <v>179</v>
      </c>
      <c r="D298" s="35"/>
      <c r="E298" s="35"/>
      <c r="F298" s="35"/>
      <c r="G298" s="35"/>
      <c r="H298" s="35"/>
      <c r="I298" s="35"/>
      <c r="W298"/>
      <c r="X298"/>
      <c r="Y298"/>
    </row>
    <row r="299" spans="1:25" ht="12.75" customHeight="1" x14ac:dyDescent="0.2">
      <c r="A299" s="238"/>
      <c r="B299" s="225"/>
      <c r="C299" s="9" t="s">
        <v>595</v>
      </c>
      <c r="D299" s="15">
        <v>10848</v>
      </c>
      <c r="E299" s="10">
        <f t="shared" ref="E299:E306" si="26">+D299/$I299</f>
        <v>0.65953307392996108</v>
      </c>
      <c r="F299" s="7"/>
      <c r="G299" s="15">
        <v>5600</v>
      </c>
      <c r="H299" s="10">
        <f t="shared" ref="H299:H306" si="27">+G299/$I299</f>
        <v>0.34046692607003892</v>
      </c>
      <c r="I299" s="7">
        <f t="shared" ref="I299:I306" si="28">+D299+G299</f>
        <v>16448</v>
      </c>
      <c r="R299" s="92"/>
      <c r="W299"/>
      <c r="X299"/>
      <c r="Y299"/>
    </row>
    <row r="300" spans="1:25" ht="12.75" customHeight="1" x14ac:dyDescent="0.2">
      <c r="A300" s="238"/>
      <c r="B300" s="225"/>
      <c r="C300" s="9" t="s">
        <v>440</v>
      </c>
      <c r="D300" s="15">
        <v>1152</v>
      </c>
      <c r="E300" s="10">
        <f t="shared" si="26"/>
        <v>1</v>
      </c>
      <c r="F300" s="7"/>
      <c r="G300" s="15"/>
      <c r="H300" s="10">
        <f t="shared" si="27"/>
        <v>0</v>
      </c>
      <c r="I300" s="7">
        <f t="shared" si="28"/>
        <v>1152</v>
      </c>
      <c r="R300" s="92"/>
      <c r="W300"/>
      <c r="X300"/>
      <c r="Y300"/>
    </row>
    <row r="301" spans="1:25" ht="12.75" customHeight="1" x14ac:dyDescent="0.2">
      <c r="A301" s="238"/>
      <c r="B301" s="225"/>
      <c r="C301" s="9" t="s">
        <v>452</v>
      </c>
      <c r="D301" s="15">
        <v>5568</v>
      </c>
      <c r="E301" s="10">
        <f t="shared" si="26"/>
        <v>0.78911564625850339</v>
      </c>
      <c r="F301" s="7"/>
      <c r="G301" s="15">
        <v>1488</v>
      </c>
      <c r="H301" s="10">
        <f t="shared" si="27"/>
        <v>0.21088435374149661</v>
      </c>
      <c r="I301" s="7">
        <f t="shared" si="28"/>
        <v>7056</v>
      </c>
      <c r="R301" s="92"/>
      <c r="W301"/>
      <c r="X301"/>
      <c r="Y301"/>
    </row>
    <row r="302" spans="1:25" ht="12.75" customHeight="1" x14ac:dyDescent="0.2">
      <c r="A302" s="238"/>
      <c r="B302" s="225"/>
      <c r="C302" s="9" t="s">
        <v>480</v>
      </c>
      <c r="D302" s="15">
        <v>8112</v>
      </c>
      <c r="E302" s="10">
        <f t="shared" si="26"/>
        <v>0.78604651162790695</v>
      </c>
      <c r="F302" s="7"/>
      <c r="G302" s="15">
        <v>2208</v>
      </c>
      <c r="H302" s="10">
        <f t="shared" si="27"/>
        <v>0.21395348837209302</v>
      </c>
      <c r="I302" s="7">
        <f t="shared" si="28"/>
        <v>10320</v>
      </c>
      <c r="R302" s="92"/>
      <c r="W302"/>
      <c r="X302"/>
      <c r="Y302"/>
    </row>
    <row r="303" spans="1:25" ht="12.75" customHeight="1" x14ac:dyDescent="0.2">
      <c r="A303" s="238"/>
      <c r="B303" s="225"/>
      <c r="C303" s="9" t="s">
        <v>490</v>
      </c>
      <c r="D303" s="7">
        <v>15952</v>
      </c>
      <c r="E303" s="10">
        <f t="shared" si="26"/>
        <v>0.62842735581468645</v>
      </c>
      <c r="F303" s="7"/>
      <c r="G303" s="7">
        <v>9432</v>
      </c>
      <c r="H303" s="10">
        <f t="shared" si="27"/>
        <v>0.37157264418531361</v>
      </c>
      <c r="I303" s="7">
        <f t="shared" si="28"/>
        <v>25384</v>
      </c>
      <c r="R303" s="92"/>
      <c r="W303"/>
      <c r="X303"/>
      <c r="Y303"/>
    </row>
    <row r="304" spans="1:25" ht="12.75" customHeight="1" x14ac:dyDescent="0.2">
      <c r="A304" s="238"/>
      <c r="B304" s="225"/>
      <c r="C304" s="9" t="s">
        <v>511</v>
      </c>
      <c r="D304" s="16">
        <v>14160</v>
      </c>
      <c r="E304" s="17">
        <f t="shared" si="26"/>
        <v>0.56621880998080609</v>
      </c>
      <c r="F304" s="5"/>
      <c r="G304" s="16">
        <v>10848</v>
      </c>
      <c r="H304" s="17">
        <f t="shared" si="27"/>
        <v>0.43378119001919385</v>
      </c>
      <c r="I304" s="16">
        <f t="shared" si="28"/>
        <v>25008</v>
      </c>
      <c r="R304" s="92"/>
      <c r="W304"/>
      <c r="X304"/>
      <c r="Y304"/>
    </row>
    <row r="305" spans="1:25" ht="12.75" customHeight="1" x14ac:dyDescent="0.2">
      <c r="A305" s="238"/>
      <c r="B305" s="225"/>
      <c r="C305" s="9" t="s">
        <v>596</v>
      </c>
      <c r="D305" s="7">
        <v>14000</v>
      </c>
      <c r="E305" s="10">
        <f t="shared" si="26"/>
        <v>0.70507655116841261</v>
      </c>
      <c r="F305" s="7"/>
      <c r="G305" s="7">
        <v>5856</v>
      </c>
      <c r="H305" s="10">
        <f t="shared" si="27"/>
        <v>0.29492344883158744</v>
      </c>
      <c r="I305" s="7">
        <f t="shared" si="28"/>
        <v>19856</v>
      </c>
      <c r="R305" s="92"/>
      <c r="W305"/>
      <c r="X305"/>
      <c r="Y305"/>
    </row>
    <row r="306" spans="1:25" ht="12.75" customHeight="1" x14ac:dyDescent="0.2">
      <c r="A306" s="238"/>
      <c r="B306" s="225"/>
      <c r="C306" s="34" t="s">
        <v>44</v>
      </c>
      <c r="D306" s="32">
        <f>SUM(D299:D305)</f>
        <v>69792</v>
      </c>
      <c r="E306" s="41">
        <f t="shared" si="26"/>
        <v>0.66327073671405767</v>
      </c>
      <c r="F306" s="42"/>
      <c r="G306" s="32">
        <f>SUM(G299:G305)</f>
        <v>35432</v>
      </c>
      <c r="H306" s="41">
        <f t="shared" si="27"/>
        <v>0.33672926328594238</v>
      </c>
      <c r="I306" s="42">
        <f t="shared" si="28"/>
        <v>105224</v>
      </c>
      <c r="R306" s="92"/>
      <c r="W306"/>
      <c r="X306"/>
      <c r="Y306"/>
    </row>
    <row r="307" spans="1:25" ht="12.75" customHeight="1" x14ac:dyDescent="0.2">
      <c r="A307" s="238"/>
      <c r="B307" s="225"/>
      <c r="C307" s="52" t="s">
        <v>186</v>
      </c>
      <c r="D307" s="32"/>
      <c r="E307" s="33"/>
      <c r="F307" s="32"/>
      <c r="G307" s="32"/>
      <c r="H307" s="33"/>
      <c r="I307" s="32"/>
      <c r="R307" s="92"/>
      <c r="W307"/>
      <c r="X307"/>
      <c r="Y307"/>
    </row>
    <row r="308" spans="1:25" ht="12.75" customHeight="1" x14ac:dyDescent="0.2">
      <c r="A308" s="238"/>
      <c r="B308" s="225"/>
      <c r="C308" s="9" t="s">
        <v>423</v>
      </c>
      <c r="D308" s="15">
        <v>30336</v>
      </c>
      <c r="E308" s="10">
        <f t="shared" si="24"/>
        <v>0.69680264608599785</v>
      </c>
      <c r="F308" s="7"/>
      <c r="G308" s="15">
        <v>13200</v>
      </c>
      <c r="H308" s="10">
        <f t="shared" si="25"/>
        <v>0.30319735391400221</v>
      </c>
      <c r="I308" s="7">
        <f t="shared" si="23"/>
        <v>43536</v>
      </c>
      <c r="M308" s="8"/>
      <c r="N308" s="8"/>
      <c r="O308" s="8"/>
      <c r="P308" s="8"/>
      <c r="Q308" s="8"/>
      <c r="R308" s="92"/>
      <c r="W308"/>
      <c r="X308"/>
      <c r="Y308"/>
    </row>
    <row r="309" spans="1:25" ht="12.75" customHeight="1" x14ac:dyDescent="0.2">
      <c r="A309" s="238"/>
      <c r="B309" s="225"/>
      <c r="C309" s="9" t="s">
        <v>597</v>
      </c>
      <c r="D309" s="15">
        <v>19488</v>
      </c>
      <c r="E309" s="10">
        <f t="shared" si="24"/>
        <v>0.56232686980609414</v>
      </c>
      <c r="F309" s="7"/>
      <c r="G309" s="15">
        <v>15168</v>
      </c>
      <c r="H309" s="10">
        <f t="shared" si="25"/>
        <v>0.4376731301939058</v>
      </c>
      <c r="I309" s="7">
        <f t="shared" si="23"/>
        <v>34656</v>
      </c>
      <c r="R309" s="92"/>
      <c r="W309"/>
      <c r="X309"/>
      <c r="Y309"/>
    </row>
    <row r="310" spans="1:25" ht="12.75" customHeight="1" x14ac:dyDescent="0.2">
      <c r="A310" s="238"/>
      <c r="B310" s="225"/>
      <c r="C310" s="9" t="s">
        <v>598</v>
      </c>
      <c r="D310" s="7"/>
      <c r="E310" s="10">
        <f t="shared" si="24"/>
        <v>0</v>
      </c>
      <c r="F310" s="7"/>
      <c r="G310" s="7">
        <v>3936</v>
      </c>
      <c r="H310" s="10">
        <f t="shared" si="25"/>
        <v>1</v>
      </c>
      <c r="I310" s="7">
        <f t="shared" si="23"/>
        <v>3936</v>
      </c>
      <c r="R310" s="92"/>
      <c r="W310"/>
      <c r="X310"/>
      <c r="Y310"/>
    </row>
    <row r="311" spans="1:25" ht="12.75" customHeight="1" x14ac:dyDescent="0.2">
      <c r="A311" s="238"/>
      <c r="B311" s="225"/>
      <c r="C311" s="9" t="s">
        <v>460</v>
      </c>
      <c r="D311" s="7">
        <v>9312</v>
      </c>
      <c r="E311" s="10">
        <f t="shared" si="24"/>
        <v>0.5449438202247191</v>
      </c>
      <c r="F311" s="12"/>
      <c r="G311" s="7">
        <v>7776</v>
      </c>
      <c r="H311" s="10">
        <f t="shared" si="25"/>
        <v>0.4550561797752809</v>
      </c>
      <c r="I311" s="7">
        <f t="shared" si="23"/>
        <v>17088</v>
      </c>
      <c r="R311" s="92"/>
      <c r="W311"/>
      <c r="X311"/>
      <c r="Y311"/>
    </row>
    <row r="312" spans="1:25" ht="12.75" customHeight="1" x14ac:dyDescent="0.2">
      <c r="A312" s="238"/>
      <c r="B312" s="225"/>
      <c r="C312" s="9" t="s">
        <v>461</v>
      </c>
      <c r="D312" s="15"/>
      <c r="E312" s="10">
        <f t="shared" si="24"/>
        <v>0</v>
      </c>
      <c r="F312" s="7"/>
      <c r="G312" s="14">
        <v>896</v>
      </c>
      <c r="H312" s="10">
        <f t="shared" si="25"/>
        <v>1</v>
      </c>
      <c r="I312" s="7">
        <f t="shared" si="23"/>
        <v>896</v>
      </c>
      <c r="R312" s="92"/>
      <c r="W312"/>
      <c r="X312"/>
      <c r="Y312"/>
    </row>
    <row r="313" spans="1:25" ht="12.75" customHeight="1" x14ac:dyDescent="0.2">
      <c r="A313" s="238"/>
      <c r="B313" s="225"/>
      <c r="C313" s="9" t="s">
        <v>495</v>
      </c>
      <c r="D313" s="7">
        <v>13968</v>
      </c>
      <c r="E313" s="10">
        <f t="shared" si="24"/>
        <v>0.64238410596026485</v>
      </c>
      <c r="F313" s="7"/>
      <c r="G313" s="7">
        <v>7776</v>
      </c>
      <c r="H313" s="10">
        <f t="shared" si="25"/>
        <v>0.35761589403973509</v>
      </c>
      <c r="I313" s="7">
        <f t="shared" si="23"/>
        <v>21744</v>
      </c>
      <c r="R313" s="92"/>
      <c r="W313"/>
      <c r="X313"/>
      <c r="Y313"/>
    </row>
    <row r="314" spans="1:25" ht="12.75" customHeight="1" x14ac:dyDescent="0.2">
      <c r="A314" s="238"/>
      <c r="B314" s="225"/>
      <c r="C314" s="34" t="s">
        <v>44</v>
      </c>
      <c r="D314" s="32">
        <f>SUM(D308:D313)</f>
        <v>73104</v>
      </c>
      <c r="E314" s="33">
        <f t="shared" si="24"/>
        <v>0.59992121848739499</v>
      </c>
      <c r="F314" s="32"/>
      <c r="G314" s="32">
        <f>SUM(G308:G313)</f>
        <v>48752</v>
      </c>
      <c r="H314" s="33">
        <f t="shared" si="25"/>
        <v>0.40007878151260506</v>
      </c>
      <c r="I314" s="32">
        <f t="shared" si="23"/>
        <v>121856</v>
      </c>
      <c r="R314" s="92"/>
      <c r="W314"/>
      <c r="X314"/>
      <c r="Y314"/>
    </row>
    <row r="315" spans="1:25" ht="12.75" customHeight="1" thickBot="1" x14ac:dyDescent="0.25">
      <c r="A315" s="238"/>
      <c r="B315" s="226"/>
      <c r="C315" s="63" t="s">
        <v>0</v>
      </c>
      <c r="D315" s="62">
        <f>SUM(D306,D314)</f>
        <v>142896</v>
      </c>
      <c r="E315" s="60">
        <f t="shared" si="24"/>
        <v>0.62927602607010746</v>
      </c>
      <c r="F315" s="62"/>
      <c r="G315" s="62">
        <f>SUM(G306,G314)</f>
        <v>84184</v>
      </c>
      <c r="H315" s="60">
        <f t="shared" si="25"/>
        <v>0.37072397392989254</v>
      </c>
      <c r="I315" s="62">
        <f t="shared" si="23"/>
        <v>227080</v>
      </c>
      <c r="W315"/>
      <c r="X315"/>
      <c r="Y315"/>
    </row>
    <row r="316" spans="1:25" ht="12.75" customHeight="1" x14ac:dyDescent="0.2">
      <c r="A316" s="238"/>
      <c r="B316" s="223" t="s">
        <v>342</v>
      </c>
      <c r="C316" s="52" t="s">
        <v>56</v>
      </c>
      <c r="D316" s="35"/>
      <c r="E316" s="35"/>
      <c r="F316" s="35"/>
      <c r="G316" s="35"/>
      <c r="H316" s="35"/>
      <c r="I316" s="35"/>
      <c r="W316"/>
      <c r="X316"/>
      <c r="Y316"/>
    </row>
    <row r="317" spans="1:25" ht="12.75" customHeight="1" x14ac:dyDescent="0.2">
      <c r="A317" s="238"/>
      <c r="B317" s="225"/>
      <c r="C317" s="51" t="s">
        <v>522</v>
      </c>
      <c r="D317" s="15">
        <v>14080</v>
      </c>
      <c r="E317" s="10">
        <f t="shared" ref="E317:E326" si="29">+D317/$I317</f>
        <v>0.91666666666666663</v>
      </c>
      <c r="F317" s="7"/>
      <c r="G317" s="15">
        <v>1280</v>
      </c>
      <c r="H317" s="10">
        <f t="shared" ref="H317:H326" si="30">+G317/$I317</f>
        <v>8.3333333333333329E-2</v>
      </c>
      <c r="I317" s="7">
        <f t="shared" ref="I317:I326" si="31">+D317+G317</f>
        <v>15360</v>
      </c>
      <c r="R317" s="92"/>
      <c r="W317"/>
      <c r="X317"/>
      <c r="Y317"/>
    </row>
    <row r="318" spans="1:25" ht="12.75" customHeight="1" x14ac:dyDescent="0.2">
      <c r="A318" s="238"/>
      <c r="B318" s="225"/>
      <c r="C318" s="51" t="s">
        <v>424</v>
      </c>
      <c r="D318" s="7"/>
      <c r="E318" s="10">
        <f t="shared" si="29"/>
        <v>0</v>
      </c>
      <c r="F318" s="7"/>
      <c r="G318" s="7">
        <v>4112</v>
      </c>
      <c r="H318" s="10">
        <f t="shared" si="30"/>
        <v>1</v>
      </c>
      <c r="I318" s="7">
        <f t="shared" si="31"/>
        <v>4112</v>
      </c>
      <c r="R318" s="92"/>
      <c r="W318"/>
      <c r="X318"/>
      <c r="Y318"/>
    </row>
    <row r="319" spans="1:25" ht="12.75" customHeight="1" x14ac:dyDescent="0.2">
      <c r="A319" s="238"/>
      <c r="B319" s="225"/>
      <c r="C319" s="9" t="s">
        <v>599</v>
      </c>
      <c r="D319" s="16">
        <v>3792</v>
      </c>
      <c r="E319" s="17">
        <f t="shared" si="29"/>
        <v>1</v>
      </c>
      <c r="F319" s="16"/>
      <c r="G319" s="16"/>
      <c r="H319" s="17">
        <f t="shared" si="30"/>
        <v>0</v>
      </c>
      <c r="I319" s="16">
        <f t="shared" si="31"/>
        <v>3792</v>
      </c>
      <c r="R319" s="92"/>
      <c r="W319"/>
      <c r="X319"/>
      <c r="Y319"/>
    </row>
    <row r="320" spans="1:25" ht="12.75" customHeight="1" x14ac:dyDescent="0.2">
      <c r="A320" s="238"/>
      <c r="B320" s="225"/>
      <c r="C320" s="51" t="s">
        <v>431</v>
      </c>
      <c r="D320" s="16">
        <v>9168</v>
      </c>
      <c r="E320" s="17">
        <f t="shared" si="29"/>
        <v>0.80932203389830504</v>
      </c>
      <c r="F320" s="16"/>
      <c r="G320" s="16">
        <v>2160</v>
      </c>
      <c r="H320" s="17">
        <f t="shared" si="30"/>
        <v>0.19067796610169491</v>
      </c>
      <c r="I320" s="16">
        <f t="shared" si="31"/>
        <v>11328</v>
      </c>
      <c r="R320" s="92"/>
      <c r="W320"/>
      <c r="X320"/>
      <c r="Y320"/>
    </row>
    <row r="321" spans="1:25" ht="12.75" customHeight="1" x14ac:dyDescent="0.2">
      <c r="A321" s="238"/>
      <c r="B321" s="225"/>
      <c r="C321" s="51" t="s">
        <v>459</v>
      </c>
      <c r="D321" s="7">
        <v>17952</v>
      </c>
      <c r="E321" s="10">
        <f t="shared" si="29"/>
        <v>0.8758782201405152</v>
      </c>
      <c r="F321" s="7"/>
      <c r="G321" s="7">
        <v>2544</v>
      </c>
      <c r="H321" s="10">
        <f t="shared" si="30"/>
        <v>0.12412177985948478</v>
      </c>
      <c r="I321" s="7">
        <f t="shared" si="31"/>
        <v>20496</v>
      </c>
      <c r="R321" s="92"/>
      <c r="W321"/>
      <c r="X321"/>
      <c r="Y321"/>
    </row>
    <row r="322" spans="1:25" ht="12.75" customHeight="1" x14ac:dyDescent="0.2">
      <c r="A322" s="238"/>
      <c r="B322" s="225"/>
      <c r="C322" s="9" t="s">
        <v>471</v>
      </c>
      <c r="D322" s="15">
        <v>1040</v>
      </c>
      <c r="E322" s="10">
        <f t="shared" si="29"/>
        <v>1</v>
      </c>
      <c r="F322" s="7"/>
      <c r="G322" s="15"/>
      <c r="H322" s="10">
        <f t="shared" si="30"/>
        <v>0</v>
      </c>
      <c r="I322" s="7">
        <f t="shared" si="31"/>
        <v>1040</v>
      </c>
      <c r="R322" s="92"/>
      <c r="W322"/>
      <c r="X322"/>
      <c r="Y322"/>
    </row>
    <row r="323" spans="1:25" ht="12.75" customHeight="1" x14ac:dyDescent="0.2">
      <c r="A323" s="238"/>
      <c r="B323" s="225"/>
      <c r="C323" s="51" t="s">
        <v>606</v>
      </c>
      <c r="D323" s="7">
        <v>3600</v>
      </c>
      <c r="E323" s="10">
        <f t="shared" si="29"/>
        <v>1</v>
      </c>
      <c r="F323" s="7"/>
      <c r="G323" s="7"/>
      <c r="H323" s="10">
        <f t="shared" si="30"/>
        <v>0</v>
      </c>
      <c r="I323" s="7">
        <f t="shared" si="31"/>
        <v>3600</v>
      </c>
      <c r="R323" s="92"/>
      <c r="W323"/>
      <c r="X323"/>
      <c r="Y323"/>
    </row>
    <row r="324" spans="1:25" ht="12.75" customHeight="1" x14ac:dyDescent="0.2">
      <c r="A324" s="238"/>
      <c r="B324" s="225"/>
      <c r="C324" s="44" t="s">
        <v>600</v>
      </c>
      <c r="D324" s="15"/>
      <c r="E324" s="10" t="s">
        <v>615</v>
      </c>
      <c r="F324" s="7"/>
      <c r="G324" s="15"/>
      <c r="H324" s="10" t="s">
        <v>615</v>
      </c>
      <c r="I324" s="7">
        <f t="shared" si="31"/>
        <v>0</v>
      </c>
      <c r="R324" s="92"/>
      <c r="W324"/>
      <c r="X324"/>
      <c r="Y324"/>
    </row>
    <row r="325" spans="1:25" ht="12.75" customHeight="1" x14ac:dyDescent="0.2">
      <c r="A325" s="238"/>
      <c r="B325" s="225"/>
      <c r="C325" s="9" t="s">
        <v>510</v>
      </c>
      <c r="D325" s="7">
        <v>7360</v>
      </c>
      <c r="E325" s="10">
        <f t="shared" si="29"/>
        <v>1</v>
      </c>
      <c r="F325" s="7"/>
      <c r="G325" s="7"/>
      <c r="H325" s="10">
        <f t="shared" si="30"/>
        <v>0</v>
      </c>
      <c r="I325" s="7">
        <f t="shared" si="31"/>
        <v>7360</v>
      </c>
      <c r="M325" s="8"/>
      <c r="N325" s="8"/>
      <c r="O325" s="8"/>
      <c r="P325" s="8"/>
      <c r="Q325" s="8"/>
      <c r="R325" s="92"/>
      <c r="W325"/>
      <c r="X325"/>
      <c r="Y325"/>
    </row>
    <row r="326" spans="1:25" ht="12.75" customHeight="1" x14ac:dyDescent="0.2">
      <c r="A326" s="238"/>
      <c r="B326" s="225"/>
      <c r="C326" s="34" t="s">
        <v>44</v>
      </c>
      <c r="D326" s="36">
        <f>SUM(D317:D325)</f>
        <v>56992</v>
      </c>
      <c r="E326" s="33">
        <f t="shared" si="29"/>
        <v>0.84951108991175772</v>
      </c>
      <c r="F326" s="32"/>
      <c r="G326" s="36">
        <f>SUM(G317:G325)</f>
        <v>10096</v>
      </c>
      <c r="H326" s="33">
        <f t="shared" si="30"/>
        <v>0.15048891008824231</v>
      </c>
      <c r="I326" s="32">
        <f t="shared" si="31"/>
        <v>67088</v>
      </c>
      <c r="R326" s="92"/>
      <c r="W326"/>
      <c r="X326"/>
      <c r="Y326"/>
    </row>
    <row r="327" spans="1:25" ht="12.75" customHeight="1" x14ac:dyDescent="0.2">
      <c r="A327" s="238"/>
      <c r="B327" s="225"/>
      <c r="C327" s="52" t="s">
        <v>132</v>
      </c>
      <c r="D327" s="36"/>
      <c r="E327" s="33"/>
      <c r="F327" s="32"/>
      <c r="G327" s="36"/>
      <c r="H327" s="33"/>
      <c r="I327" s="32"/>
      <c r="R327" s="92"/>
      <c r="W327"/>
      <c r="X327"/>
      <c r="Y327"/>
    </row>
    <row r="328" spans="1:25" ht="12.75" customHeight="1" x14ac:dyDescent="0.2">
      <c r="A328" s="238"/>
      <c r="B328" s="225"/>
      <c r="C328" s="9" t="s">
        <v>625</v>
      </c>
      <c r="D328" s="16">
        <v>5584</v>
      </c>
      <c r="E328" s="17">
        <f>+D328/$I328</f>
        <v>1</v>
      </c>
      <c r="F328" s="16"/>
      <c r="G328" s="16"/>
      <c r="H328" s="17">
        <f>+G328/$I328</f>
        <v>0</v>
      </c>
      <c r="I328" s="16">
        <f>+D328+G328</f>
        <v>5584</v>
      </c>
      <c r="M328" s="8"/>
      <c r="N328" s="8"/>
      <c r="O328" s="8"/>
      <c r="P328" s="8"/>
      <c r="Q328" s="8"/>
      <c r="R328" s="92"/>
      <c r="W328"/>
      <c r="X328"/>
      <c r="Y328"/>
    </row>
    <row r="329" spans="1:25" ht="12.75" customHeight="1" x14ac:dyDescent="0.2">
      <c r="A329" s="238"/>
      <c r="B329" s="225"/>
      <c r="C329" s="9" t="s">
        <v>455</v>
      </c>
      <c r="D329" s="7">
        <v>10656</v>
      </c>
      <c r="E329" s="10">
        <f t="shared" ref="E329:E330" si="32">+D329/$I329</f>
        <v>0.26746987951807227</v>
      </c>
      <c r="F329" s="7"/>
      <c r="G329" s="7">
        <v>29184</v>
      </c>
      <c r="H329" s="10">
        <f t="shared" ref="H329:H330" si="33">+G329/$I329</f>
        <v>0.73253012048192767</v>
      </c>
      <c r="I329" s="7">
        <f t="shared" ref="I329:I330" si="34">+D329+G329</f>
        <v>39840</v>
      </c>
      <c r="R329" s="92"/>
      <c r="W329"/>
      <c r="X329"/>
      <c r="Y329"/>
    </row>
    <row r="330" spans="1:25" ht="12.75" customHeight="1" x14ac:dyDescent="0.2">
      <c r="A330" s="238"/>
      <c r="B330" s="225"/>
      <c r="C330" s="9" t="s">
        <v>601</v>
      </c>
      <c r="D330" s="7">
        <v>9152</v>
      </c>
      <c r="E330" s="10">
        <f t="shared" si="32"/>
        <v>0.45833333333333331</v>
      </c>
      <c r="F330" s="7"/>
      <c r="G330" s="7">
        <v>10816</v>
      </c>
      <c r="H330" s="10">
        <f t="shared" si="33"/>
        <v>0.54166666666666663</v>
      </c>
      <c r="I330" s="7">
        <f t="shared" si="34"/>
        <v>19968</v>
      </c>
      <c r="R330" s="92"/>
      <c r="W330"/>
      <c r="X330"/>
      <c r="Y330"/>
    </row>
    <row r="331" spans="1:25" ht="12.75" customHeight="1" x14ac:dyDescent="0.2">
      <c r="A331" s="238"/>
      <c r="B331" s="225"/>
      <c r="C331" s="9" t="s">
        <v>488</v>
      </c>
      <c r="D331" s="7">
        <v>78784</v>
      </c>
      <c r="E331" s="10">
        <f>+D331/$I331</f>
        <v>0.70544412607449858</v>
      </c>
      <c r="F331" s="7"/>
      <c r="G331" s="7">
        <v>32896</v>
      </c>
      <c r="H331" s="10">
        <f>+G331/$I331</f>
        <v>0.29455587392550142</v>
      </c>
      <c r="I331" s="7">
        <f>+D331+G331</f>
        <v>111680</v>
      </c>
      <c r="R331" s="92"/>
      <c r="W331"/>
      <c r="X331"/>
      <c r="Y331"/>
    </row>
    <row r="332" spans="1:25" ht="12.75" customHeight="1" x14ac:dyDescent="0.2">
      <c r="A332" s="238"/>
      <c r="B332" s="225"/>
      <c r="C332" s="34" t="s">
        <v>44</v>
      </c>
      <c r="D332" s="32">
        <f>SUM(D328:D331)</f>
        <v>104176</v>
      </c>
      <c r="E332" s="33">
        <f>+D332/$I332</f>
        <v>0.58832565284178184</v>
      </c>
      <c r="F332" s="32"/>
      <c r="G332" s="32">
        <f>SUM(G328:G331)</f>
        <v>72896</v>
      </c>
      <c r="H332" s="33">
        <f>+G332/$I332</f>
        <v>0.4116743471582181</v>
      </c>
      <c r="I332" s="32">
        <f>+D332+G332</f>
        <v>177072</v>
      </c>
      <c r="R332" s="92"/>
      <c r="W332"/>
      <c r="X332"/>
      <c r="Y332"/>
    </row>
    <row r="333" spans="1:25" ht="12.75" customHeight="1" x14ac:dyDescent="0.2">
      <c r="A333" s="238"/>
      <c r="B333" s="225"/>
      <c r="C333" s="52" t="s">
        <v>50</v>
      </c>
      <c r="D333" s="42"/>
      <c r="E333" s="41"/>
      <c r="F333" s="42"/>
      <c r="G333" s="42"/>
      <c r="H333" s="41"/>
      <c r="I333" s="42"/>
      <c r="R333" s="92"/>
      <c r="W333"/>
      <c r="X333"/>
      <c r="Y333"/>
    </row>
    <row r="334" spans="1:25" ht="12.75" customHeight="1" x14ac:dyDescent="0.2">
      <c r="A334" s="238"/>
      <c r="B334" s="225"/>
      <c r="C334" s="9" t="s">
        <v>466</v>
      </c>
      <c r="D334" s="15">
        <v>75136</v>
      </c>
      <c r="E334" s="10">
        <f t="shared" si="24"/>
        <v>0.93620414673046248</v>
      </c>
      <c r="F334" s="7"/>
      <c r="G334" s="15">
        <v>5120</v>
      </c>
      <c r="H334" s="10">
        <f t="shared" si="25"/>
        <v>6.3795853269537475E-2</v>
      </c>
      <c r="I334" s="7">
        <f t="shared" si="23"/>
        <v>80256</v>
      </c>
      <c r="R334" s="92"/>
      <c r="W334"/>
      <c r="X334"/>
      <c r="Y334"/>
    </row>
    <row r="335" spans="1:25" ht="12.75" customHeight="1" x14ac:dyDescent="0.2">
      <c r="A335" s="238"/>
      <c r="B335" s="225"/>
      <c r="C335" s="9" t="s">
        <v>484</v>
      </c>
      <c r="D335" s="15">
        <v>6624</v>
      </c>
      <c r="E335" s="10">
        <f t="shared" si="24"/>
        <v>0.9261744966442953</v>
      </c>
      <c r="F335" s="7"/>
      <c r="G335" s="15">
        <v>528</v>
      </c>
      <c r="H335" s="10">
        <f t="shared" si="25"/>
        <v>7.3825503355704702E-2</v>
      </c>
      <c r="I335" s="7">
        <f t="shared" si="23"/>
        <v>7152</v>
      </c>
      <c r="R335" s="92"/>
      <c r="W335"/>
      <c r="X335"/>
      <c r="Y335"/>
    </row>
    <row r="336" spans="1:25" ht="12.75" customHeight="1" x14ac:dyDescent="0.2">
      <c r="A336" s="238"/>
      <c r="B336" s="225"/>
      <c r="C336" s="9" t="s">
        <v>602</v>
      </c>
      <c r="D336" s="15">
        <v>1296</v>
      </c>
      <c r="E336" s="10">
        <f t="shared" si="24"/>
        <v>0.2231404958677686</v>
      </c>
      <c r="F336" s="7"/>
      <c r="G336" s="15">
        <v>4512</v>
      </c>
      <c r="H336" s="10">
        <f t="shared" si="25"/>
        <v>0.77685950413223137</v>
      </c>
      <c r="I336" s="7">
        <f t="shared" si="23"/>
        <v>5808</v>
      </c>
      <c r="M336" s="8"/>
      <c r="N336" s="8"/>
      <c r="O336" s="8"/>
      <c r="P336" s="8"/>
      <c r="Q336" s="8"/>
      <c r="R336" s="92"/>
      <c r="W336"/>
      <c r="X336"/>
      <c r="Y336"/>
    </row>
    <row r="337" spans="1:25" ht="12.75" customHeight="1" x14ac:dyDescent="0.2">
      <c r="A337" s="238"/>
      <c r="B337" s="225"/>
      <c r="C337" s="9" t="s">
        <v>494</v>
      </c>
      <c r="D337" s="7">
        <v>13536</v>
      </c>
      <c r="E337" s="10">
        <f t="shared" si="24"/>
        <v>0.90384615384615385</v>
      </c>
      <c r="F337" s="7"/>
      <c r="G337" s="7">
        <v>1440</v>
      </c>
      <c r="H337" s="10">
        <f t="shared" si="25"/>
        <v>9.6153846153846159E-2</v>
      </c>
      <c r="I337" s="7">
        <f t="shared" si="23"/>
        <v>14976</v>
      </c>
      <c r="R337" s="92"/>
      <c r="W337"/>
      <c r="X337"/>
      <c r="Y337"/>
    </row>
    <row r="338" spans="1:25" ht="12.75" customHeight="1" x14ac:dyDescent="0.2">
      <c r="A338" s="238"/>
      <c r="B338" s="225"/>
      <c r="C338" s="9" t="s">
        <v>502</v>
      </c>
      <c r="D338" s="7">
        <v>21600</v>
      </c>
      <c r="E338" s="10">
        <f>+D338/$I338</f>
        <v>0.82720588235294112</v>
      </c>
      <c r="F338" s="7"/>
      <c r="G338" s="7">
        <v>4512</v>
      </c>
      <c r="H338" s="10">
        <f>+G338/$I338</f>
        <v>0.17279411764705882</v>
      </c>
      <c r="I338" s="7">
        <f>+D338+G338</f>
        <v>26112</v>
      </c>
      <c r="R338" s="92"/>
      <c r="W338"/>
      <c r="X338"/>
      <c r="Y338"/>
    </row>
    <row r="339" spans="1:25" ht="12.75" customHeight="1" x14ac:dyDescent="0.2">
      <c r="A339" s="238"/>
      <c r="B339" s="225"/>
      <c r="C339" s="34" t="s">
        <v>44</v>
      </c>
      <c r="D339" s="32">
        <f>SUM(D334:D338)</f>
        <v>118192</v>
      </c>
      <c r="E339" s="33">
        <f t="shared" si="24"/>
        <v>0.88003335715987607</v>
      </c>
      <c r="F339" s="32"/>
      <c r="G339" s="32">
        <f>SUM(G334:G338)</f>
        <v>16112</v>
      </c>
      <c r="H339" s="33">
        <f t="shared" si="25"/>
        <v>0.1199666428401239</v>
      </c>
      <c r="I339" s="32">
        <f t="shared" si="23"/>
        <v>134304</v>
      </c>
      <c r="R339" s="92"/>
      <c r="W339"/>
      <c r="X339"/>
      <c r="Y339"/>
    </row>
    <row r="340" spans="1:25" ht="12.75" customHeight="1" thickBot="1" x14ac:dyDescent="0.25">
      <c r="A340" s="238"/>
      <c r="B340" s="226"/>
      <c r="C340" s="63" t="s">
        <v>0</v>
      </c>
      <c r="D340" s="62">
        <f>SUM(D326,D332,D339)</f>
        <v>279360</v>
      </c>
      <c r="E340" s="60">
        <f t="shared" si="24"/>
        <v>0.73814154054282577</v>
      </c>
      <c r="F340" s="62"/>
      <c r="G340" s="62">
        <f>SUM(G326,G332,G339)</f>
        <v>99104</v>
      </c>
      <c r="H340" s="60">
        <f t="shared" si="25"/>
        <v>0.26185845945717429</v>
      </c>
      <c r="I340" s="62">
        <f t="shared" si="23"/>
        <v>378464</v>
      </c>
      <c r="W340"/>
      <c r="X340"/>
      <c r="Y340"/>
    </row>
    <row r="341" spans="1:25" ht="12.75" customHeight="1" x14ac:dyDescent="0.2">
      <c r="A341" s="221" t="s">
        <v>345</v>
      </c>
      <c r="B341" s="235" t="s">
        <v>603</v>
      </c>
      <c r="C341" s="50" t="s">
        <v>330</v>
      </c>
      <c r="D341" s="64"/>
      <c r="E341" s="64"/>
      <c r="F341" s="64"/>
      <c r="G341" s="32"/>
      <c r="H341" s="32"/>
      <c r="I341" s="37"/>
      <c r="W341"/>
      <c r="X341"/>
      <c r="Y341"/>
    </row>
    <row r="342" spans="1:25" ht="12.75" customHeight="1" x14ac:dyDescent="0.2">
      <c r="A342" s="244"/>
      <c r="B342" s="244"/>
      <c r="C342" s="9" t="s">
        <v>420</v>
      </c>
      <c r="D342" s="7">
        <v>21904</v>
      </c>
      <c r="E342" s="10">
        <f t="shared" ref="E342:E405" si="35">+D342/$I342</f>
        <v>0.83424741011578307</v>
      </c>
      <c r="F342" s="12"/>
      <c r="G342" s="7">
        <v>4352</v>
      </c>
      <c r="H342" s="10">
        <f t="shared" ref="H342:H405" si="36">+G342/$I342</f>
        <v>0.16575258988421693</v>
      </c>
      <c r="I342" s="15">
        <f t="shared" ref="I342:I405" si="37">+D342+G342</f>
        <v>26256</v>
      </c>
      <c r="R342" s="92"/>
      <c r="W342"/>
      <c r="X342"/>
      <c r="Y342"/>
    </row>
    <row r="343" spans="1:25" ht="12.75" customHeight="1" x14ac:dyDescent="0.2">
      <c r="A343" s="244"/>
      <c r="B343" s="244"/>
      <c r="C343" s="9" t="s">
        <v>422</v>
      </c>
      <c r="D343" s="7">
        <v>2352</v>
      </c>
      <c r="E343" s="10">
        <f t="shared" si="35"/>
        <v>1</v>
      </c>
      <c r="F343" s="12"/>
      <c r="G343" s="7"/>
      <c r="H343" s="10">
        <f t="shared" si="36"/>
        <v>0</v>
      </c>
      <c r="I343" s="15">
        <f t="shared" si="37"/>
        <v>2352</v>
      </c>
      <c r="R343" s="92"/>
      <c r="W343"/>
      <c r="X343"/>
      <c r="Y343"/>
    </row>
    <row r="344" spans="1:25" ht="12.75" customHeight="1" x14ac:dyDescent="0.2">
      <c r="A344" s="244"/>
      <c r="B344" s="244"/>
      <c r="C344" s="51" t="s">
        <v>428</v>
      </c>
      <c r="D344" s="7">
        <v>23040</v>
      </c>
      <c r="E344" s="10">
        <f t="shared" si="35"/>
        <v>0.43755697356426621</v>
      </c>
      <c r="F344" s="12"/>
      <c r="G344" s="7">
        <v>29616</v>
      </c>
      <c r="H344" s="10">
        <f t="shared" si="36"/>
        <v>0.56244302643573385</v>
      </c>
      <c r="I344" s="15">
        <f t="shared" si="37"/>
        <v>52656</v>
      </c>
      <c r="R344" s="92"/>
      <c r="W344"/>
      <c r="X344"/>
      <c r="Y344"/>
    </row>
    <row r="345" spans="1:25" ht="12.75" customHeight="1" x14ac:dyDescent="0.2">
      <c r="A345" s="244"/>
      <c r="B345" s="244"/>
      <c r="C345" s="9" t="s">
        <v>430</v>
      </c>
      <c r="D345" s="7"/>
      <c r="E345" s="10" t="s">
        <v>615</v>
      </c>
      <c r="F345" s="12"/>
      <c r="G345" s="7"/>
      <c r="H345" s="10" t="s">
        <v>615</v>
      </c>
      <c r="I345" s="15">
        <f t="shared" si="37"/>
        <v>0</v>
      </c>
      <c r="R345" s="92"/>
      <c r="W345"/>
      <c r="X345"/>
      <c r="Y345"/>
    </row>
    <row r="346" spans="1:25" ht="12.75" customHeight="1" x14ac:dyDescent="0.2">
      <c r="A346" s="244"/>
      <c r="B346" s="244"/>
      <c r="C346" s="9" t="s">
        <v>435</v>
      </c>
      <c r="D346" s="7">
        <v>18336</v>
      </c>
      <c r="E346" s="10">
        <f t="shared" si="35"/>
        <v>0.66939252336448596</v>
      </c>
      <c r="F346" s="12"/>
      <c r="G346" s="7">
        <v>9056</v>
      </c>
      <c r="H346" s="10">
        <f t="shared" si="36"/>
        <v>0.33060747663551404</v>
      </c>
      <c r="I346" s="15">
        <f t="shared" si="37"/>
        <v>27392</v>
      </c>
      <c r="M346" s="8"/>
      <c r="N346" s="8"/>
      <c r="O346" s="8"/>
      <c r="P346" s="8"/>
      <c r="Q346" s="8"/>
      <c r="R346" s="92"/>
      <c r="W346"/>
      <c r="X346"/>
      <c r="Y346"/>
    </row>
    <row r="347" spans="1:25" ht="12.75" customHeight="1" x14ac:dyDescent="0.2">
      <c r="A347" s="244"/>
      <c r="B347" s="244"/>
      <c r="C347" s="9" t="s">
        <v>491</v>
      </c>
      <c r="D347" s="7">
        <v>3456</v>
      </c>
      <c r="E347" s="10">
        <f t="shared" si="35"/>
        <v>1</v>
      </c>
      <c r="F347" s="12"/>
      <c r="G347" s="7"/>
      <c r="H347" s="10">
        <f t="shared" si="36"/>
        <v>0</v>
      </c>
      <c r="I347" s="15">
        <f t="shared" si="37"/>
        <v>3456</v>
      </c>
      <c r="R347" s="92"/>
      <c r="W347"/>
      <c r="X347"/>
      <c r="Y347"/>
    </row>
    <row r="348" spans="1:25" ht="12.75" customHeight="1" x14ac:dyDescent="0.2">
      <c r="A348" s="244"/>
      <c r="B348" s="244"/>
      <c r="C348" s="9" t="s">
        <v>497</v>
      </c>
      <c r="D348" s="7">
        <v>18576</v>
      </c>
      <c r="E348" s="10">
        <f t="shared" si="35"/>
        <v>0.81991525423728817</v>
      </c>
      <c r="F348" s="12"/>
      <c r="G348" s="7">
        <v>4080</v>
      </c>
      <c r="H348" s="10">
        <f t="shared" si="36"/>
        <v>0.18008474576271186</v>
      </c>
      <c r="I348" s="15">
        <f t="shared" si="37"/>
        <v>22656</v>
      </c>
      <c r="R348" s="92"/>
      <c r="W348"/>
      <c r="X348"/>
      <c r="Y348"/>
    </row>
    <row r="349" spans="1:25" ht="12.75" customHeight="1" x14ac:dyDescent="0.2">
      <c r="A349" s="244"/>
      <c r="B349" s="244"/>
      <c r="C349" s="9" t="s">
        <v>509</v>
      </c>
      <c r="D349" s="7">
        <v>4944</v>
      </c>
      <c r="E349" s="10">
        <f t="shared" si="35"/>
        <v>1</v>
      </c>
      <c r="F349" s="12"/>
      <c r="G349" s="7"/>
      <c r="H349" s="10">
        <f t="shared" si="36"/>
        <v>0</v>
      </c>
      <c r="I349" s="15">
        <f t="shared" si="37"/>
        <v>4944</v>
      </c>
      <c r="R349" s="92"/>
      <c r="W349"/>
      <c r="X349"/>
      <c r="Y349"/>
    </row>
    <row r="350" spans="1:25" ht="12.75" customHeight="1" x14ac:dyDescent="0.2">
      <c r="A350" s="244"/>
      <c r="B350" s="244"/>
      <c r="C350" s="55" t="s">
        <v>44</v>
      </c>
      <c r="D350" s="32">
        <f>SUM(D342:D349)</f>
        <v>92608</v>
      </c>
      <c r="E350" s="33">
        <f t="shared" si="35"/>
        <v>0.66284928996793402</v>
      </c>
      <c r="F350" s="64"/>
      <c r="G350" s="32">
        <f>SUM(G342:G349)</f>
        <v>47104</v>
      </c>
      <c r="H350" s="33">
        <f t="shared" si="36"/>
        <v>0.33715071003206598</v>
      </c>
      <c r="I350" s="36">
        <f t="shared" si="37"/>
        <v>139712</v>
      </c>
      <c r="R350" s="92"/>
      <c r="W350"/>
      <c r="X350"/>
      <c r="Y350"/>
    </row>
    <row r="351" spans="1:25" ht="12.75" customHeight="1" x14ac:dyDescent="0.2">
      <c r="A351" s="244"/>
      <c r="B351" s="244"/>
      <c r="C351" s="52" t="s">
        <v>180</v>
      </c>
      <c r="D351" s="32"/>
      <c r="E351" s="33"/>
      <c r="F351" s="64"/>
      <c r="G351" s="32"/>
      <c r="H351" s="33"/>
      <c r="I351" s="36"/>
      <c r="R351" s="92"/>
      <c r="W351"/>
      <c r="X351"/>
      <c r="Y351"/>
    </row>
    <row r="352" spans="1:25" ht="12.75" customHeight="1" x14ac:dyDescent="0.2">
      <c r="A352" s="244"/>
      <c r="B352" s="244"/>
      <c r="C352" s="48" t="s">
        <v>460</v>
      </c>
      <c r="D352" s="7"/>
      <c r="E352" s="10" t="s">
        <v>615</v>
      </c>
      <c r="F352" s="12"/>
      <c r="G352" s="7"/>
      <c r="H352" s="10" t="s">
        <v>615</v>
      </c>
      <c r="I352" s="15">
        <f t="shared" si="37"/>
        <v>0</v>
      </c>
      <c r="R352" s="92"/>
      <c r="W352"/>
      <c r="X352"/>
      <c r="Y352"/>
    </row>
    <row r="353" spans="1:25" ht="12.75" customHeight="1" x14ac:dyDescent="0.2">
      <c r="A353" s="244"/>
      <c r="B353" s="244"/>
      <c r="C353" s="48" t="s">
        <v>467</v>
      </c>
      <c r="D353" s="7">
        <v>7632</v>
      </c>
      <c r="E353" s="10">
        <f t="shared" si="35"/>
        <v>0.69130434782608696</v>
      </c>
      <c r="F353" s="12"/>
      <c r="G353" s="7">
        <v>3408</v>
      </c>
      <c r="H353" s="10">
        <f t="shared" si="36"/>
        <v>0.30869565217391304</v>
      </c>
      <c r="I353" s="15">
        <f t="shared" si="37"/>
        <v>11040</v>
      </c>
      <c r="R353" s="92"/>
      <c r="W353"/>
      <c r="X353"/>
      <c r="Y353"/>
    </row>
    <row r="354" spans="1:25" ht="12.75" customHeight="1" x14ac:dyDescent="0.2">
      <c r="A354" s="244"/>
      <c r="B354" s="244"/>
      <c r="C354" s="48" t="s">
        <v>474</v>
      </c>
      <c r="D354" s="7">
        <v>9408</v>
      </c>
      <c r="E354" s="10">
        <f t="shared" si="35"/>
        <v>0.54596100278551529</v>
      </c>
      <c r="F354" s="12"/>
      <c r="G354" s="7">
        <v>7824</v>
      </c>
      <c r="H354" s="10">
        <f t="shared" si="36"/>
        <v>0.45403899721448465</v>
      </c>
      <c r="I354" s="15">
        <f t="shared" si="37"/>
        <v>17232</v>
      </c>
      <c r="M354" s="8"/>
      <c r="N354" s="8"/>
      <c r="O354" s="8"/>
      <c r="P354" s="8"/>
      <c r="Q354" s="8"/>
      <c r="R354" s="92"/>
      <c r="W354"/>
      <c r="X354"/>
      <c r="Y354"/>
    </row>
    <row r="355" spans="1:25" ht="12.75" customHeight="1" x14ac:dyDescent="0.2">
      <c r="A355" s="244"/>
      <c r="B355" s="244"/>
      <c r="C355" s="9" t="s">
        <v>477</v>
      </c>
      <c r="D355" s="7">
        <v>42864</v>
      </c>
      <c r="E355" s="10">
        <f t="shared" si="35"/>
        <v>0.87980295566502464</v>
      </c>
      <c r="F355" s="12"/>
      <c r="G355" s="7">
        <v>5856</v>
      </c>
      <c r="H355" s="10">
        <f t="shared" si="36"/>
        <v>0.12019704433497537</v>
      </c>
      <c r="I355" s="15">
        <f t="shared" si="37"/>
        <v>48720</v>
      </c>
      <c r="M355" s="8"/>
      <c r="N355" s="8"/>
      <c r="O355" s="8"/>
      <c r="P355" s="8"/>
      <c r="Q355" s="8"/>
      <c r="R355" s="92"/>
      <c r="W355"/>
      <c r="X355"/>
      <c r="Y355"/>
    </row>
    <row r="356" spans="1:25" ht="12.75" customHeight="1" x14ac:dyDescent="0.2">
      <c r="A356" s="244"/>
      <c r="B356" s="244"/>
      <c r="C356" s="48" t="s">
        <v>499</v>
      </c>
      <c r="D356" s="7">
        <v>35904</v>
      </c>
      <c r="E356" s="10">
        <f t="shared" si="35"/>
        <v>0.90012033694344162</v>
      </c>
      <c r="F356" s="12"/>
      <c r="G356" s="7">
        <v>3984</v>
      </c>
      <c r="H356" s="10">
        <f t="shared" si="36"/>
        <v>9.9879663056558363E-2</v>
      </c>
      <c r="I356" s="15">
        <f t="shared" si="37"/>
        <v>39888</v>
      </c>
      <c r="R356" s="92"/>
      <c r="W356"/>
      <c r="X356"/>
      <c r="Y356"/>
    </row>
    <row r="357" spans="1:25" ht="12.75" customHeight="1" x14ac:dyDescent="0.2">
      <c r="A357" s="244"/>
      <c r="B357" s="244"/>
      <c r="C357" s="9" t="s">
        <v>501</v>
      </c>
      <c r="D357" s="7">
        <v>23184</v>
      </c>
      <c r="E357" s="10">
        <f t="shared" si="35"/>
        <v>0.84885764499121263</v>
      </c>
      <c r="F357" s="12"/>
      <c r="G357" s="7">
        <v>4128</v>
      </c>
      <c r="H357" s="10">
        <f t="shared" si="36"/>
        <v>0.15114235500878734</v>
      </c>
      <c r="I357" s="15">
        <f t="shared" si="37"/>
        <v>27312</v>
      </c>
      <c r="R357" s="92"/>
      <c r="W357"/>
      <c r="X357"/>
      <c r="Y357"/>
    </row>
    <row r="358" spans="1:25" ht="12.75" customHeight="1" x14ac:dyDescent="0.2">
      <c r="A358" s="244"/>
      <c r="B358" s="244"/>
      <c r="C358" s="34" t="s">
        <v>44</v>
      </c>
      <c r="D358" s="32">
        <f>SUM(D352:D357)</f>
        <v>118992</v>
      </c>
      <c r="E358" s="33">
        <f t="shared" si="35"/>
        <v>0.82523302263648468</v>
      </c>
      <c r="F358" s="64"/>
      <c r="G358" s="32">
        <f>SUM(G352:G357)</f>
        <v>25200</v>
      </c>
      <c r="H358" s="33">
        <f t="shared" si="36"/>
        <v>0.17476697736351532</v>
      </c>
      <c r="I358" s="36">
        <f t="shared" si="37"/>
        <v>144192</v>
      </c>
      <c r="R358" s="92"/>
      <c r="W358"/>
      <c r="X358"/>
      <c r="Y358"/>
    </row>
    <row r="359" spans="1:25" ht="12.75" customHeight="1" x14ac:dyDescent="0.2">
      <c r="A359" s="244"/>
      <c r="B359" s="244"/>
      <c r="C359" s="46" t="s">
        <v>604</v>
      </c>
      <c r="D359" s="32"/>
      <c r="E359" s="33"/>
      <c r="F359" s="64"/>
      <c r="G359" s="32"/>
      <c r="H359" s="33"/>
      <c r="I359" s="36"/>
      <c r="R359" s="92"/>
      <c r="W359"/>
      <c r="X359"/>
      <c r="Y359"/>
    </row>
    <row r="360" spans="1:25" ht="12.75" customHeight="1" x14ac:dyDescent="0.2">
      <c r="A360" s="244"/>
      <c r="B360" s="244"/>
      <c r="C360" s="51" t="s">
        <v>563</v>
      </c>
      <c r="D360" s="7"/>
      <c r="E360" s="10" t="s">
        <v>615</v>
      </c>
      <c r="F360" s="12"/>
      <c r="G360" s="7"/>
      <c r="H360" s="10" t="s">
        <v>615</v>
      </c>
      <c r="I360" s="15">
        <f t="shared" si="37"/>
        <v>0</v>
      </c>
      <c r="R360" s="92"/>
      <c r="W360"/>
      <c r="X360"/>
      <c r="Y360"/>
    </row>
    <row r="361" spans="1:25" ht="12.75" customHeight="1" x14ac:dyDescent="0.2">
      <c r="A361" s="244"/>
      <c r="B361" s="244"/>
      <c r="C361" s="51" t="s">
        <v>528</v>
      </c>
      <c r="D361" s="7">
        <v>7776</v>
      </c>
      <c r="E361" s="10">
        <f t="shared" ref="E361:E369" si="38">+D361/$I361</f>
        <v>1</v>
      </c>
      <c r="F361" s="12"/>
      <c r="G361" s="7"/>
      <c r="H361" s="10">
        <f t="shared" ref="H361:H369" si="39">+G361/$I361</f>
        <v>0</v>
      </c>
      <c r="I361" s="15">
        <f t="shared" si="37"/>
        <v>7776</v>
      </c>
      <c r="R361" s="92"/>
      <c r="W361"/>
      <c r="X361"/>
      <c r="Y361"/>
    </row>
    <row r="362" spans="1:25" ht="12.75" customHeight="1" x14ac:dyDescent="0.2">
      <c r="A362" s="244"/>
      <c r="B362" s="244"/>
      <c r="C362" s="9" t="s">
        <v>530</v>
      </c>
      <c r="D362" s="7">
        <v>12768</v>
      </c>
      <c r="E362" s="10">
        <f t="shared" si="38"/>
        <v>0.7471910112359551</v>
      </c>
      <c r="F362" s="12"/>
      <c r="G362" s="7">
        <v>4320</v>
      </c>
      <c r="H362" s="10">
        <f t="shared" si="39"/>
        <v>0.25280898876404495</v>
      </c>
      <c r="I362" s="15">
        <f t="shared" si="37"/>
        <v>17088</v>
      </c>
      <c r="R362" s="92"/>
      <c r="W362"/>
      <c r="X362"/>
      <c r="Y362"/>
    </row>
    <row r="363" spans="1:25" ht="12.75" customHeight="1" x14ac:dyDescent="0.2">
      <c r="A363" s="244"/>
      <c r="B363" s="244"/>
      <c r="C363" s="48" t="s">
        <v>526</v>
      </c>
      <c r="D363" s="7"/>
      <c r="E363" s="10" t="s">
        <v>615</v>
      </c>
      <c r="F363" s="12"/>
      <c r="G363" s="7"/>
      <c r="H363" s="10" t="s">
        <v>615</v>
      </c>
      <c r="I363" s="15">
        <f t="shared" si="37"/>
        <v>0</v>
      </c>
      <c r="R363" s="92"/>
    </row>
    <row r="364" spans="1:25" ht="12.75" customHeight="1" x14ac:dyDescent="0.2">
      <c r="A364" s="244"/>
      <c r="B364" s="244"/>
      <c r="C364" s="48" t="s">
        <v>531</v>
      </c>
      <c r="D364" s="7">
        <v>40160</v>
      </c>
      <c r="E364" s="10">
        <f t="shared" si="38"/>
        <v>0.71755288736420808</v>
      </c>
      <c r="F364" s="12"/>
      <c r="G364" s="7">
        <v>15808</v>
      </c>
      <c r="H364" s="10">
        <f t="shared" si="39"/>
        <v>0.28244711263579186</v>
      </c>
      <c r="I364" s="15">
        <f t="shared" si="37"/>
        <v>55968</v>
      </c>
      <c r="R364" s="92"/>
    </row>
    <row r="365" spans="1:25" ht="12.75" customHeight="1" x14ac:dyDescent="0.2">
      <c r="A365" s="244"/>
      <c r="B365" s="244"/>
      <c r="C365" s="48" t="s">
        <v>532</v>
      </c>
      <c r="D365" s="7">
        <v>8256</v>
      </c>
      <c r="E365" s="10">
        <f t="shared" si="38"/>
        <v>0.39269406392694062</v>
      </c>
      <c r="F365" s="12"/>
      <c r="G365" s="7">
        <v>12768</v>
      </c>
      <c r="H365" s="10">
        <f t="shared" si="39"/>
        <v>0.60730593607305938</v>
      </c>
      <c r="I365" s="15">
        <f t="shared" si="37"/>
        <v>21024</v>
      </c>
      <c r="M365" s="8"/>
      <c r="N365" s="8"/>
      <c r="O365" s="8"/>
      <c r="P365" s="8"/>
      <c r="Q365" s="8"/>
      <c r="R365" s="92"/>
    </row>
    <row r="366" spans="1:25" ht="12.75" customHeight="1" x14ac:dyDescent="0.2">
      <c r="A366" s="244"/>
      <c r="B366" s="244"/>
      <c r="C366" s="48" t="s">
        <v>533</v>
      </c>
      <c r="D366" s="7"/>
      <c r="E366" s="10" t="s">
        <v>615</v>
      </c>
      <c r="F366" s="12"/>
      <c r="G366" s="7"/>
      <c r="H366" s="10" t="s">
        <v>615</v>
      </c>
      <c r="I366" s="15">
        <f t="shared" si="37"/>
        <v>0</v>
      </c>
      <c r="R366" s="92"/>
    </row>
    <row r="367" spans="1:25" ht="12.75" customHeight="1" x14ac:dyDescent="0.2">
      <c r="A367" s="244"/>
      <c r="B367" s="244"/>
      <c r="C367" s="9" t="s">
        <v>534</v>
      </c>
      <c r="D367" s="7">
        <v>17248</v>
      </c>
      <c r="E367" s="10">
        <f t="shared" si="38"/>
        <v>0.54943934760448521</v>
      </c>
      <c r="F367" s="12"/>
      <c r="G367" s="7">
        <v>14144</v>
      </c>
      <c r="H367" s="10">
        <f t="shared" si="39"/>
        <v>0.45056065239551479</v>
      </c>
      <c r="I367" s="15">
        <f t="shared" si="37"/>
        <v>31392</v>
      </c>
      <c r="M367" s="8"/>
      <c r="N367" s="8"/>
      <c r="O367" s="8"/>
      <c r="P367" s="8"/>
      <c r="Q367" s="8"/>
      <c r="R367" s="92"/>
    </row>
    <row r="368" spans="1:25" ht="12.75" customHeight="1" x14ac:dyDescent="0.2">
      <c r="A368" s="244"/>
      <c r="B368" s="244"/>
      <c r="C368" s="48" t="s">
        <v>535</v>
      </c>
      <c r="D368" s="7">
        <v>5472</v>
      </c>
      <c r="E368" s="10">
        <f t="shared" si="38"/>
        <v>0.40569395017793597</v>
      </c>
      <c r="F368" s="12"/>
      <c r="G368" s="7">
        <v>8016</v>
      </c>
      <c r="H368" s="10">
        <f t="shared" si="39"/>
        <v>0.59430604982206403</v>
      </c>
      <c r="I368" s="15">
        <f t="shared" si="37"/>
        <v>13488</v>
      </c>
      <c r="R368" s="92"/>
    </row>
    <row r="369" spans="1:18" ht="12.75" customHeight="1" x14ac:dyDescent="0.2">
      <c r="A369" s="244"/>
      <c r="B369" s="244"/>
      <c r="C369" s="48" t="s">
        <v>536</v>
      </c>
      <c r="D369" s="7">
        <v>624</v>
      </c>
      <c r="E369" s="10">
        <f t="shared" si="38"/>
        <v>1</v>
      </c>
      <c r="F369" s="12"/>
      <c r="G369" s="7"/>
      <c r="H369" s="10">
        <f t="shared" si="39"/>
        <v>0</v>
      </c>
      <c r="I369" s="15">
        <f t="shared" si="37"/>
        <v>624</v>
      </c>
      <c r="R369" s="92"/>
    </row>
    <row r="370" spans="1:18" ht="12.75" customHeight="1" x14ac:dyDescent="0.2">
      <c r="A370" s="244"/>
      <c r="B370" s="244"/>
      <c r="C370" s="48" t="s">
        <v>538</v>
      </c>
      <c r="D370" s="7"/>
      <c r="E370" s="10" t="s">
        <v>615</v>
      </c>
      <c r="F370" s="12"/>
      <c r="G370" s="7"/>
      <c r="H370" s="10" t="s">
        <v>615</v>
      </c>
      <c r="I370" s="15">
        <f t="shared" si="37"/>
        <v>0</v>
      </c>
      <c r="R370" s="92"/>
    </row>
    <row r="371" spans="1:18" ht="12.75" customHeight="1" x14ac:dyDescent="0.2">
      <c r="A371" s="244"/>
      <c r="B371" s="244"/>
      <c r="C371" s="9" t="s">
        <v>539</v>
      </c>
      <c r="D371" s="7"/>
      <c r="E371" s="10" t="s">
        <v>615</v>
      </c>
      <c r="F371" s="12"/>
      <c r="G371" s="7"/>
      <c r="H371" s="10" t="s">
        <v>615</v>
      </c>
      <c r="I371" s="15">
        <f t="shared" si="37"/>
        <v>0</v>
      </c>
      <c r="R371" s="92"/>
    </row>
    <row r="372" spans="1:18" ht="12.75" customHeight="1" x14ac:dyDescent="0.2">
      <c r="A372" s="244"/>
      <c r="B372" s="244"/>
      <c r="C372" s="56" t="s">
        <v>44</v>
      </c>
      <c r="D372" s="32">
        <f>SUM(D360:D371)</f>
        <v>92304</v>
      </c>
      <c r="E372" s="33">
        <f t="shared" si="35"/>
        <v>0.62638436482084692</v>
      </c>
      <c r="F372" s="64"/>
      <c r="G372" s="32">
        <f>SUM(G360:G371)</f>
        <v>55056</v>
      </c>
      <c r="H372" s="33">
        <f t="shared" si="36"/>
        <v>0.37361563517915308</v>
      </c>
      <c r="I372" s="36">
        <f t="shared" si="37"/>
        <v>147360</v>
      </c>
      <c r="M372" s="8"/>
      <c r="N372" s="8"/>
      <c r="O372" s="8"/>
      <c r="P372" s="8"/>
      <c r="Q372" s="8"/>
      <c r="R372" s="92"/>
    </row>
    <row r="373" spans="1:18" ht="12.75" customHeight="1" thickBot="1" x14ac:dyDescent="0.25">
      <c r="A373" s="244"/>
      <c r="B373" s="236"/>
      <c r="C373" s="63" t="s">
        <v>0</v>
      </c>
      <c r="D373" s="62">
        <f>SUM(D350,D358,D372)</f>
        <v>303904</v>
      </c>
      <c r="E373" s="60">
        <f t="shared" si="35"/>
        <v>0.70468205090153591</v>
      </c>
      <c r="F373" s="67"/>
      <c r="G373" s="62">
        <f>SUM(G350,G358,G372)</f>
        <v>127360</v>
      </c>
      <c r="H373" s="60">
        <f t="shared" si="36"/>
        <v>0.29531794909846404</v>
      </c>
      <c r="I373" s="59">
        <f t="shared" si="37"/>
        <v>431264</v>
      </c>
    </row>
    <row r="374" spans="1:18" ht="12.75" customHeight="1" thickBot="1" x14ac:dyDescent="0.25">
      <c r="A374" s="236"/>
      <c r="B374" s="228" t="s">
        <v>172</v>
      </c>
      <c r="C374" s="229"/>
      <c r="D374" s="75">
        <f>SUM(D315,D340,D373)</f>
        <v>726160</v>
      </c>
      <c r="E374" s="76">
        <f t="shared" si="35"/>
        <v>0.7003803982993958</v>
      </c>
      <c r="F374" s="77"/>
      <c r="G374" s="75">
        <f>SUM(G315,G340,G373)</f>
        <v>310648</v>
      </c>
      <c r="H374" s="76">
        <f t="shared" si="36"/>
        <v>0.29961960170060414</v>
      </c>
      <c r="I374" s="77">
        <f t="shared" si="37"/>
        <v>1036808</v>
      </c>
    </row>
    <row r="375" spans="1:18" ht="12.75" customHeight="1" x14ac:dyDescent="0.2">
      <c r="A375" s="235" t="s">
        <v>344</v>
      </c>
      <c r="B375" s="223" t="s">
        <v>382</v>
      </c>
      <c r="C375" s="54" t="s">
        <v>182</v>
      </c>
      <c r="D375" s="69"/>
      <c r="E375" s="82"/>
      <c r="F375" s="68"/>
      <c r="G375" s="69"/>
      <c r="H375" s="82"/>
      <c r="I375" s="83"/>
    </row>
    <row r="376" spans="1:18" ht="12.75" customHeight="1" x14ac:dyDescent="0.2">
      <c r="A376" s="221"/>
      <c r="B376" s="225"/>
      <c r="C376" s="51" t="s">
        <v>522</v>
      </c>
      <c r="D376" s="7"/>
      <c r="E376" s="10">
        <f t="shared" si="35"/>
        <v>0</v>
      </c>
      <c r="F376" s="12"/>
      <c r="G376" s="7">
        <v>2048</v>
      </c>
      <c r="H376" s="10">
        <f t="shared" si="36"/>
        <v>1</v>
      </c>
      <c r="I376" s="15">
        <f t="shared" si="37"/>
        <v>2048</v>
      </c>
      <c r="R376" s="92"/>
    </row>
    <row r="377" spans="1:18" ht="12.75" customHeight="1" x14ac:dyDescent="0.2">
      <c r="A377" s="221"/>
      <c r="B377" s="225"/>
      <c r="C377" s="51" t="s">
        <v>423</v>
      </c>
      <c r="D377" s="7">
        <v>4512</v>
      </c>
      <c r="E377" s="10">
        <f t="shared" si="35"/>
        <v>0.4845360824742268</v>
      </c>
      <c r="F377" s="12"/>
      <c r="G377" s="7">
        <v>4800</v>
      </c>
      <c r="H377" s="10">
        <f t="shared" si="36"/>
        <v>0.51546391752577314</v>
      </c>
      <c r="I377" s="15">
        <f t="shared" si="37"/>
        <v>9312</v>
      </c>
      <c r="R377" s="92"/>
    </row>
    <row r="378" spans="1:18" ht="12.75" customHeight="1" x14ac:dyDescent="0.2">
      <c r="A378" s="221"/>
      <c r="B378" s="225"/>
      <c r="C378" s="9" t="s">
        <v>431</v>
      </c>
      <c r="D378" s="7"/>
      <c r="E378" s="10">
        <f t="shared" si="35"/>
        <v>0</v>
      </c>
      <c r="F378" s="12"/>
      <c r="G378" s="7">
        <v>2640</v>
      </c>
      <c r="H378" s="10">
        <f t="shared" si="36"/>
        <v>1</v>
      </c>
      <c r="I378" s="15">
        <f t="shared" si="37"/>
        <v>2640</v>
      </c>
      <c r="R378" s="92"/>
    </row>
    <row r="379" spans="1:18" ht="12.75" customHeight="1" x14ac:dyDescent="0.2">
      <c r="A379" s="221"/>
      <c r="B379" s="225"/>
      <c r="C379" s="9" t="s">
        <v>452</v>
      </c>
      <c r="D379" s="7"/>
      <c r="E379" s="10" t="s">
        <v>615</v>
      </c>
      <c r="F379" s="12"/>
      <c r="G379" s="7"/>
      <c r="H379" s="10" t="s">
        <v>615</v>
      </c>
      <c r="I379" s="15">
        <f t="shared" si="37"/>
        <v>0</v>
      </c>
      <c r="M379" s="8"/>
      <c r="N379" s="8"/>
      <c r="O379" s="8"/>
      <c r="P379" s="8"/>
      <c r="Q379" s="8"/>
      <c r="R379" s="92"/>
    </row>
    <row r="380" spans="1:18" ht="12.75" customHeight="1" x14ac:dyDescent="0.2">
      <c r="A380" s="221"/>
      <c r="B380" s="225"/>
      <c r="C380" s="9" t="s">
        <v>459</v>
      </c>
      <c r="D380" s="7">
        <v>13632</v>
      </c>
      <c r="E380" s="10">
        <f t="shared" si="35"/>
        <v>0.71898734177215184</v>
      </c>
      <c r="F380" s="12"/>
      <c r="G380" s="7">
        <v>5328</v>
      </c>
      <c r="H380" s="10">
        <f t="shared" si="36"/>
        <v>0.2810126582278481</v>
      </c>
      <c r="I380" s="15">
        <f t="shared" si="37"/>
        <v>18960</v>
      </c>
      <c r="R380" s="92"/>
    </row>
    <row r="381" spans="1:18" ht="12.75" customHeight="1" x14ac:dyDescent="0.2">
      <c r="A381" s="221"/>
      <c r="B381" s="225"/>
      <c r="C381" s="9" t="s">
        <v>460</v>
      </c>
      <c r="D381" s="7">
        <v>4464</v>
      </c>
      <c r="E381" s="10">
        <f t="shared" si="35"/>
        <v>0.63265306122448983</v>
      </c>
      <c r="F381" s="12"/>
      <c r="G381" s="7">
        <v>2592</v>
      </c>
      <c r="H381" s="10">
        <f t="shared" si="36"/>
        <v>0.36734693877551022</v>
      </c>
      <c r="I381" s="15">
        <f t="shared" si="37"/>
        <v>7056</v>
      </c>
      <c r="R381" s="92"/>
    </row>
    <row r="382" spans="1:18" ht="12.75" customHeight="1" x14ac:dyDescent="0.2">
      <c r="A382" s="221"/>
      <c r="B382" s="225"/>
      <c r="C382" s="9" t="s">
        <v>461</v>
      </c>
      <c r="D382" s="7">
        <v>1024</v>
      </c>
      <c r="E382" s="10">
        <f t="shared" si="35"/>
        <v>1</v>
      </c>
      <c r="F382" s="12"/>
      <c r="G382" s="7"/>
      <c r="H382" s="10">
        <f t="shared" si="36"/>
        <v>0</v>
      </c>
      <c r="I382" s="15">
        <f t="shared" si="37"/>
        <v>1024</v>
      </c>
      <c r="R382" s="92"/>
    </row>
    <row r="383" spans="1:18" ht="12.75" customHeight="1" x14ac:dyDescent="0.2">
      <c r="A383" s="221"/>
      <c r="B383" s="225"/>
      <c r="C383" s="9" t="s">
        <v>466</v>
      </c>
      <c r="D383" s="7">
        <v>55552</v>
      </c>
      <c r="E383" s="10">
        <f t="shared" si="35"/>
        <v>0.52415458937198067</v>
      </c>
      <c r="F383" s="12"/>
      <c r="G383" s="7">
        <v>50432</v>
      </c>
      <c r="H383" s="10">
        <f t="shared" si="36"/>
        <v>0.47584541062801933</v>
      </c>
      <c r="I383" s="15">
        <f t="shared" si="37"/>
        <v>105984</v>
      </c>
      <c r="R383" s="92"/>
    </row>
    <row r="384" spans="1:18" ht="12.75" customHeight="1" x14ac:dyDescent="0.2">
      <c r="A384" s="221"/>
      <c r="B384" s="225"/>
      <c r="C384" s="9" t="s">
        <v>480</v>
      </c>
      <c r="D384" s="7">
        <v>4032</v>
      </c>
      <c r="E384" s="10">
        <f t="shared" si="35"/>
        <v>0.60869565217391308</v>
      </c>
      <c r="F384" s="12"/>
      <c r="G384" s="7">
        <v>2592</v>
      </c>
      <c r="H384" s="10">
        <f t="shared" si="36"/>
        <v>0.39130434782608697</v>
      </c>
      <c r="I384" s="15">
        <f t="shared" si="37"/>
        <v>6624</v>
      </c>
      <c r="R384" s="92"/>
    </row>
    <row r="385" spans="1:18" ht="12.75" customHeight="1" x14ac:dyDescent="0.2">
      <c r="A385" s="221"/>
      <c r="B385" s="225"/>
      <c r="C385" s="9" t="s">
        <v>490</v>
      </c>
      <c r="D385" s="7">
        <v>2544</v>
      </c>
      <c r="E385" s="10">
        <f t="shared" si="35"/>
        <v>0.78712871287128716</v>
      </c>
      <c r="F385" s="12"/>
      <c r="G385" s="7">
        <v>688</v>
      </c>
      <c r="H385" s="10">
        <f t="shared" si="36"/>
        <v>0.21287128712871287</v>
      </c>
      <c r="I385" s="15">
        <f t="shared" si="37"/>
        <v>3232</v>
      </c>
      <c r="R385" s="92"/>
    </row>
    <row r="386" spans="1:18" ht="12.75" customHeight="1" x14ac:dyDescent="0.2">
      <c r="A386" s="221"/>
      <c r="B386" s="225"/>
      <c r="C386" s="9" t="s">
        <v>494</v>
      </c>
      <c r="D386" s="7">
        <v>1152</v>
      </c>
      <c r="E386" s="10">
        <f t="shared" si="35"/>
        <v>0.29268292682926828</v>
      </c>
      <c r="F386" s="12"/>
      <c r="G386" s="7">
        <v>2784</v>
      </c>
      <c r="H386" s="10">
        <f t="shared" si="36"/>
        <v>0.70731707317073167</v>
      </c>
      <c r="I386" s="15">
        <f t="shared" si="37"/>
        <v>3936</v>
      </c>
      <c r="R386" s="92"/>
    </row>
    <row r="387" spans="1:18" ht="12.75" customHeight="1" x14ac:dyDescent="0.2">
      <c r="A387" s="221"/>
      <c r="B387" s="225"/>
      <c r="C387" s="9" t="s">
        <v>495</v>
      </c>
      <c r="D387" s="7">
        <v>1248</v>
      </c>
      <c r="E387" s="10">
        <f t="shared" si="35"/>
        <v>0.5</v>
      </c>
      <c r="F387" s="12"/>
      <c r="G387" s="7">
        <v>1248</v>
      </c>
      <c r="H387" s="10">
        <f t="shared" si="36"/>
        <v>0.5</v>
      </c>
      <c r="I387" s="15">
        <f t="shared" si="37"/>
        <v>2496</v>
      </c>
      <c r="R387" s="92"/>
    </row>
    <row r="388" spans="1:18" ht="12.75" customHeight="1" x14ac:dyDescent="0.2">
      <c r="A388" s="221"/>
      <c r="B388" s="225"/>
      <c r="C388" s="9" t="s">
        <v>501</v>
      </c>
      <c r="D388" s="7">
        <v>6624</v>
      </c>
      <c r="E388" s="10">
        <f t="shared" si="35"/>
        <v>0.54761904761904767</v>
      </c>
      <c r="F388" s="12"/>
      <c r="G388" s="7">
        <v>5472</v>
      </c>
      <c r="H388" s="10">
        <f t="shared" si="36"/>
        <v>0.45238095238095238</v>
      </c>
      <c r="I388" s="15">
        <f t="shared" si="37"/>
        <v>12096</v>
      </c>
      <c r="R388" s="92"/>
    </row>
    <row r="389" spans="1:18" ht="12.75" customHeight="1" x14ac:dyDescent="0.2">
      <c r="A389" s="221"/>
      <c r="B389" s="225"/>
      <c r="C389" s="9" t="s">
        <v>502</v>
      </c>
      <c r="D389" s="7">
        <v>3984</v>
      </c>
      <c r="E389" s="10">
        <f t="shared" si="35"/>
        <v>0.28719723183391005</v>
      </c>
      <c r="F389" s="12"/>
      <c r="G389" s="7">
        <v>9888</v>
      </c>
      <c r="H389" s="10">
        <f t="shared" si="36"/>
        <v>0.71280276816609001</v>
      </c>
      <c r="I389" s="15">
        <f t="shared" si="37"/>
        <v>13872</v>
      </c>
      <c r="R389" s="92"/>
    </row>
    <row r="390" spans="1:18" ht="12.75" customHeight="1" x14ac:dyDescent="0.2">
      <c r="A390" s="221"/>
      <c r="B390" s="225"/>
      <c r="C390" s="9" t="s">
        <v>509</v>
      </c>
      <c r="D390" s="7">
        <v>2592</v>
      </c>
      <c r="E390" s="10">
        <f t="shared" si="35"/>
        <v>1</v>
      </c>
      <c r="F390" s="12"/>
      <c r="G390" s="7"/>
      <c r="H390" s="10">
        <f t="shared" si="36"/>
        <v>0</v>
      </c>
      <c r="I390" s="15">
        <f t="shared" si="37"/>
        <v>2592</v>
      </c>
      <c r="R390" s="92"/>
    </row>
    <row r="391" spans="1:18" ht="12.75" customHeight="1" x14ac:dyDescent="0.2">
      <c r="A391" s="221"/>
      <c r="B391" s="225"/>
      <c r="C391" s="9" t="s">
        <v>510</v>
      </c>
      <c r="D391" s="7"/>
      <c r="E391" s="10" t="s">
        <v>615</v>
      </c>
      <c r="F391" s="12"/>
      <c r="G391" s="7"/>
      <c r="H391" s="10" t="s">
        <v>615</v>
      </c>
      <c r="I391" s="15">
        <f t="shared" si="37"/>
        <v>0</v>
      </c>
      <c r="M391" s="8"/>
      <c r="N391" s="8"/>
      <c r="O391" s="8"/>
      <c r="P391" s="8"/>
      <c r="Q391" s="8"/>
      <c r="R391" s="92"/>
    </row>
    <row r="392" spans="1:18" ht="12.75" customHeight="1" x14ac:dyDescent="0.2">
      <c r="A392" s="221"/>
      <c r="B392" s="225"/>
      <c r="C392" s="9" t="s">
        <v>511</v>
      </c>
      <c r="D392" s="7">
        <v>5136</v>
      </c>
      <c r="E392" s="10">
        <f t="shared" si="35"/>
        <v>0.55440414507772018</v>
      </c>
      <c r="F392" s="12"/>
      <c r="G392" s="7">
        <v>4128</v>
      </c>
      <c r="H392" s="10">
        <f t="shared" si="36"/>
        <v>0.44559585492227977</v>
      </c>
      <c r="I392" s="15">
        <f t="shared" si="37"/>
        <v>9264</v>
      </c>
      <c r="R392" s="92"/>
    </row>
    <row r="393" spans="1:18" ht="12.75" customHeight="1" x14ac:dyDescent="0.2">
      <c r="A393" s="221"/>
      <c r="B393" s="225"/>
      <c r="C393" s="56" t="s">
        <v>44</v>
      </c>
      <c r="D393" s="32">
        <f>SUM(D376:D392)</f>
        <v>106496</v>
      </c>
      <c r="E393" s="33">
        <f t="shared" si="35"/>
        <v>0.52947259565667015</v>
      </c>
      <c r="F393" s="64"/>
      <c r="G393" s="32">
        <f>SUM(G376:G392)</f>
        <v>94640</v>
      </c>
      <c r="H393" s="33">
        <f t="shared" si="36"/>
        <v>0.4705274043433299</v>
      </c>
      <c r="I393" s="36">
        <f t="shared" si="37"/>
        <v>201136</v>
      </c>
      <c r="R393" s="92"/>
    </row>
    <row r="394" spans="1:18" ht="12.75" customHeight="1" x14ac:dyDescent="0.2">
      <c r="A394" s="221"/>
      <c r="B394" s="225"/>
      <c r="C394" s="46" t="s">
        <v>185</v>
      </c>
      <c r="D394" s="32"/>
      <c r="E394" s="33"/>
      <c r="F394" s="64"/>
      <c r="G394" s="32"/>
      <c r="H394" s="33"/>
      <c r="I394" s="36"/>
      <c r="M394" s="8"/>
      <c r="N394" s="8"/>
      <c r="O394" s="8"/>
      <c r="P394" s="8"/>
      <c r="Q394" s="8"/>
      <c r="R394" s="92"/>
    </row>
    <row r="395" spans="1:18" ht="12.75" customHeight="1" x14ac:dyDescent="0.2">
      <c r="A395" s="221"/>
      <c r="B395" s="225"/>
      <c r="C395" s="9" t="s">
        <v>420</v>
      </c>
      <c r="D395" s="7">
        <v>12880</v>
      </c>
      <c r="E395" s="10">
        <f t="shared" si="35"/>
        <v>1</v>
      </c>
      <c r="F395" s="12"/>
      <c r="G395" s="7"/>
      <c r="H395" s="10">
        <f t="shared" si="36"/>
        <v>0</v>
      </c>
      <c r="I395" s="15">
        <f t="shared" si="37"/>
        <v>12880</v>
      </c>
      <c r="R395" s="92"/>
    </row>
    <row r="396" spans="1:18" ht="12.75" customHeight="1" x14ac:dyDescent="0.2">
      <c r="A396" s="221"/>
      <c r="B396" s="225"/>
      <c r="C396" s="9" t="s">
        <v>428</v>
      </c>
      <c r="D396" s="7">
        <v>10848</v>
      </c>
      <c r="E396" s="10">
        <f t="shared" si="35"/>
        <v>0.39649122807017545</v>
      </c>
      <c r="F396" s="12"/>
      <c r="G396" s="7">
        <v>16512</v>
      </c>
      <c r="H396" s="10">
        <f t="shared" si="36"/>
        <v>0.60350877192982455</v>
      </c>
      <c r="I396" s="15">
        <f t="shared" si="37"/>
        <v>27360</v>
      </c>
      <c r="R396" s="92"/>
    </row>
    <row r="397" spans="1:18" ht="12.75" customHeight="1" x14ac:dyDescent="0.2">
      <c r="A397" s="221"/>
      <c r="B397" s="225"/>
      <c r="C397" s="9" t="s">
        <v>435</v>
      </c>
      <c r="D397" s="7">
        <v>6160</v>
      </c>
      <c r="E397" s="10">
        <f t="shared" si="35"/>
        <v>0.44</v>
      </c>
      <c r="F397" s="12"/>
      <c r="G397" s="7">
        <v>7840</v>
      </c>
      <c r="H397" s="10">
        <f t="shared" si="36"/>
        <v>0.56000000000000005</v>
      </c>
      <c r="I397" s="15">
        <f t="shared" si="37"/>
        <v>14000</v>
      </c>
      <c r="R397" s="92"/>
    </row>
    <row r="398" spans="1:18" ht="12.75" customHeight="1" x14ac:dyDescent="0.2">
      <c r="A398" s="221"/>
      <c r="B398" s="225"/>
      <c r="C398" s="9" t="s">
        <v>455</v>
      </c>
      <c r="D398" s="7">
        <v>11616</v>
      </c>
      <c r="E398" s="10">
        <f t="shared" si="35"/>
        <v>0.56279069767441858</v>
      </c>
      <c r="F398" s="12"/>
      <c r="G398" s="7">
        <v>9024</v>
      </c>
      <c r="H398" s="10">
        <f t="shared" si="36"/>
        <v>0.43720930232558142</v>
      </c>
      <c r="I398" s="15">
        <f t="shared" si="37"/>
        <v>20640</v>
      </c>
      <c r="R398" s="92"/>
    </row>
    <row r="399" spans="1:18" ht="12.75" customHeight="1" x14ac:dyDescent="0.2">
      <c r="A399" s="221"/>
      <c r="B399" s="225"/>
      <c r="C399" s="9" t="s">
        <v>467</v>
      </c>
      <c r="D399" s="7"/>
      <c r="E399" s="10">
        <f t="shared" si="35"/>
        <v>0</v>
      </c>
      <c r="F399" s="12"/>
      <c r="G399" s="7">
        <v>7872</v>
      </c>
      <c r="H399" s="10">
        <f t="shared" si="36"/>
        <v>1</v>
      </c>
      <c r="I399" s="15">
        <f t="shared" si="37"/>
        <v>7872</v>
      </c>
      <c r="R399" s="92"/>
    </row>
    <row r="400" spans="1:18" ht="12.75" customHeight="1" x14ac:dyDescent="0.2">
      <c r="A400" s="221"/>
      <c r="B400" s="225"/>
      <c r="C400" s="9" t="s">
        <v>474</v>
      </c>
      <c r="D400" s="7"/>
      <c r="E400" s="10">
        <f t="shared" si="35"/>
        <v>0</v>
      </c>
      <c r="F400" s="12"/>
      <c r="G400" s="7">
        <v>4416</v>
      </c>
      <c r="H400" s="10">
        <f t="shared" si="36"/>
        <v>1</v>
      </c>
      <c r="I400" s="15">
        <f t="shared" si="37"/>
        <v>4416</v>
      </c>
      <c r="R400" s="92"/>
    </row>
    <row r="401" spans="1:18" ht="12.75" customHeight="1" x14ac:dyDescent="0.2">
      <c r="A401" s="221"/>
      <c r="B401" s="225"/>
      <c r="C401" s="9" t="s">
        <v>477</v>
      </c>
      <c r="D401" s="7">
        <v>19488</v>
      </c>
      <c r="E401" s="10">
        <f t="shared" si="35"/>
        <v>0.41218274111675129</v>
      </c>
      <c r="F401" s="12"/>
      <c r="G401" s="7">
        <v>27792</v>
      </c>
      <c r="H401" s="10">
        <f t="shared" si="36"/>
        <v>0.58781725888324876</v>
      </c>
      <c r="I401" s="15">
        <f t="shared" si="37"/>
        <v>47280</v>
      </c>
      <c r="R401" s="92"/>
    </row>
    <row r="402" spans="1:18" ht="12.75" customHeight="1" x14ac:dyDescent="0.2">
      <c r="A402" s="221"/>
      <c r="B402" s="225"/>
      <c r="C402" s="9" t="s">
        <v>484</v>
      </c>
      <c r="D402" s="7"/>
      <c r="E402" s="10">
        <f t="shared" si="35"/>
        <v>0</v>
      </c>
      <c r="F402" s="12"/>
      <c r="G402" s="7">
        <v>2464</v>
      </c>
      <c r="H402" s="10">
        <f t="shared" si="36"/>
        <v>1</v>
      </c>
      <c r="I402" s="15">
        <f t="shared" si="37"/>
        <v>2464</v>
      </c>
      <c r="R402" s="92"/>
    </row>
    <row r="403" spans="1:18" ht="12.75" customHeight="1" x14ac:dyDescent="0.2">
      <c r="A403" s="221"/>
      <c r="B403" s="225"/>
      <c r="C403" s="9" t="s">
        <v>488</v>
      </c>
      <c r="D403" s="7">
        <v>35840</v>
      </c>
      <c r="E403" s="10">
        <f t="shared" si="35"/>
        <v>0.58151609553478711</v>
      </c>
      <c r="F403" s="12"/>
      <c r="G403" s="7">
        <v>25792</v>
      </c>
      <c r="H403" s="10">
        <f t="shared" si="36"/>
        <v>0.41848390446521289</v>
      </c>
      <c r="I403" s="15">
        <f t="shared" si="37"/>
        <v>61632</v>
      </c>
      <c r="R403" s="92"/>
    </row>
    <row r="404" spans="1:18" ht="12.75" customHeight="1" x14ac:dyDescent="0.2">
      <c r="A404" s="221"/>
      <c r="B404" s="225"/>
      <c r="C404" s="9" t="s">
        <v>491</v>
      </c>
      <c r="D404" s="7"/>
      <c r="E404" s="10" t="s">
        <v>615</v>
      </c>
      <c r="F404" s="12"/>
      <c r="G404" s="7"/>
      <c r="H404" s="10" t="s">
        <v>615</v>
      </c>
      <c r="I404" s="15">
        <f t="shared" si="37"/>
        <v>0</v>
      </c>
      <c r="M404" s="8"/>
      <c r="N404" s="8"/>
      <c r="O404" s="8"/>
      <c r="P404" s="8"/>
      <c r="Q404" s="8"/>
      <c r="R404" s="92"/>
    </row>
    <row r="405" spans="1:18" ht="12.75" customHeight="1" x14ac:dyDescent="0.2">
      <c r="A405" s="221"/>
      <c r="B405" s="225"/>
      <c r="C405" s="9" t="s">
        <v>497</v>
      </c>
      <c r="D405" s="7">
        <v>2016</v>
      </c>
      <c r="E405" s="10">
        <f t="shared" si="35"/>
        <v>1</v>
      </c>
      <c r="F405" s="12"/>
      <c r="G405" s="7"/>
      <c r="H405" s="10">
        <f t="shared" si="36"/>
        <v>0</v>
      </c>
      <c r="I405" s="15">
        <f t="shared" si="37"/>
        <v>2016</v>
      </c>
      <c r="R405" s="92"/>
    </row>
    <row r="406" spans="1:18" ht="12.75" customHeight="1" x14ac:dyDescent="0.2">
      <c r="A406" s="221"/>
      <c r="B406" s="225"/>
      <c r="C406" s="9" t="s">
        <v>499</v>
      </c>
      <c r="D406" s="7">
        <v>20784</v>
      </c>
      <c r="E406" s="10">
        <f t="shared" ref="E406:E412" si="40">+D406/$I406</f>
        <v>0.73389830508474574</v>
      </c>
      <c r="F406" s="12"/>
      <c r="G406" s="7">
        <v>7536</v>
      </c>
      <c r="H406" s="10">
        <f t="shared" ref="H406:H412" si="41">+G406/$I406</f>
        <v>0.26610169491525426</v>
      </c>
      <c r="I406" s="15">
        <f t="shared" ref="I406:I412" si="42">+D406+G406</f>
        <v>28320</v>
      </c>
      <c r="R406" s="92"/>
    </row>
    <row r="407" spans="1:18" ht="12.75" customHeight="1" x14ac:dyDescent="0.2">
      <c r="A407" s="221"/>
      <c r="B407" s="225"/>
      <c r="C407" s="34" t="s">
        <v>44</v>
      </c>
      <c r="D407" s="32">
        <f>SUM(D395:D406)</f>
        <v>119632</v>
      </c>
      <c r="E407" s="33">
        <f t="shared" si="40"/>
        <v>0.52268437609227547</v>
      </c>
      <c r="F407" s="64"/>
      <c r="G407" s="32">
        <f>SUM(G395:G406)</f>
        <v>109248</v>
      </c>
      <c r="H407" s="33">
        <f t="shared" si="41"/>
        <v>0.47731562390772458</v>
      </c>
      <c r="I407" s="36">
        <f t="shared" si="42"/>
        <v>228880</v>
      </c>
      <c r="R407" s="92"/>
    </row>
    <row r="408" spans="1:18" ht="12.75" customHeight="1" x14ac:dyDescent="0.2">
      <c r="A408" s="221"/>
      <c r="B408" s="225"/>
      <c r="C408" s="9" t="s">
        <v>605</v>
      </c>
      <c r="D408" s="7">
        <v>384</v>
      </c>
      <c r="E408" s="10">
        <f t="shared" si="40"/>
        <v>0.53333333333333333</v>
      </c>
      <c r="F408" s="12"/>
      <c r="G408" s="7">
        <v>336</v>
      </c>
      <c r="H408" s="10">
        <f t="shared" si="41"/>
        <v>0.46666666666666667</v>
      </c>
      <c r="I408" s="15">
        <f t="shared" si="42"/>
        <v>720</v>
      </c>
      <c r="R408" s="92"/>
    </row>
    <row r="409" spans="1:18" ht="12.75" customHeight="1" x14ac:dyDescent="0.2">
      <c r="A409" s="221"/>
      <c r="B409" s="225"/>
      <c r="C409" s="9" t="s">
        <v>517</v>
      </c>
      <c r="D409" s="7">
        <v>2592</v>
      </c>
      <c r="E409" s="10">
        <f t="shared" si="40"/>
        <v>0.58064516129032262</v>
      </c>
      <c r="F409" s="12"/>
      <c r="G409" s="7">
        <v>1872</v>
      </c>
      <c r="H409" s="10">
        <f t="shared" si="41"/>
        <v>0.41935483870967744</v>
      </c>
      <c r="I409" s="15">
        <f t="shared" si="42"/>
        <v>4464</v>
      </c>
      <c r="M409" s="8"/>
      <c r="N409" s="8"/>
      <c r="O409" s="8"/>
      <c r="P409" s="8"/>
      <c r="Q409" s="8"/>
      <c r="R409" s="92"/>
    </row>
    <row r="410" spans="1:18" ht="12.75" customHeight="1" x14ac:dyDescent="0.2">
      <c r="A410" s="221"/>
      <c r="B410" s="225"/>
      <c r="C410" s="56" t="s">
        <v>44</v>
      </c>
      <c r="D410" s="32">
        <f>SUM(D408:D409)</f>
        <v>2976</v>
      </c>
      <c r="E410" s="33">
        <f t="shared" si="40"/>
        <v>0.57407407407407407</v>
      </c>
      <c r="F410" s="64"/>
      <c r="G410" s="32">
        <f>SUM(G408:G409)</f>
        <v>2208</v>
      </c>
      <c r="H410" s="33">
        <f t="shared" si="41"/>
        <v>0.42592592592592593</v>
      </c>
      <c r="I410" s="36">
        <f t="shared" si="42"/>
        <v>5184</v>
      </c>
      <c r="R410" s="92"/>
    </row>
    <row r="411" spans="1:18" ht="12.75" customHeight="1" thickBot="1" x14ac:dyDescent="0.25">
      <c r="A411" s="221"/>
      <c r="B411" s="226"/>
      <c r="C411" s="63" t="s">
        <v>0</v>
      </c>
      <c r="D411" s="66">
        <f>SUM(D393,D407,D410)</f>
        <v>229104</v>
      </c>
      <c r="E411" s="78">
        <f t="shared" si="40"/>
        <v>0.52643382352941182</v>
      </c>
      <c r="F411" s="65"/>
      <c r="G411" s="66">
        <f>SUM(G393,G407,G410)</f>
        <v>206096</v>
      </c>
      <c r="H411" s="78">
        <f t="shared" si="41"/>
        <v>0.47356617647058824</v>
      </c>
      <c r="I411" s="84">
        <f t="shared" si="42"/>
        <v>435200</v>
      </c>
    </row>
    <row r="412" spans="1:18" ht="12.75" customHeight="1" thickBot="1" x14ac:dyDescent="0.25">
      <c r="A412" s="236"/>
      <c r="B412" s="228" t="s">
        <v>173</v>
      </c>
      <c r="C412" s="229"/>
      <c r="D412" s="75">
        <f>+D411</f>
        <v>229104</v>
      </c>
      <c r="E412" s="76">
        <f t="shared" si="40"/>
        <v>0.52643382352941182</v>
      </c>
      <c r="F412" s="77"/>
      <c r="G412" s="75">
        <f>+G411</f>
        <v>206096</v>
      </c>
      <c r="H412" s="76">
        <f t="shared" si="41"/>
        <v>0.47356617647058824</v>
      </c>
      <c r="I412" s="77">
        <f t="shared" si="42"/>
        <v>435200</v>
      </c>
    </row>
    <row r="413" spans="1:18" ht="12.75" customHeight="1" x14ac:dyDescent="0.2">
      <c r="D413" s="2"/>
      <c r="E413" s="2"/>
      <c r="F413" s="2"/>
      <c r="G413" s="1"/>
      <c r="H413" s="1"/>
    </row>
  </sheetData>
  <mergeCells count="38">
    <mergeCell ref="D6:E6"/>
    <mergeCell ref="G6:H6"/>
    <mergeCell ref="B8:C8"/>
    <mergeCell ref="B9:B31"/>
    <mergeCell ref="B32:B50"/>
    <mergeCell ref="A52:A78"/>
    <mergeCell ref="B52:B77"/>
    <mergeCell ref="B78:C78"/>
    <mergeCell ref="A9:A51"/>
    <mergeCell ref="B51:C51"/>
    <mergeCell ref="B235:C235"/>
    <mergeCell ref="A79:A102"/>
    <mergeCell ref="B79:B101"/>
    <mergeCell ref="B102:C102"/>
    <mergeCell ref="A103:A140"/>
    <mergeCell ref="B103:B140"/>
    <mergeCell ref="A141:A156"/>
    <mergeCell ref="B141:B156"/>
    <mergeCell ref="A157:A190"/>
    <mergeCell ref="B157:B189"/>
    <mergeCell ref="B190:C190"/>
    <mergeCell ref="B191:B234"/>
    <mergeCell ref="A191:A235"/>
    <mergeCell ref="A236:A275"/>
    <mergeCell ref="B236:B275"/>
    <mergeCell ref="A276:A297"/>
    <mergeCell ref="B276:B292"/>
    <mergeCell ref="B293:B296"/>
    <mergeCell ref="B297:C297"/>
    <mergeCell ref="A375:A412"/>
    <mergeCell ref="B375:B411"/>
    <mergeCell ref="B412:C412"/>
    <mergeCell ref="B298:B315"/>
    <mergeCell ref="B316:B340"/>
    <mergeCell ref="A341:A374"/>
    <mergeCell ref="B341:B373"/>
    <mergeCell ref="B374:C374"/>
    <mergeCell ref="A298:A340"/>
  </mergeCells>
  <phoneticPr fontId="8" type="noConversion"/>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11" manualBreakCount="11">
    <brk id="51" max="8" man="1"/>
    <brk id="78" max="8" man="1"/>
    <brk id="102" max="8" man="1"/>
    <brk id="140" max="8" man="1"/>
    <brk id="156" max="8" man="1"/>
    <brk id="190" max="8" man="1"/>
    <brk id="235" max="8" man="1"/>
    <brk id="275" max="8" man="1"/>
    <brk id="297" max="8" man="1"/>
    <brk id="340" max="8" man="1"/>
    <brk id="374"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414"/>
  <sheetViews>
    <sheetView zoomScale="140" zoomScaleNormal="140" workbookViewId="0">
      <pane ySplit="8" topLeftCell="A9" activePane="bottomLeft" state="frozen"/>
      <selection activeCell="B9" sqref="B9:B30"/>
      <selection pane="bottomLeft" activeCell="B9" sqref="B9:B30"/>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20.77734375" customWidth="1"/>
    <col min="14" max="14" width="1.77734375" style="92" customWidth="1"/>
    <col min="15" max="15" width="8.88671875" style="92" bestFit="1" customWidth="1"/>
    <col min="16" max="16" width="7.44140625" style="92" bestFit="1" customWidth="1"/>
    <col min="17" max="17" width="8.88671875" style="92" bestFit="1" customWidth="1"/>
    <col min="24" max="16384" width="8.88671875" style="8"/>
  </cols>
  <sheetData>
    <row r="1" spans="1:25" ht="12.75" customHeight="1" x14ac:dyDescent="0.2">
      <c r="A1" s="30" t="s">
        <v>283</v>
      </c>
      <c r="C1" s="23"/>
      <c r="D1" s="23"/>
      <c r="E1" s="23"/>
      <c r="F1" s="23"/>
      <c r="G1" s="23"/>
      <c r="H1" s="23"/>
      <c r="I1" s="23"/>
    </row>
    <row r="2" spans="1:25" ht="12.75" customHeight="1" x14ac:dyDescent="0.2">
      <c r="A2" s="30" t="s">
        <v>49</v>
      </c>
      <c r="C2" s="23"/>
      <c r="D2" s="23"/>
      <c r="E2" s="23"/>
      <c r="F2" s="23"/>
      <c r="G2" s="23"/>
      <c r="H2" s="23"/>
      <c r="I2" s="23"/>
    </row>
    <row r="3" spans="1:25" ht="12.75" customHeight="1" x14ac:dyDescent="0.2">
      <c r="A3" s="30" t="s">
        <v>12</v>
      </c>
      <c r="C3" s="23"/>
      <c r="D3" s="23"/>
      <c r="E3" s="23"/>
      <c r="F3" s="23"/>
      <c r="G3" s="23"/>
      <c r="H3" s="23"/>
      <c r="I3" s="23"/>
    </row>
    <row r="4" spans="1:25" ht="12.75" customHeight="1" x14ac:dyDescent="0.2">
      <c r="A4" s="30" t="s">
        <v>668</v>
      </c>
      <c r="D4" s="23"/>
      <c r="E4" s="23"/>
      <c r="F4" s="23"/>
      <c r="G4" s="90"/>
      <c r="H4" s="23"/>
      <c r="I4" s="23"/>
    </row>
    <row r="5" spans="1:25" ht="12.75" customHeight="1" x14ac:dyDescent="0.2">
      <c r="B5" s="91"/>
    </row>
    <row r="6" spans="1:25" ht="12.75" customHeight="1" x14ac:dyDescent="0.2">
      <c r="D6" s="220" t="s">
        <v>16</v>
      </c>
      <c r="E6" s="220"/>
      <c r="F6" s="3"/>
      <c r="G6" s="220" t="s">
        <v>1</v>
      </c>
      <c r="H6" s="220"/>
      <c r="I6" s="3"/>
    </row>
    <row r="7" spans="1:25" ht="12.75" customHeight="1" x14ac:dyDescent="0.2">
      <c r="A7" s="81"/>
      <c r="B7" s="4" t="s">
        <v>2</v>
      </c>
      <c r="C7" s="4" t="s">
        <v>3</v>
      </c>
      <c r="D7" s="5" t="s">
        <v>4</v>
      </c>
      <c r="E7" s="5" t="s">
        <v>5</v>
      </c>
      <c r="F7" s="5"/>
      <c r="G7" s="5" t="s">
        <v>4</v>
      </c>
      <c r="H7" s="5" t="s">
        <v>5</v>
      </c>
      <c r="I7" s="5" t="s">
        <v>6</v>
      </c>
    </row>
    <row r="8" spans="1:25" ht="12.75" customHeight="1" thickBot="1" x14ac:dyDescent="0.25">
      <c r="A8" s="70"/>
      <c r="B8" s="232" t="s">
        <v>14</v>
      </c>
      <c r="C8" s="232"/>
      <c r="D8" s="87">
        <f>SUM(D51,D78,D102,D190,D236,D298,D375,D413)</f>
        <v>1254016</v>
      </c>
      <c r="E8" s="60">
        <f>D8/$I8</f>
        <v>0.64496113824416457</v>
      </c>
      <c r="F8" s="59"/>
      <c r="G8" s="87">
        <f>SUM(G51,G78,G102,G190,G236,G298,G375,G413)</f>
        <v>690312</v>
      </c>
      <c r="H8" s="60">
        <f>G8/$I8</f>
        <v>0.35503886175583543</v>
      </c>
      <c r="I8" s="62">
        <f>+D8+G8</f>
        <v>1944328</v>
      </c>
    </row>
    <row r="9" spans="1:25" ht="12.75" customHeight="1" x14ac:dyDescent="0.2">
      <c r="A9" s="235" t="s">
        <v>350</v>
      </c>
      <c r="B9" s="223" t="s">
        <v>332</v>
      </c>
      <c r="C9" s="50" t="s">
        <v>331</v>
      </c>
      <c r="D9" s="85"/>
      <c r="E9" s="86"/>
      <c r="F9" s="85"/>
      <c r="G9" s="85"/>
      <c r="H9" s="86"/>
      <c r="I9" s="85"/>
      <c r="X9"/>
      <c r="Y9"/>
    </row>
    <row r="10" spans="1:25" ht="12.75" customHeight="1" x14ac:dyDescent="0.2">
      <c r="A10" s="221"/>
      <c r="B10" s="224"/>
      <c r="C10" s="51" t="s">
        <v>522</v>
      </c>
      <c r="D10" s="16"/>
      <c r="E10" s="10" t="s">
        <v>615</v>
      </c>
      <c r="F10" s="16"/>
      <c r="G10" s="16"/>
      <c r="H10" s="10" t="s">
        <v>615</v>
      </c>
      <c r="I10" s="7">
        <f>+D10+G10</f>
        <v>0</v>
      </c>
      <c r="X10"/>
      <c r="Y10"/>
    </row>
    <row r="11" spans="1:25" ht="12.75" customHeight="1" x14ac:dyDescent="0.2">
      <c r="A11" s="221"/>
      <c r="B11" s="224"/>
      <c r="C11" s="51" t="s">
        <v>420</v>
      </c>
      <c r="D11" s="16"/>
      <c r="E11" s="10" t="s">
        <v>615</v>
      </c>
      <c r="F11" s="16"/>
      <c r="G11" s="16"/>
      <c r="H11" s="10" t="s">
        <v>615</v>
      </c>
      <c r="I11" s="7">
        <f t="shared" ref="I11:I76" si="0">+D11+G11</f>
        <v>0</v>
      </c>
      <c r="X11"/>
      <c r="Y11"/>
    </row>
    <row r="12" spans="1:25" ht="12.75" customHeight="1" x14ac:dyDescent="0.2">
      <c r="A12" s="221"/>
      <c r="B12" s="224"/>
      <c r="C12" s="51" t="s">
        <v>423</v>
      </c>
      <c r="D12" s="16"/>
      <c r="E12" s="10" t="s">
        <v>615</v>
      </c>
      <c r="F12" s="16"/>
      <c r="G12" s="16"/>
      <c r="H12" s="10" t="s">
        <v>615</v>
      </c>
      <c r="I12" s="7">
        <f t="shared" si="0"/>
        <v>0</v>
      </c>
      <c r="X12"/>
      <c r="Y12"/>
    </row>
    <row r="13" spans="1:25" ht="12.75" customHeight="1" x14ac:dyDescent="0.2">
      <c r="A13" s="221"/>
      <c r="B13" s="224"/>
      <c r="C13" s="51" t="s">
        <v>428</v>
      </c>
      <c r="D13" s="16"/>
      <c r="E13" s="10">
        <f t="shared" ref="E13:E67" si="1">+D13/$I13</f>
        <v>0</v>
      </c>
      <c r="F13" s="16"/>
      <c r="G13" s="16">
        <v>768</v>
      </c>
      <c r="H13" s="10">
        <f t="shared" ref="H13:H67" si="2">+G13/$I13</f>
        <v>1</v>
      </c>
      <c r="I13" s="7">
        <f t="shared" si="0"/>
        <v>768</v>
      </c>
      <c r="X13"/>
      <c r="Y13"/>
    </row>
    <row r="14" spans="1:25" ht="12.75" customHeight="1" x14ac:dyDescent="0.2">
      <c r="A14" s="221"/>
      <c r="B14" s="224"/>
      <c r="C14" s="51" t="s">
        <v>431</v>
      </c>
      <c r="D14" s="7"/>
      <c r="E14" s="10" t="s">
        <v>615</v>
      </c>
      <c r="F14" s="7"/>
      <c r="G14" s="7"/>
      <c r="H14" s="10" t="s">
        <v>615</v>
      </c>
      <c r="I14" s="7">
        <f t="shared" si="0"/>
        <v>0</v>
      </c>
      <c r="X14"/>
      <c r="Y14"/>
    </row>
    <row r="15" spans="1:25" ht="12.75" customHeight="1" x14ac:dyDescent="0.2">
      <c r="A15" s="221"/>
      <c r="B15" s="225"/>
      <c r="C15" s="9" t="s">
        <v>455</v>
      </c>
      <c r="D15" s="7">
        <v>1728</v>
      </c>
      <c r="E15" s="10">
        <f t="shared" si="1"/>
        <v>1</v>
      </c>
      <c r="F15" s="7"/>
      <c r="G15" s="7"/>
      <c r="H15" s="10">
        <f t="shared" si="2"/>
        <v>0</v>
      </c>
      <c r="I15" s="7">
        <f t="shared" si="0"/>
        <v>1728</v>
      </c>
      <c r="X15"/>
      <c r="Y15"/>
    </row>
    <row r="16" spans="1:25" ht="12.75" customHeight="1" x14ac:dyDescent="0.2">
      <c r="A16" s="221"/>
      <c r="B16" s="225"/>
      <c r="C16" s="9" t="s">
        <v>459</v>
      </c>
      <c r="D16" s="7"/>
      <c r="E16" s="10" t="s">
        <v>615</v>
      </c>
      <c r="F16" s="7"/>
      <c r="G16" s="7"/>
      <c r="H16" s="10" t="s">
        <v>615</v>
      </c>
      <c r="I16" s="7">
        <f t="shared" si="0"/>
        <v>0</v>
      </c>
      <c r="X16"/>
      <c r="Y16"/>
    </row>
    <row r="17" spans="1:25" ht="12.75" customHeight="1" x14ac:dyDescent="0.2">
      <c r="A17" s="221"/>
      <c r="B17" s="225"/>
      <c r="C17" s="9" t="s">
        <v>460</v>
      </c>
      <c r="D17" s="7"/>
      <c r="E17" s="10" t="s">
        <v>615</v>
      </c>
      <c r="F17" s="12"/>
      <c r="G17" s="7"/>
      <c r="H17" s="10" t="s">
        <v>615</v>
      </c>
      <c r="I17" s="7">
        <f t="shared" si="0"/>
        <v>0</v>
      </c>
      <c r="X17"/>
      <c r="Y17"/>
    </row>
    <row r="18" spans="1:25" ht="12.75" customHeight="1" x14ac:dyDescent="0.2">
      <c r="A18" s="221"/>
      <c r="B18" s="225"/>
      <c r="C18" s="9" t="s">
        <v>466</v>
      </c>
      <c r="D18" s="7"/>
      <c r="E18" s="10" t="s">
        <v>615</v>
      </c>
      <c r="F18" s="12"/>
      <c r="G18" s="7"/>
      <c r="H18" s="10" t="s">
        <v>615</v>
      </c>
      <c r="I18" s="7">
        <f t="shared" si="0"/>
        <v>0</v>
      </c>
      <c r="X18"/>
      <c r="Y18"/>
    </row>
    <row r="19" spans="1:25" ht="12.75" customHeight="1" x14ac:dyDescent="0.2">
      <c r="A19" s="221"/>
      <c r="B19" s="225"/>
      <c r="C19" s="9" t="s">
        <v>467</v>
      </c>
      <c r="D19" s="7"/>
      <c r="E19" s="10">
        <f t="shared" si="1"/>
        <v>0</v>
      </c>
      <c r="F19" s="12"/>
      <c r="G19" s="7">
        <v>672</v>
      </c>
      <c r="H19" s="10">
        <f t="shared" si="2"/>
        <v>1</v>
      </c>
      <c r="I19" s="7">
        <f t="shared" si="0"/>
        <v>672</v>
      </c>
      <c r="X19"/>
      <c r="Y19"/>
    </row>
    <row r="20" spans="1:25" ht="12.75" customHeight="1" x14ac:dyDescent="0.2">
      <c r="A20" s="221"/>
      <c r="B20" s="225"/>
      <c r="C20" s="9" t="s">
        <v>477</v>
      </c>
      <c r="D20" s="7"/>
      <c r="E20" s="10" t="s">
        <v>615</v>
      </c>
      <c r="F20" s="12"/>
      <c r="G20" s="7"/>
      <c r="H20" s="10" t="s">
        <v>615</v>
      </c>
      <c r="I20" s="7">
        <f t="shared" si="0"/>
        <v>0</v>
      </c>
      <c r="X20"/>
      <c r="Y20"/>
    </row>
    <row r="21" spans="1:25" ht="12.75" customHeight="1" x14ac:dyDescent="0.2">
      <c r="A21" s="221"/>
      <c r="B21" s="225"/>
      <c r="C21" s="9" t="s">
        <v>480</v>
      </c>
      <c r="D21" s="7"/>
      <c r="E21" s="10" t="s">
        <v>615</v>
      </c>
      <c r="F21" s="12"/>
      <c r="G21" s="7"/>
      <c r="H21" s="10" t="s">
        <v>615</v>
      </c>
      <c r="I21" s="7">
        <f t="shared" si="0"/>
        <v>0</v>
      </c>
      <c r="X21"/>
      <c r="Y21"/>
    </row>
    <row r="22" spans="1:25" ht="12.75" customHeight="1" x14ac:dyDescent="0.2">
      <c r="A22" s="221"/>
      <c r="B22" s="225"/>
      <c r="C22" s="9" t="s">
        <v>488</v>
      </c>
      <c r="D22" s="15">
        <v>2304</v>
      </c>
      <c r="E22" s="10">
        <f t="shared" si="1"/>
        <v>1</v>
      </c>
      <c r="F22" s="7"/>
      <c r="G22" s="15"/>
      <c r="H22" s="10">
        <f t="shared" si="2"/>
        <v>0</v>
      </c>
      <c r="I22" s="7">
        <f t="shared" si="0"/>
        <v>2304</v>
      </c>
      <c r="X22"/>
      <c r="Y22"/>
    </row>
    <row r="23" spans="1:25" ht="12.75" customHeight="1" x14ac:dyDescent="0.2">
      <c r="A23" s="221"/>
      <c r="B23" s="225"/>
      <c r="C23" s="9" t="s">
        <v>490</v>
      </c>
      <c r="D23" s="15"/>
      <c r="E23" s="10" t="s">
        <v>615</v>
      </c>
      <c r="F23" s="7"/>
      <c r="G23" s="15"/>
      <c r="H23" s="10" t="s">
        <v>615</v>
      </c>
      <c r="I23" s="7">
        <f t="shared" si="0"/>
        <v>0</v>
      </c>
      <c r="X23"/>
      <c r="Y23"/>
    </row>
    <row r="24" spans="1:25" ht="12.75" customHeight="1" x14ac:dyDescent="0.2">
      <c r="A24" s="221"/>
      <c r="B24" s="225"/>
      <c r="C24" s="9" t="s">
        <v>491</v>
      </c>
      <c r="D24" s="15"/>
      <c r="E24" s="10" t="s">
        <v>615</v>
      </c>
      <c r="F24" s="7"/>
      <c r="G24" s="15"/>
      <c r="H24" s="10" t="s">
        <v>615</v>
      </c>
      <c r="I24" s="7">
        <f t="shared" si="0"/>
        <v>0</v>
      </c>
      <c r="X24"/>
      <c r="Y24"/>
    </row>
    <row r="25" spans="1:25" ht="12.75" customHeight="1" x14ac:dyDescent="0.2">
      <c r="A25" s="221"/>
      <c r="B25" s="225"/>
      <c r="C25" s="9" t="s">
        <v>494</v>
      </c>
      <c r="D25" s="15"/>
      <c r="E25" s="10" t="s">
        <v>615</v>
      </c>
      <c r="F25" s="7"/>
      <c r="G25" s="15"/>
      <c r="H25" s="10" t="s">
        <v>615</v>
      </c>
      <c r="I25" s="7">
        <f t="shared" si="0"/>
        <v>0</v>
      </c>
      <c r="X25"/>
      <c r="Y25"/>
    </row>
    <row r="26" spans="1:25" ht="12.75" customHeight="1" x14ac:dyDescent="0.2">
      <c r="A26" s="221"/>
      <c r="B26" s="225"/>
      <c r="C26" s="9" t="s">
        <v>497</v>
      </c>
      <c r="D26" s="7"/>
      <c r="E26" s="10">
        <f t="shared" si="1"/>
        <v>0</v>
      </c>
      <c r="F26" s="7"/>
      <c r="G26" s="7">
        <v>7680</v>
      </c>
      <c r="H26" s="10">
        <f t="shared" si="2"/>
        <v>1</v>
      </c>
      <c r="I26" s="7">
        <f t="shared" si="0"/>
        <v>7680</v>
      </c>
      <c r="X26"/>
      <c r="Y26"/>
    </row>
    <row r="27" spans="1:25" ht="12.75" customHeight="1" x14ac:dyDescent="0.2">
      <c r="A27" s="221"/>
      <c r="B27" s="225"/>
      <c r="C27" s="9" t="s">
        <v>499</v>
      </c>
      <c r="D27" s="7"/>
      <c r="E27" s="10" t="s">
        <v>615</v>
      </c>
      <c r="F27" s="7"/>
      <c r="G27" s="7"/>
      <c r="H27" s="10" t="s">
        <v>615</v>
      </c>
      <c r="I27" s="7">
        <f t="shared" si="0"/>
        <v>0</v>
      </c>
      <c r="X27"/>
      <c r="Y27"/>
    </row>
    <row r="28" spans="1:25" ht="12.75" customHeight="1" x14ac:dyDescent="0.2">
      <c r="A28" s="221"/>
      <c r="B28" s="225"/>
      <c r="C28" s="9" t="s">
        <v>501</v>
      </c>
      <c r="D28" s="7">
        <v>1920</v>
      </c>
      <c r="E28" s="10">
        <f t="shared" si="1"/>
        <v>1</v>
      </c>
      <c r="F28" s="7"/>
      <c r="G28" s="7"/>
      <c r="H28" s="10">
        <f t="shared" si="2"/>
        <v>0</v>
      </c>
      <c r="I28" s="7">
        <f t="shared" si="0"/>
        <v>1920</v>
      </c>
      <c r="X28"/>
      <c r="Y28"/>
    </row>
    <row r="29" spans="1:25" ht="12.75" customHeight="1" x14ac:dyDescent="0.2">
      <c r="A29" s="221"/>
      <c r="B29" s="225"/>
      <c r="C29" s="9" t="s">
        <v>502</v>
      </c>
      <c r="D29" s="7"/>
      <c r="E29" s="10" t="s">
        <v>615</v>
      </c>
      <c r="F29" s="7"/>
      <c r="G29" s="7"/>
      <c r="H29" s="10" t="s">
        <v>615</v>
      </c>
      <c r="I29" s="7">
        <f t="shared" si="0"/>
        <v>0</v>
      </c>
      <c r="X29"/>
      <c r="Y29"/>
    </row>
    <row r="30" spans="1:25" ht="12.75" customHeight="1" x14ac:dyDescent="0.2">
      <c r="A30" s="221"/>
      <c r="B30" s="225"/>
      <c r="C30" s="9" t="s">
        <v>511</v>
      </c>
      <c r="D30" s="7"/>
      <c r="E30" s="10">
        <f t="shared" si="1"/>
        <v>0</v>
      </c>
      <c r="F30" s="7"/>
      <c r="G30" s="7">
        <v>528</v>
      </c>
      <c r="H30" s="10">
        <f t="shared" si="2"/>
        <v>1</v>
      </c>
      <c r="I30" s="7">
        <f t="shared" si="0"/>
        <v>528</v>
      </c>
      <c r="X30"/>
      <c r="Y30"/>
    </row>
    <row r="31" spans="1:25" ht="12.75" customHeight="1" thickBot="1" x14ac:dyDescent="0.25">
      <c r="A31" s="221"/>
      <c r="B31" s="226"/>
      <c r="C31" s="58" t="s">
        <v>0</v>
      </c>
      <c r="D31" s="59">
        <f>SUM(D10:D30)</f>
        <v>5952</v>
      </c>
      <c r="E31" s="60">
        <f t="shared" si="1"/>
        <v>0.38153846153846155</v>
      </c>
      <c r="F31" s="61"/>
      <c r="G31" s="59">
        <f>SUM(G10:G30)</f>
        <v>9648</v>
      </c>
      <c r="H31" s="60">
        <f t="shared" si="2"/>
        <v>0.61846153846153851</v>
      </c>
      <c r="I31" s="62">
        <f t="shared" si="0"/>
        <v>15600</v>
      </c>
      <c r="X31"/>
      <c r="Y31"/>
    </row>
    <row r="32" spans="1:25" ht="12.75" customHeight="1" x14ac:dyDescent="0.2">
      <c r="A32" s="221"/>
      <c r="B32" s="224" t="s">
        <v>333</v>
      </c>
      <c r="C32" s="47" t="s">
        <v>543</v>
      </c>
      <c r="D32" s="16">
        <v>1408</v>
      </c>
      <c r="E32" s="17">
        <f t="shared" si="1"/>
        <v>1</v>
      </c>
      <c r="F32" s="16"/>
      <c r="G32" s="16"/>
      <c r="H32" s="17">
        <f t="shared" si="2"/>
        <v>0</v>
      </c>
      <c r="I32" s="16">
        <f t="shared" si="0"/>
        <v>1408</v>
      </c>
      <c r="X32"/>
      <c r="Y32"/>
    </row>
    <row r="33" spans="1:25" ht="12.75" customHeight="1" x14ac:dyDescent="0.2">
      <c r="A33" s="221"/>
      <c r="B33" s="224"/>
      <c r="C33" s="9" t="s">
        <v>544</v>
      </c>
      <c r="D33" s="7">
        <v>3360</v>
      </c>
      <c r="E33" s="10">
        <f t="shared" si="1"/>
        <v>1</v>
      </c>
      <c r="F33" s="12"/>
      <c r="G33" s="7"/>
      <c r="H33" s="10">
        <f t="shared" si="2"/>
        <v>0</v>
      </c>
      <c r="I33" s="7">
        <f t="shared" si="0"/>
        <v>3360</v>
      </c>
      <c r="X33"/>
      <c r="Y33"/>
    </row>
    <row r="34" spans="1:25" ht="12.75" customHeight="1" x14ac:dyDescent="0.2">
      <c r="A34" s="221"/>
      <c r="B34" s="224"/>
      <c r="C34" s="9" t="s">
        <v>545</v>
      </c>
      <c r="D34" s="12"/>
      <c r="E34" s="10" t="s">
        <v>615</v>
      </c>
      <c r="F34" s="12"/>
      <c r="G34" s="7"/>
      <c r="H34" s="10" t="s">
        <v>615</v>
      </c>
      <c r="I34" s="7">
        <f t="shared" si="0"/>
        <v>0</v>
      </c>
      <c r="X34"/>
      <c r="Y34"/>
    </row>
    <row r="35" spans="1:25" ht="12.75" customHeight="1" x14ac:dyDescent="0.2">
      <c r="A35" s="221"/>
      <c r="B35" s="224"/>
      <c r="C35" s="9" t="s">
        <v>546</v>
      </c>
      <c r="D35" s="7">
        <v>496</v>
      </c>
      <c r="E35" s="10">
        <f t="shared" si="1"/>
        <v>1</v>
      </c>
      <c r="F35" s="7"/>
      <c r="G35" s="7"/>
      <c r="H35" s="10">
        <f t="shared" si="2"/>
        <v>0</v>
      </c>
      <c r="I35" s="7">
        <f t="shared" si="0"/>
        <v>496</v>
      </c>
      <c r="X35"/>
      <c r="Y35"/>
    </row>
    <row r="36" spans="1:25" ht="12.75" customHeight="1" x14ac:dyDescent="0.2">
      <c r="A36" s="221"/>
      <c r="B36" s="224"/>
      <c r="C36" s="9" t="s">
        <v>547</v>
      </c>
      <c r="D36" s="7"/>
      <c r="E36" s="10" t="s">
        <v>615</v>
      </c>
      <c r="F36" s="7"/>
      <c r="G36" s="7"/>
      <c r="H36" s="10" t="s">
        <v>615</v>
      </c>
      <c r="I36" s="7">
        <f t="shared" si="0"/>
        <v>0</v>
      </c>
      <c r="X36"/>
      <c r="Y36"/>
    </row>
    <row r="37" spans="1:25" ht="12.75" customHeight="1" x14ac:dyDescent="0.2">
      <c r="A37" s="221"/>
      <c r="B37" s="224"/>
      <c r="C37" s="9" t="s">
        <v>548</v>
      </c>
      <c r="D37" s="7"/>
      <c r="E37" s="10" t="s">
        <v>615</v>
      </c>
      <c r="F37" s="7"/>
      <c r="G37" s="7"/>
      <c r="H37" s="10" t="s">
        <v>615</v>
      </c>
      <c r="I37" s="7">
        <f t="shared" si="0"/>
        <v>0</v>
      </c>
      <c r="X37"/>
      <c r="Y37"/>
    </row>
    <row r="38" spans="1:25" ht="12.75" customHeight="1" x14ac:dyDescent="0.2">
      <c r="A38" s="221"/>
      <c r="B38" s="224"/>
      <c r="C38" s="9" t="s">
        <v>549</v>
      </c>
      <c r="D38" s="7"/>
      <c r="E38" s="10">
        <f t="shared" si="1"/>
        <v>0</v>
      </c>
      <c r="F38" s="7"/>
      <c r="G38" s="7">
        <v>1232</v>
      </c>
      <c r="H38" s="10">
        <f t="shared" si="2"/>
        <v>1</v>
      </c>
      <c r="I38" s="7">
        <f t="shared" si="0"/>
        <v>1232</v>
      </c>
      <c r="X38"/>
      <c r="Y38"/>
    </row>
    <row r="39" spans="1:25" ht="12.75" customHeight="1" x14ac:dyDescent="0.2">
      <c r="A39" s="221"/>
      <c r="B39" s="224"/>
      <c r="C39" s="9" t="s">
        <v>550</v>
      </c>
      <c r="D39" s="7"/>
      <c r="E39" s="10" t="s">
        <v>615</v>
      </c>
      <c r="F39" s="7"/>
      <c r="G39" s="7"/>
      <c r="H39" s="10" t="s">
        <v>615</v>
      </c>
      <c r="I39" s="7">
        <f t="shared" si="0"/>
        <v>0</v>
      </c>
      <c r="X39"/>
      <c r="Y39"/>
    </row>
    <row r="40" spans="1:25" ht="12.75" customHeight="1" x14ac:dyDescent="0.2">
      <c r="A40" s="221"/>
      <c r="B40" s="224"/>
      <c r="C40" s="9" t="s">
        <v>551</v>
      </c>
      <c r="D40" s="7"/>
      <c r="E40" s="10" t="s">
        <v>615</v>
      </c>
      <c r="F40" s="7"/>
      <c r="G40" s="7"/>
      <c r="H40" s="10" t="s">
        <v>615</v>
      </c>
      <c r="I40" s="7">
        <f t="shared" si="0"/>
        <v>0</v>
      </c>
      <c r="X40"/>
      <c r="Y40"/>
    </row>
    <row r="41" spans="1:25" ht="12.75" customHeight="1" x14ac:dyDescent="0.2">
      <c r="A41" s="221"/>
      <c r="B41" s="224"/>
      <c r="C41" s="9" t="s">
        <v>552</v>
      </c>
      <c r="D41" s="7"/>
      <c r="E41" s="10">
        <f t="shared" si="1"/>
        <v>0</v>
      </c>
      <c r="F41" s="7"/>
      <c r="G41" s="7">
        <v>336</v>
      </c>
      <c r="H41" s="10">
        <f t="shared" si="2"/>
        <v>1</v>
      </c>
      <c r="I41" s="7">
        <f t="shared" si="0"/>
        <v>336</v>
      </c>
      <c r="X41"/>
      <c r="Y41"/>
    </row>
    <row r="42" spans="1:25" ht="12.75" customHeight="1" x14ac:dyDescent="0.2">
      <c r="A42" s="221"/>
      <c r="B42" s="224"/>
      <c r="C42" s="9" t="s">
        <v>553</v>
      </c>
      <c r="D42" s="7"/>
      <c r="E42" s="10" t="s">
        <v>615</v>
      </c>
      <c r="F42" s="7"/>
      <c r="G42" s="7"/>
      <c r="H42" s="10" t="s">
        <v>615</v>
      </c>
      <c r="I42" s="7">
        <f t="shared" si="0"/>
        <v>0</v>
      </c>
      <c r="X42"/>
      <c r="Y42"/>
    </row>
    <row r="43" spans="1:25" ht="12.75" customHeight="1" x14ac:dyDescent="0.2">
      <c r="A43" s="221"/>
      <c r="B43" s="224"/>
      <c r="C43" s="9" t="s">
        <v>554</v>
      </c>
      <c r="D43" s="7"/>
      <c r="E43" s="10" t="s">
        <v>615</v>
      </c>
      <c r="F43" s="7"/>
      <c r="G43" s="7"/>
      <c r="H43" s="10" t="s">
        <v>615</v>
      </c>
      <c r="I43" s="7">
        <f t="shared" si="0"/>
        <v>0</v>
      </c>
      <c r="X43"/>
      <c r="Y43"/>
    </row>
    <row r="44" spans="1:25" ht="12.75" customHeight="1" x14ac:dyDescent="0.2">
      <c r="A44" s="221"/>
      <c r="B44" s="224"/>
      <c r="C44" s="9" t="s">
        <v>555</v>
      </c>
      <c r="D44" s="40"/>
      <c r="E44" s="10" t="s">
        <v>615</v>
      </c>
      <c r="F44" s="16"/>
      <c r="G44" s="40"/>
      <c r="H44" s="10" t="s">
        <v>615</v>
      </c>
      <c r="I44" s="16">
        <f t="shared" si="0"/>
        <v>0</v>
      </c>
      <c r="X44"/>
      <c r="Y44"/>
    </row>
    <row r="45" spans="1:25" ht="12.75" customHeight="1" x14ac:dyDescent="0.2">
      <c r="A45" s="221"/>
      <c r="B45" s="224"/>
      <c r="C45" s="9" t="s">
        <v>556</v>
      </c>
      <c r="D45" s="7"/>
      <c r="E45" s="10" t="s">
        <v>615</v>
      </c>
      <c r="F45" s="12"/>
      <c r="G45" s="7"/>
      <c r="H45" s="10" t="s">
        <v>615</v>
      </c>
      <c r="I45" s="7">
        <f t="shared" si="0"/>
        <v>0</v>
      </c>
      <c r="X45"/>
      <c r="Y45"/>
    </row>
    <row r="46" spans="1:25" ht="12.75" customHeight="1" x14ac:dyDescent="0.2">
      <c r="A46" s="221"/>
      <c r="B46" s="224"/>
      <c r="C46" s="9" t="s">
        <v>557</v>
      </c>
      <c r="D46" s="7"/>
      <c r="E46" s="10" t="s">
        <v>615</v>
      </c>
      <c r="F46" s="7"/>
      <c r="G46" s="7"/>
      <c r="H46" s="10" t="s">
        <v>615</v>
      </c>
      <c r="I46" s="7">
        <f t="shared" si="0"/>
        <v>0</v>
      </c>
      <c r="X46"/>
      <c r="Y46"/>
    </row>
    <row r="47" spans="1:25" ht="12.75" customHeight="1" x14ac:dyDescent="0.2">
      <c r="A47" s="221"/>
      <c r="B47" s="224"/>
      <c r="C47" s="9" t="s">
        <v>558</v>
      </c>
      <c r="D47" s="7"/>
      <c r="E47" s="10" t="s">
        <v>615</v>
      </c>
      <c r="F47" s="7"/>
      <c r="G47" s="7"/>
      <c r="H47" s="10" t="s">
        <v>615</v>
      </c>
      <c r="I47" s="7">
        <f t="shared" si="0"/>
        <v>0</v>
      </c>
      <c r="X47"/>
      <c r="Y47"/>
    </row>
    <row r="48" spans="1:25" ht="12.75" customHeight="1" x14ac:dyDescent="0.2">
      <c r="A48" s="221"/>
      <c r="B48" s="224"/>
      <c r="C48" s="9" t="s">
        <v>559</v>
      </c>
      <c r="D48" s="7"/>
      <c r="E48" s="10" t="s">
        <v>615</v>
      </c>
      <c r="F48" s="7"/>
      <c r="G48" s="7"/>
      <c r="H48" s="10" t="s">
        <v>615</v>
      </c>
      <c r="I48" s="7">
        <f t="shared" si="0"/>
        <v>0</v>
      </c>
      <c r="X48"/>
      <c r="Y48"/>
    </row>
    <row r="49" spans="1:25" ht="12.75" customHeight="1" x14ac:dyDescent="0.2">
      <c r="A49" s="221"/>
      <c r="B49" s="224"/>
      <c r="C49" s="9" t="s">
        <v>521</v>
      </c>
      <c r="D49" s="15"/>
      <c r="E49" s="10" t="s">
        <v>615</v>
      </c>
      <c r="F49" s="7"/>
      <c r="G49" s="15"/>
      <c r="H49" s="10" t="s">
        <v>615</v>
      </c>
      <c r="I49" s="7">
        <f t="shared" si="0"/>
        <v>0</v>
      </c>
      <c r="X49"/>
      <c r="Y49"/>
    </row>
    <row r="50" spans="1:25" ht="12.75" customHeight="1" thickBot="1" x14ac:dyDescent="0.25">
      <c r="A50" s="221"/>
      <c r="B50" s="227"/>
      <c r="C50" s="63" t="s">
        <v>0</v>
      </c>
      <c r="D50" s="59">
        <f>SUM(D32:D49)</f>
        <v>5264</v>
      </c>
      <c r="E50" s="60">
        <f t="shared" si="1"/>
        <v>0.77049180327868849</v>
      </c>
      <c r="F50" s="62"/>
      <c r="G50" s="59">
        <f>SUM(G32:G49)</f>
        <v>1568</v>
      </c>
      <c r="H50" s="60">
        <f t="shared" si="2"/>
        <v>0.22950819672131148</v>
      </c>
      <c r="I50" s="62">
        <f t="shared" si="0"/>
        <v>6832</v>
      </c>
      <c r="X50"/>
      <c r="Y50"/>
    </row>
    <row r="51" spans="1:25" ht="12.75" customHeight="1" thickBot="1" x14ac:dyDescent="0.25">
      <c r="A51" s="222"/>
      <c r="B51" s="228" t="s">
        <v>177</v>
      </c>
      <c r="C51" s="229"/>
      <c r="D51" s="75">
        <f>SUM(D31,D50)</f>
        <v>11216</v>
      </c>
      <c r="E51" s="76">
        <f t="shared" si="1"/>
        <v>0.5</v>
      </c>
      <c r="F51" s="77"/>
      <c r="G51" s="75">
        <f>SUM(G31,G50)</f>
        <v>11216</v>
      </c>
      <c r="H51" s="76">
        <f t="shared" si="2"/>
        <v>0.5</v>
      </c>
      <c r="I51" s="77">
        <f t="shared" si="0"/>
        <v>22432</v>
      </c>
      <c r="X51"/>
      <c r="Y51"/>
    </row>
    <row r="52" spans="1:25" ht="12.75" customHeight="1" x14ac:dyDescent="0.2">
      <c r="A52" s="223" t="s">
        <v>349</v>
      </c>
      <c r="B52" s="223" t="s">
        <v>334</v>
      </c>
      <c r="C52" s="50" t="s">
        <v>152</v>
      </c>
      <c r="D52" s="85"/>
      <c r="E52" s="86"/>
      <c r="F52" s="85"/>
      <c r="G52" s="85"/>
      <c r="H52" s="86"/>
      <c r="I52" s="85"/>
      <c r="X52"/>
      <c r="Y52"/>
    </row>
    <row r="53" spans="1:25" ht="12.75" customHeight="1" x14ac:dyDescent="0.2">
      <c r="A53" s="224"/>
      <c r="B53" s="224"/>
      <c r="C53" s="9" t="s">
        <v>522</v>
      </c>
      <c r="D53" s="15"/>
      <c r="E53" s="10" t="s">
        <v>615</v>
      </c>
      <c r="F53" s="7"/>
      <c r="G53" s="15"/>
      <c r="H53" s="10" t="s">
        <v>615</v>
      </c>
      <c r="I53" s="7">
        <f t="shared" si="0"/>
        <v>0</v>
      </c>
      <c r="X53"/>
      <c r="Y53"/>
    </row>
    <row r="54" spans="1:25" ht="12.75" customHeight="1" x14ac:dyDescent="0.2">
      <c r="A54" s="224"/>
      <c r="B54" s="224"/>
      <c r="C54" s="9" t="s">
        <v>420</v>
      </c>
      <c r="D54" s="15"/>
      <c r="E54" s="10" t="s">
        <v>615</v>
      </c>
      <c r="F54" s="7"/>
      <c r="G54" s="15"/>
      <c r="H54" s="10" t="s">
        <v>615</v>
      </c>
      <c r="I54" s="7">
        <f t="shared" si="0"/>
        <v>0</v>
      </c>
      <c r="X54"/>
      <c r="Y54"/>
    </row>
    <row r="55" spans="1:25" ht="12.75" customHeight="1" x14ac:dyDescent="0.2">
      <c r="A55" s="224"/>
      <c r="B55" s="224"/>
      <c r="C55" s="9" t="s">
        <v>423</v>
      </c>
      <c r="D55" s="15"/>
      <c r="E55" s="10" t="s">
        <v>615</v>
      </c>
      <c r="F55" s="7"/>
      <c r="G55" s="15"/>
      <c r="H55" s="10" t="s">
        <v>615</v>
      </c>
      <c r="I55" s="7">
        <f t="shared" si="0"/>
        <v>0</v>
      </c>
      <c r="X55"/>
      <c r="Y55"/>
    </row>
    <row r="56" spans="1:25" ht="12.75" customHeight="1" x14ac:dyDescent="0.2">
      <c r="A56" s="225"/>
      <c r="B56" s="225"/>
      <c r="C56" s="9" t="s">
        <v>428</v>
      </c>
      <c r="D56" s="15"/>
      <c r="E56" s="10" t="s">
        <v>615</v>
      </c>
      <c r="F56" s="7"/>
      <c r="G56" s="15"/>
      <c r="H56" s="10" t="s">
        <v>615</v>
      </c>
      <c r="I56" s="7">
        <f t="shared" si="0"/>
        <v>0</v>
      </c>
      <c r="X56"/>
      <c r="Y56"/>
    </row>
    <row r="57" spans="1:25" ht="12.75" customHeight="1" x14ac:dyDescent="0.2">
      <c r="A57" s="225"/>
      <c r="B57" s="225"/>
      <c r="C57" s="9" t="s">
        <v>431</v>
      </c>
      <c r="D57" s="15"/>
      <c r="E57" s="10" t="s">
        <v>615</v>
      </c>
      <c r="F57" s="7"/>
      <c r="G57" s="15"/>
      <c r="H57" s="10" t="s">
        <v>615</v>
      </c>
      <c r="I57" s="7">
        <f t="shared" si="0"/>
        <v>0</v>
      </c>
      <c r="X57"/>
      <c r="Y57"/>
    </row>
    <row r="58" spans="1:25" ht="12.75" customHeight="1" x14ac:dyDescent="0.2">
      <c r="A58" s="225"/>
      <c r="B58" s="225"/>
      <c r="C58" s="49" t="s">
        <v>435</v>
      </c>
      <c r="D58" s="15"/>
      <c r="E58" s="10" t="s">
        <v>615</v>
      </c>
      <c r="F58" s="7"/>
      <c r="G58" s="15"/>
      <c r="H58" s="10" t="s">
        <v>615</v>
      </c>
      <c r="I58" s="7">
        <f t="shared" si="0"/>
        <v>0</v>
      </c>
      <c r="X58"/>
      <c r="Y58"/>
    </row>
    <row r="59" spans="1:25" ht="12.75" customHeight="1" x14ac:dyDescent="0.2">
      <c r="A59" s="225"/>
      <c r="B59" s="225"/>
      <c r="C59" s="49" t="s">
        <v>455</v>
      </c>
      <c r="D59" s="15"/>
      <c r="E59" s="10" t="s">
        <v>615</v>
      </c>
      <c r="F59" s="7"/>
      <c r="G59" s="15"/>
      <c r="H59" s="10" t="s">
        <v>615</v>
      </c>
      <c r="I59" s="7">
        <f t="shared" si="0"/>
        <v>0</v>
      </c>
      <c r="X59"/>
      <c r="Y59"/>
    </row>
    <row r="60" spans="1:25" ht="12.75" customHeight="1" x14ac:dyDescent="0.2">
      <c r="A60" s="225"/>
      <c r="B60" s="225"/>
      <c r="C60" s="49" t="s">
        <v>459</v>
      </c>
      <c r="D60" s="15"/>
      <c r="E60" s="10" t="s">
        <v>615</v>
      </c>
      <c r="F60" s="7"/>
      <c r="G60" s="15"/>
      <c r="H60" s="10" t="s">
        <v>615</v>
      </c>
      <c r="I60" s="7">
        <f t="shared" si="0"/>
        <v>0</v>
      </c>
      <c r="X60"/>
      <c r="Y60"/>
    </row>
    <row r="61" spans="1:25" ht="12.75" customHeight="1" x14ac:dyDescent="0.2">
      <c r="A61" s="225"/>
      <c r="B61" s="225"/>
      <c r="C61" s="49" t="s">
        <v>460</v>
      </c>
      <c r="D61" s="15"/>
      <c r="E61" s="10" t="s">
        <v>615</v>
      </c>
      <c r="F61" s="7"/>
      <c r="G61" s="15"/>
      <c r="H61" s="10" t="s">
        <v>615</v>
      </c>
      <c r="I61" s="7">
        <f t="shared" si="0"/>
        <v>0</v>
      </c>
      <c r="X61"/>
      <c r="Y61"/>
    </row>
    <row r="62" spans="1:25" ht="12.75" customHeight="1" x14ac:dyDescent="0.2">
      <c r="A62" s="225"/>
      <c r="B62" s="225"/>
      <c r="C62" s="49" t="s">
        <v>466</v>
      </c>
      <c r="D62" s="15"/>
      <c r="E62" s="10" t="s">
        <v>615</v>
      </c>
      <c r="F62" s="7"/>
      <c r="G62" s="15"/>
      <c r="H62" s="10" t="s">
        <v>615</v>
      </c>
      <c r="I62" s="7">
        <f t="shared" si="0"/>
        <v>0</v>
      </c>
      <c r="X62"/>
      <c r="Y62"/>
    </row>
    <row r="63" spans="1:25" ht="12.75" customHeight="1" x14ac:dyDescent="0.2">
      <c r="A63" s="225"/>
      <c r="B63" s="225"/>
      <c r="C63" s="49" t="s">
        <v>467</v>
      </c>
      <c r="D63" s="15"/>
      <c r="E63" s="10" t="s">
        <v>615</v>
      </c>
      <c r="F63" s="7"/>
      <c r="G63" s="15"/>
      <c r="H63" s="10" t="s">
        <v>615</v>
      </c>
      <c r="I63" s="7">
        <f t="shared" si="0"/>
        <v>0</v>
      </c>
      <c r="X63"/>
      <c r="Y63"/>
    </row>
    <row r="64" spans="1:25" ht="12.75" customHeight="1" x14ac:dyDescent="0.2">
      <c r="A64" s="225"/>
      <c r="B64" s="225"/>
      <c r="C64" s="49" t="s">
        <v>474</v>
      </c>
      <c r="D64" s="15"/>
      <c r="E64" s="10" t="s">
        <v>615</v>
      </c>
      <c r="F64" s="7"/>
      <c r="G64" s="15"/>
      <c r="H64" s="10" t="s">
        <v>615</v>
      </c>
      <c r="I64" s="7">
        <f t="shared" si="0"/>
        <v>0</v>
      </c>
      <c r="X64"/>
      <c r="Y64"/>
    </row>
    <row r="65" spans="1:25" ht="12.75" customHeight="1" x14ac:dyDescent="0.2">
      <c r="A65" s="225"/>
      <c r="B65" s="225"/>
      <c r="C65" s="49" t="s">
        <v>477</v>
      </c>
      <c r="D65" s="15"/>
      <c r="E65" s="10" t="s">
        <v>615</v>
      </c>
      <c r="F65" s="7"/>
      <c r="G65" s="15"/>
      <c r="H65" s="10" t="s">
        <v>615</v>
      </c>
      <c r="I65" s="7">
        <f t="shared" si="0"/>
        <v>0</v>
      </c>
      <c r="X65"/>
      <c r="Y65"/>
    </row>
    <row r="66" spans="1:25" ht="12.75" customHeight="1" x14ac:dyDescent="0.2">
      <c r="A66" s="225"/>
      <c r="B66" s="225"/>
      <c r="C66" s="49" t="s">
        <v>480</v>
      </c>
      <c r="D66" s="15"/>
      <c r="E66" s="10" t="s">
        <v>615</v>
      </c>
      <c r="F66" s="7"/>
      <c r="G66" s="15"/>
      <c r="H66" s="10" t="s">
        <v>615</v>
      </c>
      <c r="I66" s="7">
        <f t="shared" si="0"/>
        <v>0</v>
      </c>
      <c r="X66"/>
      <c r="Y66"/>
    </row>
    <row r="67" spans="1:25" ht="12.75" customHeight="1" x14ac:dyDescent="0.2">
      <c r="A67" s="225"/>
      <c r="B67" s="225"/>
      <c r="C67" s="49" t="s">
        <v>488</v>
      </c>
      <c r="D67" s="15"/>
      <c r="E67" s="10">
        <f t="shared" si="1"/>
        <v>0</v>
      </c>
      <c r="F67" s="7"/>
      <c r="G67" s="15">
        <v>1056</v>
      </c>
      <c r="H67" s="10">
        <f t="shared" si="2"/>
        <v>1</v>
      </c>
      <c r="I67" s="7">
        <f t="shared" si="0"/>
        <v>1056</v>
      </c>
      <c r="X67"/>
      <c r="Y67"/>
    </row>
    <row r="68" spans="1:25" ht="12.75" customHeight="1" x14ac:dyDescent="0.2">
      <c r="A68" s="225"/>
      <c r="B68" s="225"/>
      <c r="C68" s="49" t="s">
        <v>490</v>
      </c>
      <c r="D68" s="15"/>
      <c r="E68" s="10" t="s">
        <v>615</v>
      </c>
      <c r="F68" s="7"/>
      <c r="G68" s="15"/>
      <c r="H68" s="10" t="s">
        <v>615</v>
      </c>
      <c r="I68" s="7">
        <f t="shared" si="0"/>
        <v>0</v>
      </c>
      <c r="X68"/>
      <c r="Y68"/>
    </row>
    <row r="69" spans="1:25" ht="12.75" customHeight="1" x14ac:dyDescent="0.2">
      <c r="A69" s="225"/>
      <c r="B69" s="225"/>
      <c r="C69" s="49" t="s">
        <v>491</v>
      </c>
      <c r="D69" s="15"/>
      <c r="E69" s="10" t="s">
        <v>615</v>
      </c>
      <c r="F69" s="7"/>
      <c r="G69" s="15"/>
      <c r="H69" s="10" t="s">
        <v>615</v>
      </c>
      <c r="I69" s="7">
        <f t="shared" si="0"/>
        <v>0</v>
      </c>
      <c r="X69"/>
      <c r="Y69"/>
    </row>
    <row r="70" spans="1:25" ht="12.75" customHeight="1" x14ac:dyDescent="0.2">
      <c r="A70" s="225"/>
      <c r="B70" s="225"/>
      <c r="C70" s="49" t="s">
        <v>494</v>
      </c>
      <c r="D70" s="15"/>
      <c r="E70" s="10" t="s">
        <v>615</v>
      </c>
      <c r="F70" s="7"/>
      <c r="G70" s="15"/>
      <c r="H70" s="10" t="s">
        <v>615</v>
      </c>
      <c r="I70" s="7">
        <f t="shared" si="0"/>
        <v>0</v>
      </c>
      <c r="X70"/>
      <c r="Y70"/>
    </row>
    <row r="71" spans="1:25" ht="12.75" customHeight="1" x14ac:dyDescent="0.2">
      <c r="A71" s="225"/>
      <c r="B71" s="225"/>
      <c r="C71" s="49" t="s">
        <v>495</v>
      </c>
      <c r="D71" s="15"/>
      <c r="E71" s="10" t="s">
        <v>615</v>
      </c>
      <c r="F71" s="7"/>
      <c r="G71" s="15"/>
      <c r="H71" s="10" t="s">
        <v>615</v>
      </c>
      <c r="I71" s="7">
        <f t="shared" si="0"/>
        <v>0</v>
      </c>
      <c r="X71"/>
      <c r="Y71"/>
    </row>
    <row r="72" spans="1:25" ht="12.75" customHeight="1" x14ac:dyDescent="0.2">
      <c r="A72" s="225"/>
      <c r="B72" s="225"/>
      <c r="C72" s="49" t="s">
        <v>499</v>
      </c>
      <c r="D72" s="15"/>
      <c r="E72" s="10" t="s">
        <v>615</v>
      </c>
      <c r="F72" s="7"/>
      <c r="G72" s="15"/>
      <c r="H72" s="10" t="s">
        <v>615</v>
      </c>
      <c r="I72" s="7">
        <f t="shared" si="0"/>
        <v>0</v>
      </c>
      <c r="X72"/>
      <c r="Y72"/>
    </row>
    <row r="73" spans="1:25" ht="12.75" customHeight="1" x14ac:dyDescent="0.2">
      <c r="A73" s="225"/>
      <c r="B73" s="225"/>
      <c r="C73" s="49" t="s">
        <v>501</v>
      </c>
      <c r="D73" s="15"/>
      <c r="E73" s="10" t="s">
        <v>615</v>
      </c>
      <c r="F73" s="7"/>
      <c r="G73" s="15"/>
      <c r="H73" s="10" t="s">
        <v>615</v>
      </c>
      <c r="I73" s="7">
        <f t="shared" si="0"/>
        <v>0</v>
      </c>
      <c r="X73"/>
      <c r="Y73"/>
    </row>
    <row r="74" spans="1:25" ht="12.75" customHeight="1" x14ac:dyDescent="0.2">
      <c r="A74" s="225"/>
      <c r="B74" s="225"/>
      <c r="C74" s="49" t="s">
        <v>502</v>
      </c>
      <c r="D74" s="15"/>
      <c r="E74" s="10" t="s">
        <v>615</v>
      </c>
      <c r="F74" s="7"/>
      <c r="G74" s="15"/>
      <c r="H74" s="10" t="s">
        <v>615</v>
      </c>
      <c r="I74" s="7">
        <f t="shared" si="0"/>
        <v>0</v>
      </c>
      <c r="X74"/>
      <c r="Y74"/>
    </row>
    <row r="75" spans="1:25" ht="12.75" customHeight="1" x14ac:dyDescent="0.2">
      <c r="A75" s="225"/>
      <c r="B75" s="225"/>
      <c r="C75" s="49" t="s">
        <v>509</v>
      </c>
      <c r="D75" s="15"/>
      <c r="E75" s="10" t="s">
        <v>615</v>
      </c>
      <c r="F75" s="7"/>
      <c r="G75" s="15"/>
      <c r="H75" s="10" t="s">
        <v>615</v>
      </c>
      <c r="I75" s="7">
        <f t="shared" si="0"/>
        <v>0</v>
      </c>
      <c r="X75"/>
      <c r="Y75"/>
    </row>
    <row r="76" spans="1:25" ht="12.75" customHeight="1" x14ac:dyDescent="0.2">
      <c r="A76" s="225"/>
      <c r="B76" s="225"/>
      <c r="C76" s="49" t="s">
        <v>511</v>
      </c>
      <c r="D76" s="15"/>
      <c r="E76" s="10">
        <f t="shared" ref="E76:E102" si="3">+D76/$I76</f>
        <v>0</v>
      </c>
      <c r="F76" s="7"/>
      <c r="G76" s="15">
        <v>384</v>
      </c>
      <c r="H76" s="10">
        <f t="shared" ref="H76:H102" si="4">+G76/$I76</f>
        <v>1</v>
      </c>
      <c r="I76" s="7">
        <f t="shared" si="0"/>
        <v>384</v>
      </c>
      <c r="X76"/>
      <c r="Y76"/>
    </row>
    <row r="77" spans="1:25" ht="12.75" customHeight="1" thickBot="1" x14ac:dyDescent="0.25">
      <c r="A77" s="225"/>
      <c r="B77" s="226"/>
      <c r="C77" s="63" t="s">
        <v>0</v>
      </c>
      <c r="D77" s="59">
        <f>SUM(D53:D76)</f>
        <v>0</v>
      </c>
      <c r="E77" s="60">
        <f t="shared" si="3"/>
        <v>0</v>
      </c>
      <c r="F77" s="62"/>
      <c r="G77" s="59">
        <f>SUM(G53:G76)</f>
        <v>1440</v>
      </c>
      <c r="H77" s="60">
        <f t="shared" si="4"/>
        <v>1</v>
      </c>
      <c r="I77" s="62">
        <f t="shared" ref="I77:I102" si="5">+D77+G77</f>
        <v>1440</v>
      </c>
      <c r="X77"/>
      <c r="Y77"/>
    </row>
    <row r="78" spans="1:25" ht="12.75" customHeight="1" thickBot="1" x14ac:dyDescent="0.25">
      <c r="A78" s="226"/>
      <c r="B78" s="228" t="s">
        <v>195</v>
      </c>
      <c r="C78" s="229"/>
      <c r="D78" s="75">
        <f>+D77</f>
        <v>0</v>
      </c>
      <c r="E78" s="76">
        <f t="shared" si="3"/>
        <v>0</v>
      </c>
      <c r="F78" s="77"/>
      <c r="G78" s="75">
        <f>+G77</f>
        <v>1440</v>
      </c>
      <c r="H78" s="76">
        <f t="shared" si="4"/>
        <v>1</v>
      </c>
      <c r="I78" s="77">
        <f t="shared" si="5"/>
        <v>1440</v>
      </c>
      <c r="X78"/>
      <c r="Y78"/>
    </row>
    <row r="79" spans="1:25" ht="12.75" customHeight="1" x14ac:dyDescent="0.2">
      <c r="A79" s="235" t="s">
        <v>348</v>
      </c>
      <c r="B79" s="223" t="s">
        <v>335</v>
      </c>
      <c r="C79" s="50" t="s">
        <v>285</v>
      </c>
      <c r="D79" s="85"/>
      <c r="E79" s="86"/>
      <c r="F79" s="85"/>
      <c r="G79" s="85"/>
      <c r="H79" s="86"/>
      <c r="I79" s="85"/>
      <c r="X79"/>
      <c r="Y79"/>
    </row>
    <row r="80" spans="1:25" ht="12.75" customHeight="1" x14ac:dyDescent="0.2">
      <c r="A80" s="238"/>
      <c r="B80" s="224"/>
      <c r="C80" s="49" t="s">
        <v>420</v>
      </c>
      <c r="D80" s="15"/>
      <c r="E80" s="10" t="s">
        <v>615</v>
      </c>
      <c r="F80" s="7"/>
      <c r="G80" s="15"/>
      <c r="H80" s="10" t="s">
        <v>615</v>
      </c>
      <c r="I80" s="7">
        <f t="shared" si="5"/>
        <v>0</v>
      </c>
      <c r="X80"/>
      <c r="Y80"/>
    </row>
    <row r="81" spans="1:25" ht="12.75" customHeight="1" x14ac:dyDescent="0.2">
      <c r="A81" s="238"/>
      <c r="B81" s="224"/>
      <c r="C81" s="49" t="s">
        <v>423</v>
      </c>
      <c r="D81" s="15"/>
      <c r="E81" s="10" t="s">
        <v>615</v>
      </c>
      <c r="F81" s="7"/>
      <c r="G81" s="15"/>
      <c r="H81" s="10" t="s">
        <v>615</v>
      </c>
      <c r="I81" s="7">
        <f t="shared" si="5"/>
        <v>0</v>
      </c>
      <c r="X81"/>
      <c r="Y81"/>
    </row>
    <row r="82" spans="1:25" ht="12.75" customHeight="1" x14ac:dyDescent="0.2">
      <c r="A82" s="238"/>
      <c r="B82" s="224"/>
      <c r="C82" s="49" t="s">
        <v>428</v>
      </c>
      <c r="D82" s="15"/>
      <c r="E82" s="10" t="s">
        <v>615</v>
      </c>
      <c r="F82" s="7"/>
      <c r="G82" s="15"/>
      <c r="H82" s="10" t="s">
        <v>615</v>
      </c>
      <c r="I82" s="7">
        <f t="shared" si="5"/>
        <v>0</v>
      </c>
      <c r="X82"/>
      <c r="Y82"/>
    </row>
    <row r="83" spans="1:25" ht="12.75" customHeight="1" x14ac:dyDescent="0.2">
      <c r="A83" s="238"/>
      <c r="B83" s="225"/>
      <c r="C83" s="49" t="s">
        <v>431</v>
      </c>
      <c r="D83" s="15">
        <v>2544</v>
      </c>
      <c r="E83" s="10">
        <f t="shared" si="3"/>
        <v>1</v>
      </c>
      <c r="F83" s="7"/>
      <c r="G83" s="15"/>
      <c r="H83" s="10">
        <f t="shared" si="4"/>
        <v>0</v>
      </c>
      <c r="I83" s="7">
        <f t="shared" si="5"/>
        <v>2544</v>
      </c>
      <c r="X83"/>
      <c r="Y83"/>
    </row>
    <row r="84" spans="1:25" ht="12.75" customHeight="1" x14ac:dyDescent="0.2">
      <c r="A84" s="238"/>
      <c r="B84" s="225"/>
      <c r="C84" s="49" t="s">
        <v>455</v>
      </c>
      <c r="D84" s="15"/>
      <c r="E84" s="10" t="s">
        <v>615</v>
      </c>
      <c r="F84" s="7"/>
      <c r="G84" s="15"/>
      <c r="H84" s="10" t="s">
        <v>615</v>
      </c>
      <c r="I84" s="7">
        <f t="shared" si="5"/>
        <v>0</v>
      </c>
      <c r="X84"/>
      <c r="Y84"/>
    </row>
    <row r="85" spans="1:25" ht="12.75" customHeight="1" x14ac:dyDescent="0.2">
      <c r="A85" s="238"/>
      <c r="B85" s="225"/>
      <c r="C85" s="49" t="s">
        <v>459</v>
      </c>
      <c r="D85" s="15"/>
      <c r="E85" s="10" t="s">
        <v>615</v>
      </c>
      <c r="F85" s="7"/>
      <c r="G85" s="15"/>
      <c r="H85" s="10" t="s">
        <v>615</v>
      </c>
      <c r="I85" s="7">
        <f t="shared" si="5"/>
        <v>0</v>
      </c>
      <c r="X85"/>
      <c r="Y85"/>
    </row>
    <row r="86" spans="1:25" ht="12.75" customHeight="1" x14ac:dyDescent="0.2">
      <c r="A86" s="238"/>
      <c r="B86" s="225"/>
      <c r="C86" s="49" t="s">
        <v>460</v>
      </c>
      <c r="D86" s="15">
        <v>2592</v>
      </c>
      <c r="E86" s="10">
        <f t="shared" si="3"/>
        <v>1</v>
      </c>
      <c r="F86" s="7"/>
      <c r="G86" s="15"/>
      <c r="H86" s="10">
        <f t="shared" si="4"/>
        <v>0</v>
      </c>
      <c r="I86" s="7">
        <f t="shared" si="5"/>
        <v>2592</v>
      </c>
      <c r="X86"/>
      <c r="Y86"/>
    </row>
    <row r="87" spans="1:25" ht="12.75" customHeight="1" x14ac:dyDescent="0.2">
      <c r="A87" s="238"/>
      <c r="B87" s="225"/>
      <c r="C87" s="49" t="s">
        <v>466</v>
      </c>
      <c r="D87" s="15"/>
      <c r="E87" s="10" t="s">
        <v>615</v>
      </c>
      <c r="F87" s="7"/>
      <c r="G87" s="15"/>
      <c r="H87" s="10" t="s">
        <v>615</v>
      </c>
      <c r="I87" s="7">
        <f t="shared" si="5"/>
        <v>0</v>
      </c>
      <c r="X87"/>
      <c r="Y87"/>
    </row>
    <row r="88" spans="1:25" ht="12.75" customHeight="1" x14ac:dyDescent="0.2">
      <c r="A88" s="238"/>
      <c r="B88" s="225"/>
      <c r="C88" s="49" t="s">
        <v>467</v>
      </c>
      <c r="D88" s="15"/>
      <c r="E88" s="10">
        <f t="shared" si="3"/>
        <v>0</v>
      </c>
      <c r="F88" s="7"/>
      <c r="G88" s="15">
        <v>1248</v>
      </c>
      <c r="H88" s="10">
        <f t="shared" si="4"/>
        <v>1</v>
      </c>
      <c r="I88" s="7">
        <f t="shared" si="5"/>
        <v>1248</v>
      </c>
      <c r="X88"/>
      <c r="Y88"/>
    </row>
    <row r="89" spans="1:25" ht="12.75" customHeight="1" x14ac:dyDescent="0.2">
      <c r="A89" s="238"/>
      <c r="B89" s="225"/>
      <c r="C89" s="49" t="s">
        <v>474</v>
      </c>
      <c r="D89" s="15"/>
      <c r="E89" s="10">
        <f t="shared" si="3"/>
        <v>0</v>
      </c>
      <c r="F89" s="7"/>
      <c r="G89" s="15">
        <v>864</v>
      </c>
      <c r="H89" s="10">
        <f t="shared" si="4"/>
        <v>1</v>
      </c>
      <c r="I89" s="7">
        <f t="shared" si="5"/>
        <v>864</v>
      </c>
      <c r="X89"/>
      <c r="Y89"/>
    </row>
    <row r="90" spans="1:25" ht="12.75" customHeight="1" x14ac:dyDescent="0.2">
      <c r="A90" s="238"/>
      <c r="B90" s="225"/>
      <c r="C90" s="49" t="s">
        <v>477</v>
      </c>
      <c r="D90" s="15"/>
      <c r="E90" s="10" t="s">
        <v>615</v>
      </c>
      <c r="F90" s="7"/>
      <c r="G90" s="15"/>
      <c r="H90" s="10" t="s">
        <v>615</v>
      </c>
      <c r="I90" s="7">
        <f t="shared" si="5"/>
        <v>0</v>
      </c>
      <c r="X90"/>
      <c r="Y90"/>
    </row>
    <row r="91" spans="1:25" ht="12.75" customHeight="1" x14ac:dyDescent="0.2">
      <c r="A91" s="238"/>
      <c r="B91" s="225"/>
      <c r="C91" s="49" t="s">
        <v>480</v>
      </c>
      <c r="D91" s="15"/>
      <c r="E91" s="10" t="s">
        <v>615</v>
      </c>
      <c r="F91" s="7"/>
      <c r="G91" s="15"/>
      <c r="H91" s="10" t="s">
        <v>615</v>
      </c>
      <c r="I91" s="7">
        <f t="shared" si="5"/>
        <v>0</v>
      </c>
      <c r="X91"/>
      <c r="Y91"/>
    </row>
    <row r="92" spans="1:25" ht="12.75" customHeight="1" x14ac:dyDescent="0.2">
      <c r="A92" s="238"/>
      <c r="B92" s="225"/>
      <c r="C92" s="49" t="s">
        <v>488</v>
      </c>
      <c r="D92" s="15">
        <v>1104</v>
      </c>
      <c r="E92" s="10">
        <f t="shared" si="3"/>
        <v>1</v>
      </c>
      <c r="F92" s="7"/>
      <c r="G92" s="15"/>
      <c r="H92" s="10">
        <f t="shared" si="4"/>
        <v>0</v>
      </c>
      <c r="I92" s="7">
        <f t="shared" si="5"/>
        <v>1104</v>
      </c>
      <c r="X92"/>
      <c r="Y92"/>
    </row>
    <row r="93" spans="1:25" ht="12.75" customHeight="1" x14ac:dyDescent="0.2">
      <c r="A93" s="238"/>
      <c r="B93" s="225"/>
      <c r="C93" s="49" t="s">
        <v>490</v>
      </c>
      <c r="D93" s="15"/>
      <c r="E93" s="10" t="s">
        <v>615</v>
      </c>
      <c r="F93" s="7"/>
      <c r="G93" s="15"/>
      <c r="H93" s="10" t="s">
        <v>615</v>
      </c>
      <c r="I93" s="7">
        <f t="shared" si="5"/>
        <v>0</v>
      </c>
      <c r="X93"/>
      <c r="Y93"/>
    </row>
    <row r="94" spans="1:25" ht="12.75" customHeight="1" x14ac:dyDescent="0.2">
      <c r="A94" s="238"/>
      <c r="B94" s="225"/>
      <c r="C94" s="49" t="s">
        <v>491</v>
      </c>
      <c r="D94" s="15"/>
      <c r="E94" s="10" t="s">
        <v>615</v>
      </c>
      <c r="F94" s="7"/>
      <c r="G94" s="15"/>
      <c r="H94" s="10" t="s">
        <v>615</v>
      </c>
      <c r="I94" s="7">
        <f t="shared" si="5"/>
        <v>0</v>
      </c>
      <c r="X94"/>
      <c r="Y94"/>
    </row>
    <row r="95" spans="1:25" ht="12.75" customHeight="1" x14ac:dyDescent="0.2">
      <c r="A95" s="238"/>
      <c r="B95" s="225"/>
      <c r="C95" s="49" t="s">
        <v>494</v>
      </c>
      <c r="D95" s="15"/>
      <c r="E95" s="10" t="s">
        <v>615</v>
      </c>
      <c r="F95" s="7"/>
      <c r="G95" s="15"/>
      <c r="H95" s="10" t="s">
        <v>615</v>
      </c>
      <c r="I95" s="7">
        <f t="shared" si="5"/>
        <v>0</v>
      </c>
      <c r="X95"/>
      <c r="Y95"/>
    </row>
    <row r="96" spans="1:25" ht="12.75" customHeight="1" x14ac:dyDescent="0.2">
      <c r="A96" s="238"/>
      <c r="B96" s="225"/>
      <c r="C96" s="49" t="s">
        <v>497</v>
      </c>
      <c r="D96" s="15"/>
      <c r="E96" s="10" t="s">
        <v>615</v>
      </c>
      <c r="F96" s="7"/>
      <c r="G96" s="15"/>
      <c r="H96" s="10" t="s">
        <v>615</v>
      </c>
      <c r="I96" s="7">
        <f t="shared" si="5"/>
        <v>0</v>
      </c>
      <c r="X96"/>
      <c r="Y96"/>
    </row>
    <row r="97" spans="1:25" ht="12.75" customHeight="1" x14ac:dyDescent="0.2">
      <c r="A97" s="238"/>
      <c r="B97" s="225"/>
      <c r="C97" s="49" t="s">
        <v>499</v>
      </c>
      <c r="D97" s="15">
        <v>1344</v>
      </c>
      <c r="E97" s="10">
        <f t="shared" si="3"/>
        <v>1</v>
      </c>
      <c r="F97" s="7"/>
      <c r="G97" s="15"/>
      <c r="H97" s="10">
        <f t="shared" si="4"/>
        <v>0</v>
      </c>
      <c r="I97" s="7">
        <f t="shared" si="5"/>
        <v>1344</v>
      </c>
      <c r="X97"/>
      <c r="Y97"/>
    </row>
    <row r="98" spans="1:25" ht="12.75" customHeight="1" x14ac:dyDescent="0.2">
      <c r="A98" s="238"/>
      <c r="B98" s="225"/>
      <c r="C98" s="49" t="s">
        <v>501</v>
      </c>
      <c r="D98" s="15"/>
      <c r="E98" s="10" t="s">
        <v>615</v>
      </c>
      <c r="F98" s="7"/>
      <c r="G98" s="15"/>
      <c r="H98" s="10" t="s">
        <v>615</v>
      </c>
      <c r="I98" s="7">
        <f t="shared" si="5"/>
        <v>0</v>
      </c>
      <c r="X98"/>
      <c r="Y98"/>
    </row>
    <row r="99" spans="1:25" ht="12.75" customHeight="1" x14ac:dyDescent="0.2">
      <c r="A99" s="238"/>
      <c r="B99" s="225"/>
      <c r="C99" s="49" t="s">
        <v>502</v>
      </c>
      <c r="D99" s="15"/>
      <c r="E99" s="10" t="s">
        <v>615</v>
      </c>
      <c r="F99" s="7"/>
      <c r="G99" s="15"/>
      <c r="H99" s="10" t="s">
        <v>615</v>
      </c>
      <c r="I99" s="7">
        <f t="shared" si="5"/>
        <v>0</v>
      </c>
      <c r="X99"/>
      <c r="Y99"/>
    </row>
    <row r="100" spans="1:25" ht="12.75" customHeight="1" x14ac:dyDescent="0.2">
      <c r="A100" s="238"/>
      <c r="B100" s="225"/>
      <c r="C100" s="49" t="s">
        <v>511</v>
      </c>
      <c r="D100" s="15"/>
      <c r="E100" s="10" t="s">
        <v>615</v>
      </c>
      <c r="F100" s="7"/>
      <c r="G100" s="15"/>
      <c r="H100" s="10" t="s">
        <v>615</v>
      </c>
      <c r="I100" s="7">
        <f t="shared" si="5"/>
        <v>0</v>
      </c>
      <c r="X100"/>
      <c r="Y100"/>
    </row>
    <row r="101" spans="1:25" ht="12.75" customHeight="1" thickBot="1" x14ac:dyDescent="0.25">
      <c r="A101" s="238"/>
      <c r="B101" s="226"/>
      <c r="C101" s="63" t="s">
        <v>0</v>
      </c>
      <c r="D101" s="59">
        <f>SUM(D80:D100)</f>
        <v>7584</v>
      </c>
      <c r="E101" s="60">
        <f t="shared" si="3"/>
        <v>0.78217821782178221</v>
      </c>
      <c r="F101" s="62"/>
      <c r="G101" s="59">
        <f>SUM(G80:G100)</f>
        <v>2112</v>
      </c>
      <c r="H101" s="60">
        <f t="shared" si="4"/>
        <v>0.21782178217821782</v>
      </c>
      <c r="I101" s="62">
        <f t="shared" si="5"/>
        <v>9696</v>
      </c>
      <c r="X101"/>
      <c r="Y101"/>
    </row>
    <row r="102" spans="1:25" ht="12.75" customHeight="1" thickBot="1" x14ac:dyDescent="0.25">
      <c r="A102" s="243"/>
      <c r="B102" s="228" t="s">
        <v>196</v>
      </c>
      <c r="C102" s="229"/>
      <c r="D102" s="75">
        <f>+D101</f>
        <v>7584</v>
      </c>
      <c r="E102" s="76">
        <f t="shared" si="3"/>
        <v>0.78217821782178221</v>
      </c>
      <c r="F102" s="77"/>
      <c r="G102" s="75">
        <f>+G101</f>
        <v>2112</v>
      </c>
      <c r="H102" s="76">
        <f t="shared" si="4"/>
        <v>0.21782178217821782</v>
      </c>
      <c r="I102" s="77">
        <f t="shared" si="5"/>
        <v>9696</v>
      </c>
      <c r="X102"/>
      <c r="Y102"/>
    </row>
    <row r="103" spans="1:25" ht="12.75" customHeight="1" x14ac:dyDescent="0.2">
      <c r="A103" s="235" t="s">
        <v>347</v>
      </c>
      <c r="B103" s="223" t="s">
        <v>336</v>
      </c>
      <c r="C103" s="52" t="s">
        <v>387</v>
      </c>
      <c r="D103" s="42"/>
      <c r="E103" s="41"/>
      <c r="F103" s="42"/>
      <c r="G103" s="42"/>
      <c r="H103" s="41"/>
      <c r="I103" s="42"/>
      <c r="X103"/>
      <c r="Y103"/>
    </row>
    <row r="104" spans="1:25" ht="12.75" customHeight="1" x14ac:dyDescent="0.2">
      <c r="A104" s="238"/>
      <c r="B104" s="225"/>
      <c r="C104" s="9" t="s">
        <v>422</v>
      </c>
      <c r="D104" s="7"/>
      <c r="E104" s="10" t="s">
        <v>615</v>
      </c>
      <c r="F104" s="12"/>
      <c r="G104" s="7"/>
      <c r="H104" s="10" t="s">
        <v>615</v>
      </c>
      <c r="I104" s="7">
        <f t="shared" ref="I104:I182" si="6">+D104+G104</f>
        <v>0</v>
      </c>
      <c r="X104"/>
      <c r="Y104"/>
    </row>
    <row r="105" spans="1:25" ht="12.75" customHeight="1" x14ac:dyDescent="0.2">
      <c r="A105" s="238"/>
      <c r="B105" s="225"/>
      <c r="C105" s="9" t="s">
        <v>440</v>
      </c>
      <c r="D105" s="7"/>
      <c r="E105" s="10" t="s">
        <v>615</v>
      </c>
      <c r="F105" s="7"/>
      <c r="G105" s="7"/>
      <c r="H105" s="10" t="s">
        <v>615</v>
      </c>
      <c r="I105" s="7">
        <f t="shared" si="6"/>
        <v>0</v>
      </c>
      <c r="X105"/>
      <c r="Y105"/>
    </row>
    <row r="106" spans="1:25" ht="12.75" customHeight="1" x14ac:dyDescent="0.2">
      <c r="A106" s="238"/>
      <c r="B106" s="225"/>
      <c r="C106" s="9" t="s">
        <v>560</v>
      </c>
      <c r="D106" s="7"/>
      <c r="E106" s="10" t="s">
        <v>615</v>
      </c>
      <c r="F106" s="7"/>
      <c r="G106" s="7"/>
      <c r="H106" s="10" t="s">
        <v>615</v>
      </c>
      <c r="I106" s="7">
        <f t="shared" si="6"/>
        <v>0</v>
      </c>
      <c r="X106"/>
      <c r="Y106"/>
    </row>
    <row r="107" spans="1:25" ht="12.75" customHeight="1" x14ac:dyDescent="0.2">
      <c r="A107" s="238"/>
      <c r="B107" s="225"/>
      <c r="C107" s="9" t="s">
        <v>460</v>
      </c>
      <c r="D107" s="7"/>
      <c r="E107" s="10" t="s">
        <v>615</v>
      </c>
      <c r="F107" s="7"/>
      <c r="G107" s="7"/>
      <c r="H107" s="10" t="s">
        <v>615</v>
      </c>
      <c r="I107" s="7">
        <f t="shared" si="6"/>
        <v>0</v>
      </c>
      <c r="X107"/>
      <c r="Y107"/>
    </row>
    <row r="108" spans="1:25" ht="12.75" customHeight="1" x14ac:dyDescent="0.2">
      <c r="A108" s="238"/>
      <c r="B108" s="225"/>
      <c r="C108" s="9" t="s">
        <v>461</v>
      </c>
      <c r="D108" s="7"/>
      <c r="E108" s="10" t="s">
        <v>615</v>
      </c>
      <c r="F108" s="7"/>
      <c r="G108" s="7"/>
      <c r="H108" s="10" t="s">
        <v>615</v>
      </c>
      <c r="I108" s="7">
        <f t="shared" si="6"/>
        <v>0</v>
      </c>
      <c r="X108"/>
      <c r="Y108"/>
    </row>
    <row r="109" spans="1:25" ht="12.75" customHeight="1" x14ac:dyDescent="0.2">
      <c r="A109" s="238"/>
      <c r="B109" s="225"/>
      <c r="C109" s="9" t="s">
        <v>473</v>
      </c>
      <c r="D109" s="7"/>
      <c r="E109" s="10" t="s">
        <v>615</v>
      </c>
      <c r="F109" s="7"/>
      <c r="G109" s="7"/>
      <c r="H109" s="10" t="s">
        <v>615</v>
      </c>
      <c r="I109" s="7">
        <f t="shared" si="6"/>
        <v>0</v>
      </c>
      <c r="X109"/>
      <c r="Y109"/>
    </row>
    <row r="110" spans="1:25" ht="12.75" customHeight="1" x14ac:dyDescent="0.2">
      <c r="A110" s="238"/>
      <c r="B110" s="225"/>
      <c r="C110" s="9" t="s">
        <v>477</v>
      </c>
      <c r="D110" s="7"/>
      <c r="E110" s="10" t="s">
        <v>615</v>
      </c>
      <c r="F110" s="7"/>
      <c r="G110" s="7"/>
      <c r="H110" s="10" t="s">
        <v>615</v>
      </c>
      <c r="I110" s="7">
        <f t="shared" si="6"/>
        <v>0</v>
      </c>
      <c r="X110"/>
      <c r="Y110"/>
    </row>
    <row r="111" spans="1:25" ht="12.75" customHeight="1" x14ac:dyDescent="0.2">
      <c r="A111" s="238"/>
      <c r="B111" s="225"/>
      <c r="C111" s="9" t="s">
        <v>561</v>
      </c>
      <c r="D111" s="7">
        <v>7584</v>
      </c>
      <c r="E111" s="10">
        <f t="shared" ref="E111:E182" si="7">+D111/$I111</f>
        <v>1</v>
      </c>
      <c r="F111" s="7"/>
      <c r="G111" s="7"/>
      <c r="H111" s="10">
        <f t="shared" ref="H111:H182" si="8">+G111/$I111</f>
        <v>0</v>
      </c>
      <c r="I111" s="7">
        <f t="shared" si="6"/>
        <v>7584</v>
      </c>
      <c r="X111"/>
      <c r="Y111"/>
    </row>
    <row r="112" spans="1:25" ht="12.75" customHeight="1" x14ac:dyDescent="0.2">
      <c r="A112" s="238"/>
      <c r="B112" s="225"/>
      <c r="C112" s="9" t="s">
        <v>499</v>
      </c>
      <c r="D112" s="7"/>
      <c r="E112" s="10" t="s">
        <v>615</v>
      </c>
      <c r="F112" s="7"/>
      <c r="G112" s="7"/>
      <c r="H112" s="10" t="s">
        <v>615</v>
      </c>
      <c r="I112" s="7">
        <f t="shared" si="6"/>
        <v>0</v>
      </c>
      <c r="X112"/>
      <c r="Y112"/>
    </row>
    <row r="113" spans="1:25" ht="12.75" customHeight="1" x14ac:dyDescent="0.2">
      <c r="A113" s="238"/>
      <c r="B113" s="225"/>
      <c r="C113" s="9" t="s">
        <v>501</v>
      </c>
      <c r="D113" s="15"/>
      <c r="E113" s="10" t="s">
        <v>615</v>
      </c>
      <c r="F113" s="49"/>
      <c r="G113" s="15"/>
      <c r="H113" s="10" t="s">
        <v>615</v>
      </c>
      <c r="I113" s="15">
        <f t="shared" si="6"/>
        <v>0</v>
      </c>
      <c r="X113"/>
      <c r="Y113"/>
    </row>
    <row r="114" spans="1:25" ht="12.75" customHeight="1" x14ac:dyDescent="0.2">
      <c r="A114" s="238"/>
      <c r="B114" s="225"/>
      <c r="C114" s="9" t="s">
        <v>667</v>
      </c>
      <c r="D114" s="15"/>
      <c r="E114" s="10" t="s">
        <v>615</v>
      </c>
      <c r="F114" s="49"/>
      <c r="G114" s="15"/>
      <c r="H114" s="10" t="s">
        <v>615</v>
      </c>
      <c r="I114" s="15">
        <f t="shared" ref="I114" si="9">+D114+G114</f>
        <v>0</v>
      </c>
      <c r="X114"/>
      <c r="Y114"/>
    </row>
    <row r="115" spans="1:25" ht="12.75" customHeight="1" x14ac:dyDescent="0.2">
      <c r="A115" s="238"/>
      <c r="B115" s="225"/>
      <c r="C115" s="9" t="s">
        <v>509</v>
      </c>
      <c r="D115" s="15"/>
      <c r="E115" s="10" t="s">
        <v>615</v>
      </c>
      <c r="F115" s="49"/>
      <c r="G115" s="15"/>
      <c r="H115" s="10" t="s">
        <v>615</v>
      </c>
      <c r="I115" s="15">
        <f t="shared" si="6"/>
        <v>0</v>
      </c>
      <c r="X115"/>
      <c r="Y115"/>
    </row>
    <row r="116" spans="1:25" ht="12.75" customHeight="1" x14ac:dyDescent="0.2">
      <c r="A116" s="238"/>
      <c r="B116" s="225"/>
      <c r="C116" s="9" t="s">
        <v>511</v>
      </c>
      <c r="D116" s="15"/>
      <c r="E116" s="10" t="s">
        <v>615</v>
      </c>
      <c r="F116" s="49"/>
      <c r="G116" s="15"/>
      <c r="H116" s="10" t="s">
        <v>615</v>
      </c>
      <c r="I116" s="15">
        <f t="shared" si="6"/>
        <v>0</v>
      </c>
      <c r="X116"/>
      <c r="Y116"/>
    </row>
    <row r="117" spans="1:25" ht="12.75" customHeight="1" x14ac:dyDescent="0.2">
      <c r="A117" s="238"/>
      <c r="B117" s="225"/>
      <c r="C117" s="34" t="s">
        <v>44</v>
      </c>
      <c r="D117" s="32">
        <f>SUM(D104:D116)</f>
        <v>7584</v>
      </c>
      <c r="E117" s="33">
        <f t="shared" si="7"/>
        <v>1</v>
      </c>
      <c r="F117" s="32"/>
      <c r="G117" s="32">
        <f>SUM(G104:G116)</f>
        <v>0</v>
      </c>
      <c r="H117" s="33">
        <f t="shared" si="8"/>
        <v>0</v>
      </c>
      <c r="I117" s="32">
        <f t="shared" si="6"/>
        <v>7584</v>
      </c>
      <c r="X117"/>
      <c r="Y117"/>
    </row>
    <row r="118" spans="1:25" ht="12.75" customHeight="1" x14ac:dyDescent="0.2">
      <c r="A118" s="238"/>
      <c r="B118" s="225"/>
      <c r="C118" s="52" t="s">
        <v>286</v>
      </c>
      <c r="D118" s="42"/>
      <c r="E118" s="41"/>
      <c r="F118" s="42"/>
      <c r="G118" s="42"/>
      <c r="H118" s="41"/>
      <c r="I118" s="42"/>
      <c r="X118"/>
      <c r="Y118"/>
    </row>
    <row r="119" spans="1:25" ht="12.75" customHeight="1" x14ac:dyDescent="0.2">
      <c r="A119" s="238"/>
      <c r="B119" s="225"/>
      <c r="C119" s="9" t="s">
        <v>423</v>
      </c>
      <c r="D119" s="16"/>
      <c r="E119" s="10" t="s">
        <v>615</v>
      </c>
      <c r="F119" s="16"/>
      <c r="G119" s="16"/>
      <c r="H119" s="10" t="s">
        <v>615</v>
      </c>
      <c r="I119" s="16">
        <f t="shared" si="6"/>
        <v>0</v>
      </c>
      <c r="X119"/>
      <c r="Y119"/>
    </row>
    <row r="120" spans="1:25" ht="12.75" customHeight="1" x14ac:dyDescent="0.2">
      <c r="A120" s="238"/>
      <c r="B120" s="225"/>
      <c r="C120" s="9" t="s">
        <v>452</v>
      </c>
      <c r="D120" s="16"/>
      <c r="E120" s="10" t="s">
        <v>615</v>
      </c>
      <c r="F120" s="16"/>
      <c r="G120" s="16"/>
      <c r="H120" s="10" t="s">
        <v>615</v>
      </c>
      <c r="I120" s="16">
        <f t="shared" si="6"/>
        <v>0</v>
      </c>
      <c r="X120"/>
      <c r="Y120"/>
    </row>
    <row r="121" spans="1:25" ht="12.75" customHeight="1" x14ac:dyDescent="0.2">
      <c r="A121" s="238"/>
      <c r="B121" s="225"/>
      <c r="C121" s="9" t="s">
        <v>466</v>
      </c>
      <c r="D121" s="7">
        <v>8000</v>
      </c>
      <c r="E121" s="10">
        <f t="shared" si="7"/>
        <v>1</v>
      </c>
      <c r="F121" s="7"/>
      <c r="G121" s="7"/>
      <c r="H121" s="10">
        <f t="shared" si="8"/>
        <v>0</v>
      </c>
      <c r="I121" s="7">
        <f t="shared" si="6"/>
        <v>8000</v>
      </c>
      <c r="X121"/>
      <c r="Y121"/>
    </row>
    <row r="122" spans="1:25" ht="12.75" customHeight="1" x14ac:dyDescent="0.2">
      <c r="A122" s="238"/>
      <c r="B122" s="225"/>
      <c r="C122" s="9" t="s">
        <v>471</v>
      </c>
      <c r="D122" s="7"/>
      <c r="E122" s="10" t="s">
        <v>615</v>
      </c>
      <c r="F122" s="7"/>
      <c r="G122" s="7"/>
      <c r="H122" s="10" t="s">
        <v>615</v>
      </c>
      <c r="I122" s="7">
        <f t="shared" si="6"/>
        <v>0</v>
      </c>
      <c r="X122"/>
      <c r="Y122"/>
    </row>
    <row r="123" spans="1:25" ht="12.75" customHeight="1" x14ac:dyDescent="0.2">
      <c r="A123" s="238"/>
      <c r="B123" s="225"/>
      <c r="C123" s="9" t="s">
        <v>480</v>
      </c>
      <c r="D123" s="14"/>
      <c r="E123" s="10" t="s">
        <v>615</v>
      </c>
      <c r="F123" s="7"/>
      <c r="G123" s="7"/>
      <c r="H123" s="10" t="s">
        <v>615</v>
      </c>
      <c r="I123" s="7">
        <f t="shared" si="6"/>
        <v>0</v>
      </c>
      <c r="X123"/>
      <c r="Y123"/>
    </row>
    <row r="124" spans="1:25" ht="12.75" customHeight="1" x14ac:dyDescent="0.2">
      <c r="A124" s="238"/>
      <c r="B124" s="225"/>
      <c r="C124" s="51" t="s">
        <v>490</v>
      </c>
      <c r="D124" s="7"/>
      <c r="E124" s="10" t="s">
        <v>615</v>
      </c>
      <c r="F124" s="7"/>
      <c r="G124" s="7"/>
      <c r="H124" s="10" t="s">
        <v>615</v>
      </c>
      <c r="I124" s="7">
        <f t="shared" si="6"/>
        <v>0</v>
      </c>
      <c r="X124"/>
      <c r="Y124"/>
    </row>
    <row r="125" spans="1:25" ht="12.75" customHeight="1" x14ac:dyDescent="0.2">
      <c r="A125" s="238"/>
      <c r="B125" s="225"/>
      <c r="C125" s="9" t="s">
        <v>494</v>
      </c>
      <c r="D125" s="7"/>
      <c r="E125" s="10" t="s">
        <v>615</v>
      </c>
      <c r="F125" s="7"/>
      <c r="G125" s="7"/>
      <c r="H125" s="10" t="s">
        <v>615</v>
      </c>
      <c r="I125" s="7">
        <f t="shared" si="6"/>
        <v>0</v>
      </c>
      <c r="X125"/>
      <c r="Y125"/>
    </row>
    <row r="126" spans="1:25" ht="12.75" customHeight="1" x14ac:dyDescent="0.2">
      <c r="A126" s="238"/>
      <c r="B126" s="225"/>
      <c r="C126" s="9" t="s">
        <v>495</v>
      </c>
      <c r="D126" s="7"/>
      <c r="E126" s="10" t="s">
        <v>615</v>
      </c>
      <c r="F126" s="7"/>
      <c r="G126" s="7"/>
      <c r="H126" s="10" t="s">
        <v>615</v>
      </c>
      <c r="I126" s="7">
        <f t="shared" si="6"/>
        <v>0</v>
      </c>
      <c r="X126"/>
      <c r="Y126"/>
    </row>
    <row r="127" spans="1:25" ht="12.75" customHeight="1" x14ac:dyDescent="0.2">
      <c r="A127" s="238"/>
      <c r="B127" s="225"/>
      <c r="C127" s="48" t="s">
        <v>502</v>
      </c>
      <c r="D127" s="7">
        <v>19632</v>
      </c>
      <c r="E127" s="10">
        <f t="shared" si="7"/>
        <v>0.90286975717439288</v>
      </c>
      <c r="F127" s="7"/>
      <c r="G127" s="7">
        <v>2112</v>
      </c>
      <c r="H127" s="10">
        <f t="shared" si="8"/>
        <v>9.713024282560706E-2</v>
      </c>
      <c r="I127" s="7">
        <f t="shared" si="6"/>
        <v>21744</v>
      </c>
      <c r="X127"/>
      <c r="Y127"/>
    </row>
    <row r="128" spans="1:25" ht="12.75" customHeight="1" x14ac:dyDescent="0.2">
      <c r="A128" s="238"/>
      <c r="B128" s="225"/>
      <c r="C128" s="48" t="s">
        <v>510</v>
      </c>
      <c r="D128" s="7"/>
      <c r="E128" s="10" t="s">
        <v>615</v>
      </c>
      <c r="F128" s="7"/>
      <c r="G128" s="7"/>
      <c r="H128" s="10" t="s">
        <v>615</v>
      </c>
      <c r="I128" s="7">
        <f t="shared" si="6"/>
        <v>0</v>
      </c>
      <c r="X128"/>
      <c r="Y128"/>
    </row>
    <row r="129" spans="1:25" ht="12.75" customHeight="1" x14ac:dyDescent="0.2">
      <c r="A129" s="238"/>
      <c r="B129" s="225"/>
      <c r="C129" s="34" t="s">
        <v>44</v>
      </c>
      <c r="D129" s="32">
        <f>SUM(D119:D128)</f>
        <v>27632</v>
      </c>
      <c r="E129" s="33">
        <f t="shared" si="7"/>
        <v>0.92899408284023666</v>
      </c>
      <c r="F129" s="32"/>
      <c r="G129" s="32">
        <f>SUM(G119:G128)</f>
        <v>2112</v>
      </c>
      <c r="H129" s="33">
        <f t="shared" si="8"/>
        <v>7.1005917159763315E-2</v>
      </c>
      <c r="I129" s="32">
        <f t="shared" si="6"/>
        <v>29744</v>
      </c>
      <c r="X129"/>
      <c r="Y129"/>
    </row>
    <row r="130" spans="1:25" ht="12.75" customHeight="1" x14ac:dyDescent="0.2">
      <c r="A130" s="238"/>
      <c r="B130" s="225"/>
      <c r="C130" s="52" t="s">
        <v>55</v>
      </c>
      <c r="D130" s="32"/>
      <c r="E130" s="33"/>
      <c r="F130" s="32"/>
      <c r="G130" s="32"/>
      <c r="H130" s="33"/>
      <c r="I130" s="32"/>
      <c r="X130"/>
      <c r="Y130"/>
    </row>
    <row r="131" spans="1:25" ht="12.75" customHeight="1" x14ac:dyDescent="0.2">
      <c r="A131" s="238"/>
      <c r="B131" s="225"/>
      <c r="C131" s="9" t="s">
        <v>420</v>
      </c>
      <c r="D131" s="7"/>
      <c r="E131" s="10" t="s">
        <v>615</v>
      </c>
      <c r="F131" s="7"/>
      <c r="G131" s="7"/>
      <c r="H131" s="10" t="s">
        <v>615</v>
      </c>
      <c r="I131" s="7">
        <f t="shared" si="6"/>
        <v>0</v>
      </c>
      <c r="X131"/>
      <c r="Y131"/>
    </row>
    <row r="132" spans="1:25" ht="12.75" customHeight="1" x14ac:dyDescent="0.2">
      <c r="A132" s="238"/>
      <c r="B132" s="225"/>
      <c r="C132" s="9" t="s">
        <v>428</v>
      </c>
      <c r="D132" s="7"/>
      <c r="E132" s="10" t="s">
        <v>615</v>
      </c>
      <c r="F132" s="7"/>
      <c r="G132" s="7"/>
      <c r="H132" s="10" t="s">
        <v>615</v>
      </c>
      <c r="I132" s="7">
        <f t="shared" si="6"/>
        <v>0</v>
      </c>
      <c r="X132"/>
      <c r="Y132"/>
    </row>
    <row r="133" spans="1:25" ht="12.75" customHeight="1" x14ac:dyDescent="0.2">
      <c r="A133" s="238"/>
      <c r="B133" s="225"/>
      <c r="C133" s="9" t="s">
        <v>435</v>
      </c>
      <c r="D133" s="15"/>
      <c r="E133" s="10" t="s">
        <v>615</v>
      </c>
      <c r="F133" s="7"/>
      <c r="G133" s="15"/>
      <c r="H133" s="10" t="s">
        <v>615</v>
      </c>
      <c r="I133" s="7">
        <f t="shared" si="6"/>
        <v>0</v>
      </c>
      <c r="X133"/>
      <c r="Y133"/>
    </row>
    <row r="134" spans="1:25" ht="12.75" customHeight="1" x14ac:dyDescent="0.2">
      <c r="A134" s="238"/>
      <c r="B134" s="225"/>
      <c r="C134" s="9" t="s">
        <v>467</v>
      </c>
      <c r="D134" s="15"/>
      <c r="E134" s="10" t="s">
        <v>615</v>
      </c>
      <c r="F134" s="7"/>
      <c r="G134" s="15"/>
      <c r="H134" s="10" t="s">
        <v>615</v>
      </c>
      <c r="I134" s="7">
        <f t="shared" si="6"/>
        <v>0</v>
      </c>
      <c r="X134"/>
      <c r="Y134"/>
    </row>
    <row r="135" spans="1:25" ht="12.75" customHeight="1" x14ac:dyDescent="0.2">
      <c r="A135" s="238"/>
      <c r="B135" s="225"/>
      <c r="C135" s="9" t="s">
        <v>474</v>
      </c>
      <c r="D135" s="7"/>
      <c r="E135" s="10" t="s">
        <v>615</v>
      </c>
      <c r="F135" s="7"/>
      <c r="G135" s="7"/>
      <c r="H135" s="10" t="s">
        <v>615</v>
      </c>
      <c r="I135" s="7">
        <f t="shared" si="6"/>
        <v>0</v>
      </c>
      <c r="X135"/>
      <c r="Y135"/>
    </row>
    <row r="136" spans="1:25" ht="12.75" customHeight="1" x14ac:dyDescent="0.2">
      <c r="A136" s="238"/>
      <c r="B136" s="225"/>
      <c r="C136" s="9" t="s">
        <v>484</v>
      </c>
      <c r="D136" s="7"/>
      <c r="E136" s="10" t="s">
        <v>615</v>
      </c>
      <c r="F136" s="7"/>
      <c r="G136" s="7"/>
      <c r="H136" s="10" t="s">
        <v>615</v>
      </c>
      <c r="I136" s="7">
        <f t="shared" si="6"/>
        <v>0</v>
      </c>
      <c r="X136"/>
      <c r="Y136"/>
    </row>
    <row r="137" spans="1:25" ht="12.75" customHeight="1" x14ac:dyDescent="0.2">
      <c r="A137" s="238"/>
      <c r="B137" s="225"/>
      <c r="C137" s="9" t="s">
        <v>491</v>
      </c>
      <c r="D137" s="7"/>
      <c r="E137" s="10" t="s">
        <v>615</v>
      </c>
      <c r="F137" s="7"/>
      <c r="G137" s="7"/>
      <c r="H137" s="10" t="s">
        <v>615</v>
      </c>
      <c r="I137" s="7">
        <f t="shared" si="6"/>
        <v>0</v>
      </c>
      <c r="X137"/>
      <c r="Y137"/>
    </row>
    <row r="138" spans="1:25" ht="12.75" customHeight="1" x14ac:dyDescent="0.2">
      <c r="A138" s="238"/>
      <c r="B138" s="225"/>
      <c r="C138" s="9" t="s">
        <v>497</v>
      </c>
      <c r="D138" s="7"/>
      <c r="E138" s="10" t="s">
        <v>615</v>
      </c>
      <c r="F138" s="7"/>
      <c r="G138" s="7"/>
      <c r="H138" s="10" t="s">
        <v>615</v>
      </c>
      <c r="I138" s="7">
        <f t="shared" si="6"/>
        <v>0</v>
      </c>
      <c r="X138"/>
      <c r="Y138"/>
    </row>
    <row r="139" spans="1:25" ht="12.75" customHeight="1" x14ac:dyDescent="0.2">
      <c r="A139" s="238"/>
      <c r="B139" s="225"/>
      <c r="C139" s="9" t="s">
        <v>562</v>
      </c>
      <c r="D139" s="7">
        <v>3456</v>
      </c>
      <c r="E139" s="10">
        <f t="shared" si="7"/>
        <v>1</v>
      </c>
      <c r="F139" s="7"/>
      <c r="G139" s="7"/>
      <c r="H139" s="10">
        <f t="shared" si="8"/>
        <v>0</v>
      </c>
      <c r="I139" s="7">
        <f t="shared" si="6"/>
        <v>3456</v>
      </c>
      <c r="X139"/>
      <c r="Y139"/>
    </row>
    <row r="140" spans="1:25" ht="12.75" customHeight="1" thickBot="1" x14ac:dyDescent="0.25">
      <c r="A140" s="238"/>
      <c r="B140" s="225"/>
      <c r="C140" s="72" t="s">
        <v>44</v>
      </c>
      <c r="D140" s="73">
        <f>SUM(D131:D139)</f>
        <v>3456</v>
      </c>
      <c r="E140" s="74">
        <f t="shared" si="7"/>
        <v>1</v>
      </c>
      <c r="F140" s="73"/>
      <c r="G140" s="73">
        <f>SUM(G131:G139)</f>
        <v>0</v>
      </c>
      <c r="H140" s="74">
        <f t="shared" si="8"/>
        <v>0</v>
      </c>
      <c r="I140" s="73">
        <f t="shared" si="6"/>
        <v>3456</v>
      </c>
      <c r="X140"/>
      <c r="Y140"/>
    </row>
    <row r="141" spans="1:25" ht="12.75" customHeight="1" x14ac:dyDescent="0.2">
      <c r="A141" s="221" t="s">
        <v>347</v>
      </c>
      <c r="B141" s="224" t="s">
        <v>336</v>
      </c>
      <c r="C141" s="52" t="s">
        <v>669</v>
      </c>
      <c r="D141" s="71"/>
      <c r="E141" s="41"/>
      <c r="F141" s="42"/>
      <c r="G141" s="71"/>
      <c r="H141" s="41"/>
      <c r="I141" s="42"/>
      <c r="X141"/>
      <c r="Y141"/>
    </row>
    <row r="142" spans="1:25" ht="12.75" customHeight="1" x14ac:dyDescent="0.2">
      <c r="A142" s="238"/>
      <c r="B142" s="224"/>
      <c r="C142" s="51" t="s">
        <v>563</v>
      </c>
      <c r="D142" s="16">
        <v>816</v>
      </c>
      <c r="E142" s="17">
        <f t="shared" si="7"/>
        <v>1</v>
      </c>
      <c r="F142" s="16"/>
      <c r="G142" s="16"/>
      <c r="H142" s="17">
        <f t="shared" si="8"/>
        <v>0</v>
      </c>
      <c r="I142" s="16">
        <f t="shared" si="6"/>
        <v>816</v>
      </c>
      <c r="X142"/>
      <c r="Y142"/>
    </row>
    <row r="143" spans="1:25" ht="12.75" customHeight="1" x14ac:dyDescent="0.2">
      <c r="A143" s="238"/>
      <c r="B143" s="224"/>
      <c r="C143" s="51" t="s">
        <v>528</v>
      </c>
      <c r="D143" s="16"/>
      <c r="E143" s="10" t="s">
        <v>615</v>
      </c>
      <c r="F143" s="16"/>
      <c r="G143" s="16"/>
      <c r="H143" s="10" t="s">
        <v>615</v>
      </c>
      <c r="I143" s="16">
        <f t="shared" si="6"/>
        <v>0</v>
      </c>
      <c r="X143"/>
      <c r="Y143"/>
    </row>
    <row r="144" spans="1:25" ht="12.75" customHeight="1" x14ac:dyDescent="0.2">
      <c r="A144" s="238"/>
      <c r="B144" s="224"/>
      <c r="C144" s="51" t="s">
        <v>529</v>
      </c>
      <c r="D144" s="16"/>
      <c r="E144" s="10" t="s">
        <v>615</v>
      </c>
      <c r="F144" s="16"/>
      <c r="G144" s="16"/>
      <c r="H144" s="10" t="s">
        <v>615</v>
      </c>
      <c r="I144" s="16">
        <f t="shared" si="6"/>
        <v>0</v>
      </c>
      <c r="X144"/>
      <c r="Y144"/>
    </row>
    <row r="145" spans="1:25" ht="12.75" customHeight="1" x14ac:dyDescent="0.2">
      <c r="A145" s="238"/>
      <c r="B145" s="224"/>
      <c r="C145" s="9" t="s">
        <v>530</v>
      </c>
      <c r="D145" s="16"/>
      <c r="E145" s="10" t="s">
        <v>615</v>
      </c>
      <c r="F145" s="16"/>
      <c r="G145" s="16"/>
      <c r="H145" s="10" t="s">
        <v>615</v>
      </c>
      <c r="I145" s="16">
        <f t="shared" si="6"/>
        <v>0</v>
      </c>
      <c r="X145"/>
      <c r="Y145"/>
    </row>
    <row r="146" spans="1:25" ht="12.75" customHeight="1" x14ac:dyDescent="0.2">
      <c r="A146" s="238"/>
      <c r="B146" s="224"/>
      <c r="C146" s="48" t="s">
        <v>526</v>
      </c>
      <c r="D146" s="16"/>
      <c r="E146" s="17">
        <f t="shared" si="7"/>
        <v>0</v>
      </c>
      <c r="F146" s="16"/>
      <c r="G146" s="16">
        <v>768</v>
      </c>
      <c r="H146" s="17">
        <f t="shared" si="8"/>
        <v>1</v>
      </c>
      <c r="I146" s="16">
        <f t="shared" si="6"/>
        <v>768</v>
      </c>
      <c r="X146"/>
      <c r="Y146"/>
    </row>
    <row r="147" spans="1:25" ht="12.75" customHeight="1" x14ac:dyDescent="0.2">
      <c r="A147" s="238"/>
      <c r="B147" s="224"/>
      <c r="C147" s="48" t="s">
        <v>531</v>
      </c>
      <c r="D147" s="16">
        <v>1200</v>
      </c>
      <c r="E147" s="17">
        <f t="shared" si="7"/>
        <v>1</v>
      </c>
      <c r="F147" s="16"/>
      <c r="G147" s="16"/>
      <c r="H147" s="17">
        <f t="shared" si="8"/>
        <v>0</v>
      </c>
      <c r="I147" s="16">
        <f t="shared" si="6"/>
        <v>1200</v>
      </c>
      <c r="X147"/>
      <c r="Y147"/>
    </row>
    <row r="148" spans="1:25" ht="12.75" customHeight="1" x14ac:dyDescent="0.2">
      <c r="A148" s="238"/>
      <c r="B148" s="224"/>
      <c r="C148" s="48" t="s">
        <v>532</v>
      </c>
      <c r="D148" s="16"/>
      <c r="E148" s="10" t="s">
        <v>615</v>
      </c>
      <c r="F148" s="7"/>
      <c r="G148" s="16"/>
      <c r="H148" s="10" t="s">
        <v>615</v>
      </c>
      <c r="I148" s="7">
        <f t="shared" si="6"/>
        <v>0</v>
      </c>
      <c r="X148"/>
      <c r="Y148"/>
    </row>
    <row r="149" spans="1:25" ht="12.75" customHeight="1" x14ac:dyDescent="0.2">
      <c r="A149" s="238"/>
      <c r="B149" s="224"/>
      <c r="C149" s="48" t="s">
        <v>533</v>
      </c>
      <c r="D149" s="16"/>
      <c r="E149" s="10" t="s">
        <v>615</v>
      </c>
      <c r="F149" s="7"/>
      <c r="G149" s="16"/>
      <c r="H149" s="10" t="s">
        <v>615</v>
      </c>
      <c r="I149" s="7">
        <f t="shared" si="6"/>
        <v>0</v>
      </c>
      <c r="X149"/>
      <c r="Y149"/>
    </row>
    <row r="150" spans="1:25" ht="12.75" customHeight="1" x14ac:dyDescent="0.2">
      <c r="A150" s="238"/>
      <c r="B150" s="224"/>
      <c r="C150" s="9" t="s">
        <v>534</v>
      </c>
      <c r="D150" s="16">
        <v>3648</v>
      </c>
      <c r="E150" s="17">
        <f t="shared" si="7"/>
        <v>0.70370370370370372</v>
      </c>
      <c r="F150" s="7"/>
      <c r="G150" s="16">
        <v>1536</v>
      </c>
      <c r="H150" s="17">
        <f t="shared" si="8"/>
        <v>0.29629629629629628</v>
      </c>
      <c r="I150" s="7">
        <f t="shared" si="6"/>
        <v>5184</v>
      </c>
      <c r="X150"/>
      <c r="Y150"/>
    </row>
    <row r="151" spans="1:25" ht="12.75" customHeight="1" x14ac:dyDescent="0.2">
      <c r="A151" s="238"/>
      <c r="B151" s="224"/>
      <c r="C151" s="48" t="s">
        <v>535</v>
      </c>
      <c r="D151" s="16">
        <v>1200</v>
      </c>
      <c r="E151" s="17">
        <f t="shared" si="7"/>
        <v>1</v>
      </c>
      <c r="F151" s="7"/>
      <c r="G151" s="16"/>
      <c r="H151" s="17">
        <f t="shared" si="8"/>
        <v>0</v>
      </c>
      <c r="I151" s="7">
        <f t="shared" si="6"/>
        <v>1200</v>
      </c>
      <c r="X151"/>
      <c r="Y151"/>
    </row>
    <row r="152" spans="1:25" ht="12.75" customHeight="1" x14ac:dyDescent="0.2">
      <c r="A152" s="238"/>
      <c r="B152" s="224"/>
      <c r="C152" s="9" t="s">
        <v>536</v>
      </c>
      <c r="D152" s="16"/>
      <c r="E152" s="10" t="s">
        <v>615</v>
      </c>
      <c r="F152" s="7"/>
      <c r="G152" s="16"/>
      <c r="H152" s="10" t="s">
        <v>615</v>
      </c>
      <c r="I152" s="7">
        <f t="shared" si="6"/>
        <v>0</v>
      </c>
      <c r="X152"/>
      <c r="Y152"/>
    </row>
    <row r="153" spans="1:25" ht="12.75" customHeight="1" x14ac:dyDescent="0.2">
      <c r="A153" s="238"/>
      <c r="B153" s="224"/>
      <c r="C153" s="9" t="s">
        <v>537</v>
      </c>
      <c r="D153" s="16"/>
      <c r="E153" s="17">
        <f t="shared" si="7"/>
        <v>0</v>
      </c>
      <c r="F153" s="7"/>
      <c r="G153" s="16">
        <v>1248</v>
      </c>
      <c r="H153" s="17">
        <f t="shared" si="8"/>
        <v>1</v>
      </c>
      <c r="I153" s="7">
        <f t="shared" si="6"/>
        <v>1248</v>
      </c>
      <c r="X153"/>
      <c r="Y153"/>
    </row>
    <row r="154" spans="1:25" ht="12.75" customHeight="1" x14ac:dyDescent="0.2">
      <c r="A154" s="238"/>
      <c r="B154" s="224"/>
      <c r="C154" s="9" t="s">
        <v>539</v>
      </c>
      <c r="D154" s="16"/>
      <c r="E154" s="17">
        <f t="shared" si="7"/>
        <v>0</v>
      </c>
      <c r="F154" s="7"/>
      <c r="G154" s="16">
        <v>1200</v>
      </c>
      <c r="H154" s="17">
        <f t="shared" si="8"/>
        <v>1</v>
      </c>
      <c r="I154" s="7">
        <f t="shared" si="6"/>
        <v>1200</v>
      </c>
      <c r="X154"/>
      <c r="Y154"/>
    </row>
    <row r="155" spans="1:25" ht="12.75" customHeight="1" x14ac:dyDescent="0.2">
      <c r="A155" s="238"/>
      <c r="B155" s="224"/>
      <c r="C155" s="34" t="s">
        <v>44</v>
      </c>
      <c r="D155" s="32">
        <f>SUM(D142:D154)</f>
        <v>6864</v>
      </c>
      <c r="E155" s="33">
        <f t="shared" si="7"/>
        <v>0.59090909090909094</v>
      </c>
      <c r="F155" s="32"/>
      <c r="G155" s="32">
        <f>SUM(G142:G154)</f>
        <v>4752</v>
      </c>
      <c r="H155" s="33">
        <f t="shared" si="8"/>
        <v>0.40909090909090912</v>
      </c>
      <c r="I155" s="32">
        <f t="shared" si="6"/>
        <v>11616</v>
      </c>
      <c r="X155"/>
      <c r="Y155"/>
    </row>
    <row r="156" spans="1:25" ht="12.75" customHeight="1" thickBot="1" x14ac:dyDescent="0.25">
      <c r="A156" s="238"/>
      <c r="B156" s="227"/>
      <c r="C156" s="58" t="s">
        <v>0</v>
      </c>
      <c r="D156" s="59">
        <f>SUM(D117,D129,D140,D155)</f>
        <v>45536</v>
      </c>
      <c r="E156" s="60">
        <f t="shared" si="7"/>
        <v>0.86900763358778621</v>
      </c>
      <c r="F156" s="62"/>
      <c r="G156" s="59">
        <f>SUM(G117,G129,G140,G155)</f>
        <v>6864</v>
      </c>
      <c r="H156" s="60">
        <f t="shared" si="8"/>
        <v>0.13099236641221373</v>
      </c>
      <c r="I156" s="62">
        <f t="shared" si="6"/>
        <v>52400</v>
      </c>
      <c r="X156"/>
      <c r="Y156"/>
    </row>
    <row r="157" spans="1:25" ht="12.75" customHeight="1" x14ac:dyDescent="0.2">
      <c r="A157" s="221" t="s">
        <v>347</v>
      </c>
      <c r="B157" s="223" t="s">
        <v>662</v>
      </c>
      <c r="C157" s="50" t="s">
        <v>287</v>
      </c>
      <c r="D157" s="42"/>
      <c r="E157" s="41"/>
      <c r="F157" s="42"/>
      <c r="G157" s="42"/>
      <c r="H157" s="41"/>
      <c r="I157" s="42"/>
      <c r="X157"/>
      <c r="Y157"/>
    </row>
    <row r="158" spans="1:25" ht="12.75" customHeight="1" x14ac:dyDescent="0.2">
      <c r="A158" s="239"/>
      <c r="B158" s="224"/>
      <c r="C158" s="49" t="s">
        <v>564</v>
      </c>
      <c r="D158" s="7">
        <v>4160</v>
      </c>
      <c r="E158" s="10">
        <f t="shared" si="7"/>
        <v>1</v>
      </c>
      <c r="F158" s="7"/>
      <c r="G158" s="7"/>
      <c r="H158" s="10">
        <f t="shared" si="8"/>
        <v>0</v>
      </c>
      <c r="I158" s="7">
        <f t="shared" si="6"/>
        <v>4160</v>
      </c>
      <c r="X158"/>
      <c r="Y158"/>
    </row>
    <row r="159" spans="1:25" ht="12.75" customHeight="1" x14ac:dyDescent="0.2">
      <c r="A159" s="239"/>
      <c r="B159" s="224"/>
      <c r="C159" s="49" t="s">
        <v>565</v>
      </c>
      <c r="D159" s="7">
        <v>17120</v>
      </c>
      <c r="E159" s="10">
        <f t="shared" si="7"/>
        <v>0.64457831325301207</v>
      </c>
      <c r="F159" s="7"/>
      <c r="G159" s="7">
        <v>9440</v>
      </c>
      <c r="H159" s="10">
        <f t="shared" si="8"/>
        <v>0.35542168674698793</v>
      </c>
      <c r="I159" s="7">
        <f t="shared" si="6"/>
        <v>26560</v>
      </c>
      <c r="X159"/>
      <c r="Y159"/>
    </row>
    <row r="160" spans="1:25" ht="12.75" customHeight="1" x14ac:dyDescent="0.2">
      <c r="A160" s="239"/>
      <c r="B160" s="224"/>
      <c r="C160" s="49" t="s">
        <v>566</v>
      </c>
      <c r="D160" s="7">
        <v>6336</v>
      </c>
      <c r="E160" s="10">
        <f t="shared" si="7"/>
        <v>0.55932203389830504</v>
      </c>
      <c r="F160" s="7"/>
      <c r="G160" s="7">
        <v>4992</v>
      </c>
      <c r="H160" s="10">
        <f t="shared" si="8"/>
        <v>0.44067796610169491</v>
      </c>
      <c r="I160" s="7">
        <f t="shared" si="6"/>
        <v>11328</v>
      </c>
      <c r="X160"/>
      <c r="Y160"/>
    </row>
    <row r="161" spans="1:25" ht="12.75" customHeight="1" x14ac:dyDescent="0.2">
      <c r="A161" s="239"/>
      <c r="B161" s="224"/>
      <c r="C161" s="49" t="s">
        <v>567</v>
      </c>
      <c r="D161" s="7">
        <v>8256</v>
      </c>
      <c r="E161" s="10">
        <f t="shared" si="7"/>
        <v>0.69729729729729728</v>
      </c>
      <c r="F161" s="7"/>
      <c r="G161" s="7">
        <v>3584</v>
      </c>
      <c r="H161" s="10">
        <f t="shared" si="8"/>
        <v>0.30270270270270272</v>
      </c>
      <c r="I161" s="7">
        <f t="shared" si="6"/>
        <v>11840</v>
      </c>
      <c r="X161"/>
      <c r="Y161"/>
    </row>
    <row r="162" spans="1:25" ht="12.75" customHeight="1" x14ac:dyDescent="0.2">
      <c r="A162" s="239"/>
      <c r="B162" s="224"/>
      <c r="C162" s="49" t="s">
        <v>568</v>
      </c>
      <c r="D162" s="7">
        <v>3968</v>
      </c>
      <c r="E162" s="10">
        <f t="shared" si="7"/>
        <v>1</v>
      </c>
      <c r="F162" s="7"/>
      <c r="G162" s="7"/>
      <c r="H162" s="10">
        <f t="shared" si="8"/>
        <v>0</v>
      </c>
      <c r="I162" s="7">
        <f t="shared" si="6"/>
        <v>3968</v>
      </c>
      <c r="X162"/>
      <c r="Y162"/>
    </row>
    <row r="163" spans="1:25" ht="12.75" customHeight="1" x14ac:dyDescent="0.2">
      <c r="A163" s="239"/>
      <c r="B163" s="224"/>
      <c r="C163" s="9" t="s">
        <v>569</v>
      </c>
      <c r="D163" s="7">
        <v>13376</v>
      </c>
      <c r="E163" s="10">
        <f t="shared" si="7"/>
        <v>0.69666666666666666</v>
      </c>
      <c r="F163" s="7"/>
      <c r="G163" s="7">
        <v>5824</v>
      </c>
      <c r="H163" s="10">
        <f t="shared" si="8"/>
        <v>0.30333333333333334</v>
      </c>
      <c r="I163" s="7">
        <f t="shared" si="6"/>
        <v>19200</v>
      </c>
      <c r="X163"/>
      <c r="Y163"/>
    </row>
    <row r="164" spans="1:25" ht="12.75" customHeight="1" x14ac:dyDescent="0.2">
      <c r="A164" s="239"/>
      <c r="B164" s="224"/>
      <c r="C164" s="34" t="s">
        <v>44</v>
      </c>
      <c r="D164" s="32">
        <f>SUM(D158:D163)</f>
        <v>53216</v>
      </c>
      <c r="E164" s="33">
        <f t="shared" si="7"/>
        <v>0.69061461794019929</v>
      </c>
      <c r="F164" s="32"/>
      <c r="G164" s="32">
        <f>SUM(G158:G163)</f>
        <v>23840</v>
      </c>
      <c r="H164" s="33">
        <f t="shared" si="8"/>
        <v>0.30938538205980065</v>
      </c>
      <c r="I164" s="32">
        <f t="shared" si="6"/>
        <v>77056</v>
      </c>
      <c r="X164"/>
      <c r="Y164"/>
    </row>
    <row r="165" spans="1:25" ht="12.75" customHeight="1" x14ac:dyDescent="0.2">
      <c r="A165" s="239"/>
      <c r="B165" s="224"/>
      <c r="C165" s="52" t="s">
        <v>178</v>
      </c>
      <c r="D165" s="42"/>
      <c r="E165" s="41"/>
      <c r="F165" s="42"/>
      <c r="G165" s="42"/>
      <c r="H165" s="41"/>
      <c r="I165" s="42"/>
      <c r="X165"/>
      <c r="Y165"/>
    </row>
    <row r="166" spans="1:25" ht="12.75" customHeight="1" x14ac:dyDescent="0.2">
      <c r="A166" s="239"/>
      <c r="B166" s="224"/>
      <c r="C166" s="9" t="s">
        <v>522</v>
      </c>
      <c r="D166" s="7"/>
      <c r="E166" s="10" t="s">
        <v>615</v>
      </c>
      <c r="F166" s="7"/>
      <c r="G166" s="7"/>
      <c r="H166" s="10" t="s">
        <v>615</v>
      </c>
      <c r="I166" s="7">
        <f t="shared" ref="I166:I171" si="10">+D166+G166</f>
        <v>0</v>
      </c>
      <c r="X166"/>
      <c r="Y166"/>
    </row>
    <row r="167" spans="1:25" ht="12.75" customHeight="1" x14ac:dyDescent="0.2">
      <c r="A167" s="239"/>
      <c r="B167" s="224"/>
      <c r="C167" s="9" t="s">
        <v>431</v>
      </c>
      <c r="D167" s="7"/>
      <c r="E167" s="10" t="s">
        <v>615</v>
      </c>
      <c r="F167" s="7"/>
      <c r="G167" s="7"/>
      <c r="H167" s="10" t="s">
        <v>615</v>
      </c>
      <c r="I167" s="7">
        <f t="shared" si="10"/>
        <v>0</v>
      </c>
      <c r="X167"/>
      <c r="Y167"/>
    </row>
    <row r="168" spans="1:25" ht="12.75" customHeight="1" x14ac:dyDescent="0.2">
      <c r="A168" s="239"/>
      <c r="B168" s="224"/>
      <c r="C168" s="9" t="s">
        <v>455</v>
      </c>
      <c r="D168" s="7">
        <v>15168</v>
      </c>
      <c r="E168" s="10">
        <f t="shared" ref="E168:E171" si="11">+D168/$I168</f>
        <v>0.68995633187772931</v>
      </c>
      <c r="F168" s="7"/>
      <c r="G168" s="7">
        <v>6816</v>
      </c>
      <c r="H168" s="10">
        <f t="shared" ref="H168:H171" si="12">+G168/$I168</f>
        <v>0.31004366812227074</v>
      </c>
      <c r="I168" s="7">
        <f t="shared" si="10"/>
        <v>21984</v>
      </c>
      <c r="X168"/>
      <c r="Y168"/>
    </row>
    <row r="169" spans="1:25" ht="12.75" customHeight="1" x14ac:dyDescent="0.2">
      <c r="A169" s="239"/>
      <c r="B169" s="224"/>
      <c r="C169" s="9" t="s">
        <v>459</v>
      </c>
      <c r="D169" s="7"/>
      <c r="E169" s="10" t="s">
        <v>615</v>
      </c>
      <c r="F169" s="7"/>
      <c r="G169" s="7"/>
      <c r="H169" s="10" t="s">
        <v>615</v>
      </c>
      <c r="I169" s="7">
        <f t="shared" si="10"/>
        <v>0</v>
      </c>
      <c r="X169"/>
      <c r="Y169"/>
    </row>
    <row r="170" spans="1:25" ht="12.75" customHeight="1" x14ac:dyDescent="0.2">
      <c r="A170" s="239"/>
      <c r="B170" s="224"/>
      <c r="C170" s="51" t="s">
        <v>488</v>
      </c>
      <c r="D170" s="7">
        <v>4352</v>
      </c>
      <c r="E170" s="10">
        <f t="shared" si="11"/>
        <v>0.58620689655172409</v>
      </c>
      <c r="F170" s="7"/>
      <c r="G170" s="7">
        <v>3072</v>
      </c>
      <c r="H170" s="10">
        <f t="shared" si="12"/>
        <v>0.41379310344827586</v>
      </c>
      <c r="I170" s="7">
        <f t="shared" si="10"/>
        <v>7424</v>
      </c>
      <c r="X170"/>
      <c r="Y170"/>
    </row>
    <row r="171" spans="1:25" ht="12.75" customHeight="1" x14ac:dyDescent="0.2">
      <c r="A171" s="239"/>
      <c r="B171" s="224"/>
      <c r="C171" s="34" t="s">
        <v>44</v>
      </c>
      <c r="D171" s="32">
        <f>SUM(D166:D170)</f>
        <v>19520</v>
      </c>
      <c r="E171" s="33">
        <f t="shared" si="11"/>
        <v>0.66376496191512513</v>
      </c>
      <c r="F171" s="32"/>
      <c r="G171" s="32">
        <f>SUM(G166:G170)</f>
        <v>9888</v>
      </c>
      <c r="H171" s="33">
        <f t="shared" si="12"/>
        <v>0.33623503808487487</v>
      </c>
      <c r="I171" s="32">
        <f t="shared" si="10"/>
        <v>29408</v>
      </c>
      <c r="X171"/>
      <c r="Y171"/>
    </row>
    <row r="172" spans="1:25" ht="12.75" customHeight="1" x14ac:dyDescent="0.2">
      <c r="A172" s="239"/>
      <c r="B172" s="224"/>
      <c r="C172" s="53" t="s">
        <v>623</v>
      </c>
      <c r="D172" s="32"/>
      <c r="E172" s="33"/>
      <c r="F172" s="64"/>
      <c r="G172" s="32"/>
      <c r="H172" s="33"/>
      <c r="I172" s="32"/>
      <c r="X172"/>
      <c r="Y172"/>
    </row>
    <row r="173" spans="1:25" ht="12.75" customHeight="1" x14ac:dyDescent="0.2">
      <c r="A173" s="239"/>
      <c r="B173" s="224"/>
      <c r="C173" s="9" t="s">
        <v>570</v>
      </c>
      <c r="D173" s="15"/>
      <c r="E173" s="10">
        <f t="shared" si="7"/>
        <v>0</v>
      </c>
      <c r="F173" s="7"/>
      <c r="G173" s="15">
        <v>7296</v>
      </c>
      <c r="H173" s="10">
        <f t="shared" si="8"/>
        <v>1</v>
      </c>
      <c r="I173" s="7">
        <f t="shared" si="6"/>
        <v>7296</v>
      </c>
      <c r="X173"/>
      <c r="Y173"/>
    </row>
    <row r="174" spans="1:25" ht="12.75" customHeight="1" x14ac:dyDescent="0.2">
      <c r="A174" s="239"/>
      <c r="B174" s="224"/>
      <c r="C174" s="49" t="s">
        <v>571</v>
      </c>
      <c r="D174" s="15">
        <v>7200</v>
      </c>
      <c r="E174" s="10">
        <f t="shared" si="7"/>
        <v>1</v>
      </c>
      <c r="F174" s="7"/>
      <c r="G174" s="7"/>
      <c r="H174" s="10">
        <f t="shared" si="8"/>
        <v>0</v>
      </c>
      <c r="I174" s="7">
        <f t="shared" si="6"/>
        <v>7200</v>
      </c>
      <c r="X174"/>
      <c r="Y174"/>
    </row>
    <row r="175" spans="1:25" ht="12.75" customHeight="1" x14ac:dyDescent="0.2">
      <c r="A175" s="239"/>
      <c r="B175" s="224"/>
      <c r="C175" s="9" t="s">
        <v>572</v>
      </c>
      <c r="D175" s="14">
        <v>672</v>
      </c>
      <c r="E175" s="17">
        <f t="shared" si="7"/>
        <v>0.31818181818181818</v>
      </c>
      <c r="F175" s="16"/>
      <c r="G175" s="14">
        <v>1440</v>
      </c>
      <c r="H175" s="17">
        <f t="shared" si="8"/>
        <v>0.68181818181818177</v>
      </c>
      <c r="I175" s="16">
        <f t="shared" si="6"/>
        <v>2112</v>
      </c>
      <c r="X175"/>
      <c r="Y175"/>
    </row>
    <row r="176" spans="1:25" ht="12.75" customHeight="1" x14ac:dyDescent="0.2">
      <c r="A176" s="239"/>
      <c r="B176" s="224"/>
      <c r="C176" s="9" t="s">
        <v>573</v>
      </c>
      <c r="D176" s="7">
        <v>3552</v>
      </c>
      <c r="E176" s="10">
        <f t="shared" si="7"/>
        <v>0.48684210526315791</v>
      </c>
      <c r="F176" s="7"/>
      <c r="G176" s="7">
        <v>3744</v>
      </c>
      <c r="H176" s="10">
        <f t="shared" si="8"/>
        <v>0.51315789473684215</v>
      </c>
      <c r="I176" s="7">
        <f t="shared" si="6"/>
        <v>7296</v>
      </c>
      <c r="X176"/>
      <c r="Y176"/>
    </row>
    <row r="177" spans="1:25" ht="12.75" customHeight="1" x14ac:dyDescent="0.2">
      <c r="A177" s="239"/>
      <c r="B177" s="224"/>
      <c r="C177" s="49" t="s">
        <v>486</v>
      </c>
      <c r="D177" s="14"/>
      <c r="E177" s="17">
        <f t="shared" si="7"/>
        <v>0</v>
      </c>
      <c r="F177" s="16"/>
      <c r="G177" s="7">
        <v>672</v>
      </c>
      <c r="H177" s="17">
        <f t="shared" si="8"/>
        <v>1</v>
      </c>
      <c r="I177" s="16">
        <f t="shared" si="6"/>
        <v>672</v>
      </c>
      <c r="X177"/>
      <c r="Y177"/>
    </row>
    <row r="178" spans="1:25" ht="12.75" customHeight="1" x14ac:dyDescent="0.2">
      <c r="A178" s="239"/>
      <c r="B178" s="224"/>
      <c r="C178" s="49" t="s">
        <v>574</v>
      </c>
      <c r="D178" s="7">
        <v>1344</v>
      </c>
      <c r="E178" s="10">
        <f t="shared" si="7"/>
        <v>1</v>
      </c>
      <c r="F178" s="7"/>
      <c r="G178" s="7"/>
      <c r="H178" s="10">
        <f t="shared" si="8"/>
        <v>0</v>
      </c>
      <c r="I178" s="7">
        <f t="shared" si="6"/>
        <v>1344</v>
      </c>
      <c r="X178"/>
      <c r="Y178"/>
    </row>
    <row r="179" spans="1:25" ht="12.75" customHeight="1" x14ac:dyDescent="0.2">
      <c r="A179" s="239"/>
      <c r="B179" s="224"/>
      <c r="C179" s="49" t="s">
        <v>575</v>
      </c>
      <c r="D179" s="7">
        <v>9024</v>
      </c>
      <c r="E179" s="10">
        <f t="shared" si="7"/>
        <v>0.71755725190839692</v>
      </c>
      <c r="F179" s="7"/>
      <c r="G179" s="7">
        <v>3552</v>
      </c>
      <c r="H179" s="10">
        <f t="shared" si="8"/>
        <v>0.28244274809160308</v>
      </c>
      <c r="I179" s="7">
        <f t="shared" si="6"/>
        <v>12576</v>
      </c>
      <c r="X179"/>
      <c r="Y179"/>
    </row>
    <row r="180" spans="1:25" ht="12.75" customHeight="1" x14ac:dyDescent="0.2">
      <c r="A180" s="239"/>
      <c r="B180" s="224"/>
      <c r="C180" s="49" t="s">
        <v>576</v>
      </c>
      <c r="D180" s="7"/>
      <c r="E180" s="10" t="s">
        <v>615</v>
      </c>
      <c r="F180" s="7"/>
      <c r="G180" s="7"/>
      <c r="H180" s="10" t="s">
        <v>615</v>
      </c>
      <c r="I180" s="7">
        <f t="shared" si="6"/>
        <v>0</v>
      </c>
      <c r="X180"/>
      <c r="Y180"/>
    </row>
    <row r="181" spans="1:25" ht="12.75" customHeight="1" x14ac:dyDescent="0.2">
      <c r="A181" s="239"/>
      <c r="B181" s="224"/>
      <c r="C181" s="49" t="s">
        <v>577</v>
      </c>
      <c r="D181" s="7">
        <v>2304</v>
      </c>
      <c r="E181" s="10">
        <f t="shared" si="7"/>
        <v>1</v>
      </c>
      <c r="F181" s="7"/>
      <c r="G181" s="7"/>
      <c r="H181" s="10">
        <f t="shared" si="8"/>
        <v>0</v>
      </c>
      <c r="I181" s="7">
        <f t="shared" si="6"/>
        <v>2304</v>
      </c>
      <c r="X181"/>
      <c r="Y181"/>
    </row>
    <row r="182" spans="1:25" ht="12.75" customHeight="1" x14ac:dyDescent="0.2">
      <c r="A182" s="239"/>
      <c r="B182" s="224"/>
      <c r="C182" s="34" t="s">
        <v>44</v>
      </c>
      <c r="D182" s="32">
        <f>SUM(D173:D181)</f>
        <v>24096</v>
      </c>
      <c r="E182" s="33">
        <f t="shared" si="7"/>
        <v>0.59058823529411764</v>
      </c>
      <c r="F182" s="32"/>
      <c r="G182" s="32">
        <f>SUM(G173:G181)</f>
        <v>16704</v>
      </c>
      <c r="H182" s="33">
        <f t="shared" si="8"/>
        <v>0.40941176470588236</v>
      </c>
      <c r="I182" s="32">
        <f t="shared" si="6"/>
        <v>40800</v>
      </c>
      <c r="X182"/>
      <c r="Y182"/>
    </row>
    <row r="183" spans="1:25" ht="12.75" customHeight="1" x14ac:dyDescent="0.2">
      <c r="A183" s="239"/>
      <c r="B183" s="225"/>
      <c r="C183" s="53" t="s">
        <v>674</v>
      </c>
      <c r="D183" s="32"/>
      <c r="E183" s="33"/>
      <c r="F183" s="64"/>
      <c r="G183" s="32"/>
      <c r="H183" s="33"/>
      <c r="I183" s="32"/>
      <c r="X183"/>
      <c r="Y183"/>
    </row>
    <row r="184" spans="1:25" ht="12.75" customHeight="1" x14ac:dyDescent="0.2">
      <c r="A184" s="239"/>
      <c r="B184" s="225"/>
      <c r="C184" s="8" t="s">
        <v>578</v>
      </c>
      <c r="D184" s="7">
        <v>12704</v>
      </c>
      <c r="E184" s="10">
        <f t="shared" ref="E184:E235" si="13">+D184/$I184</f>
        <v>0.26413838988689287</v>
      </c>
      <c r="F184" s="7"/>
      <c r="G184" s="15">
        <v>35392</v>
      </c>
      <c r="H184" s="10">
        <f t="shared" ref="H184:H235" si="14">+G184/$I184</f>
        <v>0.73586161011310713</v>
      </c>
      <c r="I184" s="7">
        <f t="shared" ref="I184:I235" si="15">+D184+G184</f>
        <v>48096</v>
      </c>
      <c r="X184"/>
      <c r="Y184"/>
    </row>
    <row r="185" spans="1:25" ht="12.75" customHeight="1" x14ac:dyDescent="0.2">
      <c r="A185" s="239"/>
      <c r="B185" s="225"/>
      <c r="C185" s="49" t="s">
        <v>579</v>
      </c>
      <c r="D185" s="7"/>
      <c r="E185" s="10" t="s">
        <v>615</v>
      </c>
      <c r="F185" s="7"/>
      <c r="G185" s="15"/>
      <c r="H185" s="10" t="s">
        <v>615</v>
      </c>
      <c r="I185" s="7">
        <f t="shared" si="15"/>
        <v>0</v>
      </c>
      <c r="X185"/>
      <c r="Y185"/>
    </row>
    <row r="186" spans="1:25" ht="12.75" customHeight="1" x14ac:dyDescent="0.2">
      <c r="A186" s="239"/>
      <c r="B186" s="225"/>
      <c r="C186" s="49" t="s">
        <v>580</v>
      </c>
      <c r="D186" s="7"/>
      <c r="E186" s="10" t="s">
        <v>615</v>
      </c>
      <c r="F186" s="7"/>
      <c r="G186" s="15"/>
      <c r="H186" s="10" t="s">
        <v>615</v>
      </c>
      <c r="I186" s="7">
        <f t="shared" si="15"/>
        <v>0</v>
      </c>
      <c r="X186"/>
      <c r="Y186"/>
    </row>
    <row r="187" spans="1:25" ht="12.75" customHeight="1" x14ac:dyDescent="0.2">
      <c r="A187" s="239"/>
      <c r="B187" s="225"/>
      <c r="C187" s="49" t="s">
        <v>581</v>
      </c>
      <c r="D187" s="7"/>
      <c r="E187" s="10">
        <f t="shared" si="13"/>
        <v>0</v>
      </c>
      <c r="F187" s="7"/>
      <c r="G187" s="15">
        <v>3264</v>
      </c>
      <c r="H187" s="10">
        <f t="shared" si="14"/>
        <v>1</v>
      </c>
      <c r="I187" s="7">
        <f t="shared" si="15"/>
        <v>3264</v>
      </c>
      <c r="X187"/>
      <c r="Y187"/>
    </row>
    <row r="188" spans="1:25" ht="12.75" customHeight="1" x14ac:dyDescent="0.2">
      <c r="A188" s="239"/>
      <c r="B188" s="225"/>
      <c r="C188" s="34" t="s">
        <v>44</v>
      </c>
      <c r="D188" s="32">
        <f>SUM(D184:D187)</f>
        <v>12704</v>
      </c>
      <c r="E188" s="33">
        <f t="shared" si="13"/>
        <v>0.24735202492211839</v>
      </c>
      <c r="F188" s="32"/>
      <c r="G188" s="32">
        <f>SUM(G184:G187)</f>
        <v>38656</v>
      </c>
      <c r="H188" s="33">
        <f t="shared" si="14"/>
        <v>0.75264797507788161</v>
      </c>
      <c r="I188" s="32">
        <f t="shared" si="15"/>
        <v>51360</v>
      </c>
      <c r="X188"/>
      <c r="Y188"/>
    </row>
    <row r="189" spans="1:25" ht="12.75" customHeight="1" thickBot="1" x14ac:dyDescent="0.25">
      <c r="A189" s="239"/>
      <c r="B189" s="226"/>
      <c r="C189" s="63" t="s">
        <v>0</v>
      </c>
      <c r="D189" s="62">
        <f>SUM(D164,D171,D182,D188)</f>
        <v>109536</v>
      </c>
      <c r="E189" s="60">
        <f t="shared" si="13"/>
        <v>0.55147414209763168</v>
      </c>
      <c r="F189" s="62"/>
      <c r="G189" s="62">
        <f>SUM(G164,G171,G182,G188)</f>
        <v>89088</v>
      </c>
      <c r="H189" s="60">
        <f t="shared" si="14"/>
        <v>0.44852585790236832</v>
      </c>
      <c r="I189" s="62">
        <f t="shared" si="15"/>
        <v>198624</v>
      </c>
      <c r="X189"/>
      <c r="Y189"/>
    </row>
    <row r="190" spans="1:25" ht="12.75" customHeight="1" thickBot="1" x14ac:dyDescent="0.25">
      <c r="A190" s="240"/>
      <c r="B190" s="228" t="s">
        <v>170</v>
      </c>
      <c r="C190" s="229"/>
      <c r="D190" s="75">
        <f>SUM(D156,D189)</f>
        <v>155072</v>
      </c>
      <c r="E190" s="76">
        <f t="shared" si="13"/>
        <v>0.61775766460577475</v>
      </c>
      <c r="F190" s="77"/>
      <c r="G190" s="75">
        <f>SUM(G156,G189)</f>
        <v>95952</v>
      </c>
      <c r="H190" s="76">
        <f t="shared" si="14"/>
        <v>0.38224233539422525</v>
      </c>
      <c r="I190" s="77">
        <f t="shared" si="15"/>
        <v>251024</v>
      </c>
      <c r="X190"/>
      <c r="Y190"/>
    </row>
    <row r="191" spans="1:25" ht="12.75" customHeight="1" x14ac:dyDescent="0.2">
      <c r="A191" s="235" t="s">
        <v>399</v>
      </c>
      <c r="B191" s="223" t="s">
        <v>338</v>
      </c>
      <c r="C191" s="54" t="s">
        <v>181</v>
      </c>
      <c r="D191" s="32"/>
      <c r="E191" s="33"/>
      <c r="F191" s="64"/>
      <c r="G191" s="32"/>
      <c r="H191" s="33"/>
      <c r="I191" s="32"/>
      <c r="X191"/>
      <c r="Y191"/>
    </row>
    <row r="192" spans="1:25" ht="12.75" customHeight="1" x14ac:dyDescent="0.2">
      <c r="A192" s="242"/>
      <c r="B192" s="225"/>
      <c r="C192" s="49" t="s">
        <v>522</v>
      </c>
      <c r="D192" s="7">
        <v>15232</v>
      </c>
      <c r="E192" s="10">
        <f t="shared" ref="E192:E236" si="16">+D192/$I192</f>
        <v>0.41105354058721932</v>
      </c>
      <c r="F192" s="7"/>
      <c r="G192" s="7">
        <v>21824</v>
      </c>
      <c r="H192" s="10">
        <f t="shared" ref="H192:H236" si="17">+G192/$I192</f>
        <v>0.58894645941278068</v>
      </c>
      <c r="I192" s="7">
        <f t="shared" ref="I192:I236" si="18">+D192+G192</f>
        <v>37056</v>
      </c>
      <c r="X192"/>
      <c r="Y192"/>
    </row>
    <row r="193" spans="1:25" ht="12.75" customHeight="1" x14ac:dyDescent="0.2">
      <c r="A193" s="242"/>
      <c r="B193" s="225"/>
      <c r="C193" s="49" t="s">
        <v>419</v>
      </c>
      <c r="D193" s="7"/>
      <c r="E193" s="10" t="s">
        <v>615</v>
      </c>
      <c r="F193" s="7"/>
      <c r="G193" s="7"/>
      <c r="H193" s="10" t="s">
        <v>615</v>
      </c>
      <c r="I193" s="7">
        <f t="shared" si="18"/>
        <v>0</v>
      </c>
      <c r="X193"/>
      <c r="Y193"/>
    </row>
    <row r="194" spans="1:25" ht="12.75" customHeight="1" x14ac:dyDescent="0.2">
      <c r="A194" s="242"/>
      <c r="B194" s="225"/>
      <c r="C194" s="49" t="s">
        <v>420</v>
      </c>
      <c r="D194" s="7">
        <v>18368</v>
      </c>
      <c r="E194" s="10">
        <f t="shared" si="16"/>
        <v>1</v>
      </c>
      <c r="F194" s="7"/>
      <c r="G194" s="7"/>
      <c r="H194" s="10">
        <f t="shared" si="17"/>
        <v>0</v>
      </c>
      <c r="I194" s="7">
        <f t="shared" si="18"/>
        <v>18368</v>
      </c>
      <c r="X194"/>
      <c r="Y194"/>
    </row>
    <row r="195" spans="1:25" ht="12.75" customHeight="1" x14ac:dyDescent="0.2">
      <c r="A195" s="242"/>
      <c r="B195" s="225"/>
      <c r="C195" s="49" t="s">
        <v>422</v>
      </c>
      <c r="D195" s="7">
        <v>3504</v>
      </c>
      <c r="E195" s="10">
        <f t="shared" si="16"/>
        <v>0.75257731958762886</v>
      </c>
      <c r="F195" s="7"/>
      <c r="G195" s="7">
        <v>1152</v>
      </c>
      <c r="H195" s="10">
        <f t="shared" si="17"/>
        <v>0.24742268041237114</v>
      </c>
      <c r="I195" s="7">
        <f t="shared" si="18"/>
        <v>4656</v>
      </c>
      <c r="X195"/>
      <c r="Y195"/>
    </row>
    <row r="196" spans="1:25" ht="12.75" customHeight="1" x14ac:dyDescent="0.2">
      <c r="A196" s="242"/>
      <c r="B196" s="225"/>
      <c r="C196" s="49" t="s">
        <v>423</v>
      </c>
      <c r="D196" s="7">
        <v>26208</v>
      </c>
      <c r="E196" s="10">
        <f t="shared" si="16"/>
        <v>0.60869565217391308</v>
      </c>
      <c r="F196" s="7"/>
      <c r="G196" s="7">
        <v>16848</v>
      </c>
      <c r="H196" s="10">
        <f t="shared" si="17"/>
        <v>0.39130434782608697</v>
      </c>
      <c r="I196" s="7">
        <f t="shared" si="18"/>
        <v>43056</v>
      </c>
      <c r="X196"/>
      <c r="Y196"/>
    </row>
    <row r="197" spans="1:25" ht="12.75" customHeight="1" x14ac:dyDescent="0.2">
      <c r="A197" s="242"/>
      <c r="B197" s="225"/>
      <c r="C197" s="49" t="s">
        <v>424</v>
      </c>
      <c r="D197" s="7"/>
      <c r="E197" s="10" t="s">
        <v>615</v>
      </c>
      <c r="F197" s="7"/>
      <c r="G197" s="7"/>
      <c r="H197" s="10" t="s">
        <v>615</v>
      </c>
      <c r="I197" s="7">
        <f t="shared" si="18"/>
        <v>0</v>
      </c>
      <c r="X197"/>
      <c r="Y197"/>
    </row>
    <row r="198" spans="1:25" ht="12.75" customHeight="1" x14ac:dyDescent="0.2">
      <c r="A198" s="242"/>
      <c r="B198" s="225"/>
      <c r="C198" s="49" t="s">
        <v>428</v>
      </c>
      <c r="D198" s="7">
        <v>43440</v>
      </c>
      <c r="E198" s="10">
        <f t="shared" si="16"/>
        <v>0.9731182795698925</v>
      </c>
      <c r="F198" s="7"/>
      <c r="G198" s="7">
        <v>1200</v>
      </c>
      <c r="H198" s="10">
        <f t="shared" si="17"/>
        <v>2.6881720430107527E-2</v>
      </c>
      <c r="I198" s="7">
        <f t="shared" si="18"/>
        <v>44640</v>
      </c>
      <c r="X198"/>
      <c r="Y198"/>
    </row>
    <row r="199" spans="1:25" ht="12.75" customHeight="1" x14ac:dyDescent="0.2">
      <c r="A199" s="242"/>
      <c r="B199" s="225"/>
      <c r="C199" s="49" t="s">
        <v>431</v>
      </c>
      <c r="D199" s="7">
        <v>24336</v>
      </c>
      <c r="E199" s="10">
        <f t="shared" si="16"/>
        <v>0.67871485943775101</v>
      </c>
      <c r="F199" s="7"/>
      <c r="G199" s="7">
        <v>11520</v>
      </c>
      <c r="H199" s="10">
        <f t="shared" si="17"/>
        <v>0.32128514056224899</v>
      </c>
      <c r="I199" s="7">
        <f t="shared" si="18"/>
        <v>35856</v>
      </c>
      <c r="X199"/>
      <c r="Y199"/>
    </row>
    <row r="200" spans="1:25" ht="12.75" customHeight="1" x14ac:dyDescent="0.2">
      <c r="A200" s="242"/>
      <c r="B200" s="225"/>
      <c r="C200" s="49" t="s">
        <v>435</v>
      </c>
      <c r="D200" s="7">
        <v>864</v>
      </c>
      <c r="E200" s="10">
        <f t="shared" si="16"/>
        <v>1</v>
      </c>
      <c r="F200" s="7"/>
      <c r="G200" s="7"/>
      <c r="H200" s="10">
        <f t="shared" si="17"/>
        <v>0</v>
      </c>
      <c r="I200" s="7">
        <f t="shared" si="18"/>
        <v>864</v>
      </c>
      <c r="X200"/>
      <c r="Y200"/>
    </row>
    <row r="201" spans="1:25" ht="12.75" customHeight="1" x14ac:dyDescent="0.2">
      <c r="A201" s="242"/>
      <c r="B201" s="225"/>
      <c r="C201" s="49" t="s">
        <v>440</v>
      </c>
      <c r="D201" s="7">
        <v>2400</v>
      </c>
      <c r="E201" s="10">
        <f t="shared" si="16"/>
        <v>1</v>
      </c>
      <c r="F201" s="7"/>
      <c r="G201" s="7"/>
      <c r="H201" s="10">
        <f t="shared" si="17"/>
        <v>0</v>
      </c>
      <c r="I201" s="7">
        <f t="shared" si="18"/>
        <v>2400</v>
      </c>
      <c r="X201"/>
      <c r="Y201"/>
    </row>
    <row r="202" spans="1:25" ht="12.75" customHeight="1" x14ac:dyDescent="0.2">
      <c r="A202" s="242"/>
      <c r="B202" s="225"/>
      <c r="C202" s="49" t="s">
        <v>442</v>
      </c>
      <c r="D202" s="7">
        <v>9904</v>
      </c>
      <c r="E202" s="10">
        <f t="shared" si="16"/>
        <v>0.38711694809255787</v>
      </c>
      <c r="F202" s="7"/>
      <c r="G202" s="7">
        <v>15680</v>
      </c>
      <c r="H202" s="10">
        <f t="shared" si="17"/>
        <v>0.61288305190744219</v>
      </c>
      <c r="I202" s="7">
        <f t="shared" si="18"/>
        <v>25584</v>
      </c>
      <c r="X202"/>
      <c r="Y202"/>
    </row>
    <row r="203" spans="1:25" ht="12.75" customHeight="1" x14ac:dyDescent="0.2">
      <c r="A203" s="242"/>
      <c r="B203" s="225"/>
      <c r="C203" s="49" t="s">
        <v>443</v>
      </c>
      <c r="D203" s="7">
        <v>7536</v>
      </c>
      <c r="E203" s="10">
        <f t="shared" si="16"/>
        <v>0.44985673352435529</v>
      </c>
      <c r="F203" s="7"/>
      <c r="G203" s="7">
        <v>9216</v>
      </c>
      <c r="H203" s="10">
        <f t="shared" si="17"/>
        <v>0.55014326647564471</v>
      </c>
      <c r="I203" s="7">
        <f t="shared" si="18"/>
        <v>16752</v>
      </c>
      <c r="X203"/>
      <c r="Y203"/>
    </row>
    <row r="204" spans="1:25" ht="12.75" customHeight="1" x14ac:dyDescent="0.2">
      <c r="A204" s="242"/>
      <c r="B204" s="225"/>
      <c r="C204" s="49" t="s">
        <v>446</v>
      </c>
      <c r="D204" s="7">
        <v>12816</v>
      </c>
      <c r="E204" s="10">
        <f t="shared" si="16"/>
        <v>0.85031847133757965</v>
      </c>
      <c r="F204" s="7"/>
      <c r="G204" s="7">
        <v>2256</v>
      </c>
      <c r="H204" s="10">
        <f t="shared" si="17"/>
        <v>0.14968152866242038</v>
      </c>
      <c r="I204" s="7">
        <f t="shared" si="18"/>
        <v>15072</v>
      </c>
      <c r="X204"/>
      <c r="Y204"/>
    </row>
    <row r="205" spans="1:25" ht="12.75" customHeight="1" x14ac:dyDescent="0.2">
      <c r="A205" s="242"/>
      <c r="B205" s="225"/>
      <c r="C205" s="49" t="s">
        <v>452</v>
      </c>
      <c r="D205" s="7">
        <v>1200</v>
      </c>
      <c r="E205" s="10">
        <f t="shared" si="16"/>
        <v>0.33783783783783783</v>
      </c>
      <c r="F205" s="7"/>
      <c r="G205" s="7">
        <v>2352</v>
      </c>
      <c r="H205" s="10">
        <f t="shared" si="17"/>
        <v>0.66216216216216217</v>
      </c>
      <c r="I205" s="7">
        <f t="shared" si="18"/>
        <v>3552</v>
      </c>
      <c r="X205"/>
      <c r="Y205"/>
    </row>
    <row r="206" spans="1:25" ht="12.75" customHeight="1" x14ac:dyDescent="0.2">
      <c r="A206" s="242"/>
      <c r="B206" s="225"/>
      <c r="C206" s="49" t="s">
        <v>458</v>
      </c>
      <c r="D206" s="7">
        <v>2496</v>
      </c>
      <c r="E206" s="10">
        <f t="shared" si="16"/>
        <v>0.54166666666666663</v>
      </c>
      <c r="F206" s="7"/>
      <c r="G206" s="7">
        <v>2112</v>
      </c>
      <c r="H206" s="10">
        <f t="shared" si="17"/>
        <v>0.45833333333333331</v>
      </c>
      <c r="I206" s="7">
        <f t="shared" si="18"/>
        <v>4608</v>
      </c>
      <c r="X206"/>
      <c r="Y206"/>
    </row>
    <row r="207" spans="1:25" ht="12.75" customHeight="1" x14ac:dyDescent="0.2">
      <c r="A207" s="242"/>
      <c r="B207" s="225"/>
      <c r="C207" s="49" t="s">
        <v>459</v>
      </c>
      <c r="D207" s="7">
        <v>37440</v>
      </c>
      <c r="E207" s="10">
        <f t="shared" si="16"/>
        <v>0.72693383038210624</v>
      </c>
      <c r="F207" s="7"/>
      <c r="G207" s="7">
        <v>14064</v>
      </c>
      <c r="H207" s="10">
        <f t="shared" si="17"/>
        <v>0.27306616961789376</v>
      </c>
      <c r="I207" s="7">
        <f t="shared" si="18"/>
        <v>51504</v>
      </c>
      <c r="X207"/>
      <c r="Y207"/>
    </row>
    <row r="208" spans="1:25" ht="12.75" customHeight="1" x14ac:dyDescent="0.2">
      <c r="A208" s="242"/>
      <c r="B208" s="225"/>
      <c r="C208" s="49" t="s">
        <v>460</v>
      </c>
      <c r="D208" s="7">
        <v>11760</v>
      </c>
      <c r="E208" s="10">
        <f t="shared" si="16"/>
        <v>0.45454545454545453</v>
      </c>
      <c r="F208" s="7"/>
      <c r="G208" s="7">
        <v>14112</v>
      </c>
      <c r="H208" s="10">
        <f t="shared" si="17"/>
        <v>0.54545454545454541</v>
      </c>
      <c r="I208" s="7">
        <f t="shared" si="18"/>
        <v>25872</v>
      </c>
      <c r="X208"/>
      <c r="Y208"/>
    </row>
    <row r="209" spans="1:25" ht="12.75" customHeight="1" x14ac:dyDescent="0.2">
      <c r="A209" s="242"/>
      <c r="B209" s="225"/>
      <c r="C209" s="49" t="s">
        <v>461</v>
      </c>
      <c r="D209" s="7">
        <v>8384</v>
      </c>
      <c r="E209" s="10">
        <f t="shared" si="16"/>
        <v>1</v>
      </c>
      <c r="F209" s="7"/>
      <c r="G209" s="7"/>
      <c r="H209" s="10">
        <f t="shared" si="17"/>
        <v>0</v>
      </c>
      <c r="I209" s="7">
        <f t="shared" si="18"/>
        <v>8384</v>
      </c>
      <c r="X209"/>
      <c r="Y209"/>
    </row>
    <row r="210" spans="1:25" ht="12.75" customHeight="1" x14ac:dyDescent="0.2">
      <c r="A210" s="242"/>
      <c r="B210" s="225"/>
      <c r="C210" s="89" t="s">
        <v>465</v>
      </c>
      <c r="D210" s="7">
        <v>1600</v>
      </c>
      <c r="E210" s="10">
        <f t="shared" si="16"/>
        <v>0.390625</v>
      </c>
      <c r="F210" s="7"/>
      <c r="G210" s="7">
        <v>2496</v>
      </c>
      <c r="H210" s="10">
        <f t="shared" si="17"/>
        <v>0.609375</v>
      </c>
      <c r="I210" s="7">
        <f t="shared" si="18"/>
        <v>4096</v>
      </c>
      <c r="X210"/>
      <c r="Y210"/>
    </row>
    <row r="211" spans="1:25" ht="12.75" customHeight="1" x14ac:dyDescent="0.2">
      <c r="A211" s="242"/>
      <c r="B211" s="225"/>
      <c r="C211" s="89" t="s">
        <v>466</v>
      </c>
      <c r="D211" s="7">
        <v>101792</v>
      </c>
      <c r="E211" s="10">
        <f t="shared" si="16"/>
        <v>0.85338698859825624</v>
      </c>
      <c r="F211" s="7"/>
      <c r="G211" s="7">
        <v>17488</v>
      </c>
      <c r="H211" s="10">
        <f t="shared" si="17"/>
        <v>0.14661301140174379</v>
      </c>
      <c r="I211" s="7">
        <f t="shared" si="18"/>
        <v>119280</v>
      </c>
      <c r="X211"/>
      <c r="Y211"/>
    </row>
    <row r="212" spans="1:25" ht="12.75" customHeight="1" x14ac:dyDescent="0.2">
      <c r="A212" s="242"/>
      <c r="B212" s="225"/>
      <c r="C212" s="49" t="s">
        <v>467</v>
      </c>
      <c r="D212" s="7">
        <v>17712</v>
      </c>
      <c r="E212" s="10">
        <f t="shared" si="16"/>
        <v>0.57656249999999998</v>
      </c>
      <c r="F212" s="7"/>
      <c r="G212" s="7">
        <v>13008</v>
      </c>
      <c r="H212" s="10">
        <f t="shared" si="17"/>
        <v>0.42343750000000002</v>
      </c>
      <c r="I212" s="7">
        <f t="shared" si="18"/>
        <v>30720</v>
      </c>
      <c r="X212"/>
      <c r="Y212"/>
    </row>
    <row r="213" spans="1:25" ht="12.75" customHeight="1" x14ac:dyDescent="0.2">
      <c r="A213" s="242"/>
      <c r="B213" s="225"/>
      <c r="C213" s="49" t="s">
        <v>471</v>
      </c>
      <c r="D213" s="7">
        <v>3360</v>
      </c>
      <c r="E213" s="10">
        <f t="shared" si="16"/>
        <v>0.62686567164179108</v>
      </c>
      <c r="F213" s="7"/>
      <c r="G213" s="7">
        <v>2000</v>
      </c>
      <c r="H213" s="10">
        <f t="shared" si="17"/>
        <v>0.37313432835820898</v>
      </c>
      <c r="I213" s="7">
        <f t="shared" si="18"/>
        <v>5360</v>
      </c>
      <c r="X213"/>
      <c r="Y213"/>
    </row>
    <row r="214" spans="1:25" ht="12.75" customHeight="1" x14ac:dyDescent="0.2">
      <c r="A214" s="242"/>
      <c r="B214" s="225"/>
      <c r="C214" s="49" t="s">
        <v>473</v>
      </c>
      <c r="D214" s="7"/>
      <c r="E214" s="10">
        <f t="shared" si="16"/>
        <v>0</v>
      </c>
      <c r="F214" s="7"/>
      <c r="G214" s="7">
        <v>2400</v>
      </c>
      <c r="H214" s="10">
        <f t="shared" si="17"/>
        <v>1</v>
      </c>
      <c r="I214" s="7">
        <f t="shared" si="18"/>
        <v>2400</v>
      </c>
      <c r="X214"/>
      <c r="Y214"/>
    </row>
    <row r="215" spans="1:25" ht="12.75" customHeight="1" x14ac:dyDescent="0.2">
      <c r="A215" s="242"/>
      <c r="B215" s="225"/>
      <c r="C215" s="49" t="s">
        <v>474</v>
      </c>
      <c r="D215" s="7">
        <v>6624</v>
      </c>
      <c r="E215" s="10">
        <f t="shared" si="16"/>
        <v>0.2574626865671642</v>
      </c>
      <c r="F215" s="7"/>
      <c r="G215" s="7">
        <v>19104</v>
      </c>
      <c r="H215" s="10">
        <f t="shared" si="17"/>
        <v>0.7425373134328358</v>
      </c>
      <c r="I215" s="7">
        <f t="shared" si="18"/>
        <v>25728</v>
      </c>
      <c r="X215"/>
      <c r="Y215"/>
    </row>
    <row r="216" spans="1:25" ht="12.75" customHeight="1" x14ac:dyDescent="0.2">
      <c r="A216" s="242"/>
      <c r="B216" s="225"/>
      <c r="C216" s="49" t="s">
        <v>477</v>
      </c>
      <c r="D216" s="7">
        <v>66480</v>
      </c>
      <c r="E216" s="10">
        <f t="shared" si="16"/>
        <v>0.65546616185518225</v>
      </c>
      <c r="F216" s="7"/>
      <c r="G216" s="7">
        <v>34944</v>
      </c>
      <c r="H216" s="10">
        <f t="shared" si="17"/>
        <v>0.34453383814481781</v>
      </c>
      <c r="I216" s="7">
        <f t="shared" si="18"/>
        <v>101424</v>
      </c>
      <c r="X216"/>
      <c r="Y216"/>
    </row>
    <row r="217" spans="1:25" ht="12.75" customHeight="1" x14ac:dyDescent="0.2">
      <c r="A217" s="242"/>
      <c r="B217" s="225"/>
      <c r="C217" s="49" t="s">
        <v>480</v>
      </c>
      <c r="D217" s="7">
        <v>15072</v>
      </c>
      <c r="E217" s="10">
        <f t="shared" si="16"/>
        <v>0.59022556390977443</v>
      </c>
      <c r="F217" s="7"/>
      <c r="G217" s="7">
        <v>10464</v>
      </c>
      <c r="H217" s="10">
        <f t="shared" si="17"/>
        <v>0.40977443609022557</v>
      </c>
      <c r="I217" s="7">
        <f t="shared" si="18"/>
        <v>25536</v>
      </c>
      <c r="X217"/>
      <c r="Y217"/>
    </row>
    <row r="218" spans="1:25" ht="12.75" customHeight="1" x14ac:dyDescent="0.2">
      <c r="A218" s="242"/>
      <c r="B218" s="225"/>
      <c r="C218" s="49" t="s">
        <v>484</v>
      </c>
      <c r="D218" s="7">
        <v>20576</v>
      </c>
      <c r="E218" s="10">
        <f t="shared" si="16"/>
        <v>0.94698085419734901</v>
      </c>
      <c r="F218" s="7"/>
      <c r="G218" s="7">
        <v>1152</v>
      </c>
      <c r="H218" s="10">
        <f t="shared" si="17"/>
        <v>5.3019145802650956E-2</v>
      </c>
      <c r="I218" s="7">
        <f t="shared" si="18"/>
        <v>21728</v>
      </c>
      <c r="X218"/>
      <c r="Y218"/>
    </row>
    <row r="219" spans="1:25" ht="12.75" customHeight="1" x14ac:dyDescent="0.2">
      <c r="A219" s="242"/>
      <c r="B219" s="225"/>
      <c r="C219" s="49" t="s">
        <v>486</v>
      </c>
      <c r="D219" s="7">
        <v>17520</v>
      </c>
      <c r="E219" s="10">
        <f t="shared" si="16"/>
        <v>0.7142857142857143</v>
      </c>
      <c r="F219" s="7"/>
      <c r="G219" s="7">
        <v>7008</v>
      </c>
      <c r="H219" s="10">
        <f t="shared" si="17"/>
        <v>0.2857142857142857</v>
      </c>
      <c r="I219" s="7">
        <f t="shared" si="18"/>
        <v>24528</v>
      </c>
      <c r="X219"/>
      <c r="Y219"/>
    </row>
    <row r="220" spans="1:25" ht="12.75" customHeight="1" x14ac:dyDescent="0.2">
      <c r="A220" s="242"/>
      <c r="B220" s="225"/>
      <c r="C220" s="49" t="s">
        <v>487</v>
      </c>
      <c r="D220" s="7"/>
      <c r="E220" s="10">
        <f t="shared" si="16"/>
        <v>0</v>
      </c>
      <c r="F220" s="7"/>
      <c r="G220" s="7">
        <v>3408</v>
      </c>
      <c r="H220" s="10">
        <f t="shared" si="17"/>
        <v>1</v>
      </c>
      <c r="I220" s="7">
        <f t="shared" si="18"/>
        <v>3408</v>
      </c>
      <c r="X220"/>
      <c r="Y220"/>
    </row>
    <row r="221" spans="1:25" ht="12.75" customHeight="1" x14ac:dyDescent="0.2">
      <c r="A221" s="242"/>
      <c r="B221" s="225"/>
      <c r="C221" s="49" t="s">
        <v>488</v>
      </c>
      <c r="D221" s="7">
        <v>104704</v>
      </c>
      <c r="E221" s="10">
        <f t="shared" si="16"/>
        <v>0.73943502824858753</v>
      </c>
      <c r="F221" s="7"/>
      <c r="G221" s="7">
        <v>36896</v>
      </c>
      <c r="H221" s="10">
        <f t="shared" si="17"/>
        <v>0.26056497175141241</v>
      </c>
      <c r="I221" s="7">
        <f t="shared" si="18"/>
        <v>141600</v>
      </c>
      <c r="X221"/>
      <c r="Y221"/>
    </row>
    <row r="222" spans="1:25" ht="12.75" customHeight="1" x14ac:dyDescent="0.2">
      <c r="A222" s="242"/>
      <c r="B222" s="225"/>
      <c r="C222" s="49" t="s">
        <v>490</v>
      </c>
      <c r="D222" s="7">
        <v>13872</v>
      </c>
      <c r="E222" s="10">
        <f t="shared" si="16"/>
        <v>0.8550295857988166</v>
      </c>
      <c r="F222" s="7"/>
      <c r="G222" s="7">
        <v>2352</v>
      </c>
      <c r="H222" s="10">
        <f t="shared" si="17"/>
        <v>0.14497041420118342</v>
      </c>
      <c r="I222" s="7">
        <f t="shared" si="18"/>
        <v>16224</v>
      </c>
      <c r="X222"/>
      <c r="Y222"/>
    </row>
    <row r="223" spans="1:25" ht="12.75" customHeight="1" x14ac:dyDescent="0.2">
      <c r="A223" s="242"/>
      <c r="B223" s="225"/>
      <c r="C223" s="49" t="s">
        <v>491</v>
      </c>
      <c r="D223" s="7">
        <v>11808</v>
      </c>
      <c r="E223" s="10">
        <f t="shared" si="16"/>
        <v>0.83108108108108103</v>
      </c>
      <c r="F223" s="7"/>
      <c r="G223" s="7">
        <v>2400</v>
      </c>
      <c r="H223" s="10">
        <f t="shared" si="17"/>
        <v>0.16891891891891891</v>
      </c>
      <c r="I223" s="7">
        <f t="shared" si="18"/>
        <v>14208</v>
      </c>
      <c r="X223"/>
      <c r="Y223"/>
    </row>
    <row r="224" spans="1:25" ht="12.75" customHeight="1" x14ac:dyDescent="0.2">
      <c r="A224" s="242"/>
      <c r="B224" s="225"/>
      <c r="C224" s="49" t="s">
        <v>494</v>
      </c>
      <c r="D224" s="7">
        <v>11184</v>
      </c>
      <c r="E224" s="10">
        <f t="shared" si="16"/>
        <v>0.38071895424836599</v>
      </c>
      <c r="F224" s="7"/>
      <c r="G224" s="7">
        <v>18192</v>
      </c>
      <c r="H224" s="10">
        <f t="shared" si="17"/>
        <v>0.61928104575163401</v>
      </c>
      <c r="I224" s="7">
        <f t="shared" si="18"/>
        <v>29376</v>
      </c>
      <c r="X224"/>
      <c r="Y224"/>
    </row>
    <row r="225" spans="1:25" ht="12.75" customHeight="1" x14ac:dyDescent="0.2">
      <c r="A225" s="242"/>
      <c r="B225" s="225"/>
      <c r="C225" s="49" t="s">
        <v>495</v>
      </c>
      <c r="D225" s="7">
        <v>4704</v>
      </c>
      <c r="E225" s="10">
        <f t="shared" si="16"/>
        <v>0.44144144144144143</v>
      </c>
      <c r="F225" s="7"/>
      <c r="G225" s="7">
        <v>5952</v>
      </c>
      <c r="H225" s="10">
        <f t="shared" si="17"/>
        <v>0.55855855855855852</v>
      </c>
      <c r="I225" s="7">
        <f t="shared" si="18"/>
        <v>10656</v>
      </c>
      <c r="X225"/>
      <c r="Y225"/>
    </row>
    <row r="226" spans="1:25" ht="12.75" customHeight="1" x14ac:dyDescent="0.2">
      <c r="A226" s="242"/>
      <c r="B226" s="225"/>
      <c r="C226" s="49" t="s">
        <v>497</v>
      </c>
      <c r="D226" s="7">
        <v>15888</v>
      </c>
      <c r="E226" s="10">
        <f t="shared" si="16"/>
        <v>0.32902584493041748</v>
      </c>
      <c r="F226" s="7"/>
      <c r="G226" s="7">
        <v>32400</v>
      </c>
      <c r="H226" s="10">
        <f t="shared" si="17"/>
        <v>0.67097415506958247</v>
      </c>
      <c r="I226" s="7">
        <f t="shared" si="18"/>
        <v>48288</v>
      </c>
      <c r="X226"/>
      <c r="Y226"/>
    </row>
    <row r="227" spans="1:25" ht="12.75" customHeight="1" x14ac:dyDescent="0.2">
      <c r="A227" s="242"/>
      <c r="B227" s="225"/>
      <c r="C227" s="49" t="s">
        <v>499</v>
      </c>
      <c r="D227" s="7">
        <v>75168</v>
      </c>
      <c r="E227" s="10">
        <f t="shared" si="16"/>
        <v>0.80061349693251538</v>
      </c>
      <c r="F227" s="7"/>
      <c r="G227" s="7">
        <v>18720</v>
      </c>
      <c r="H227" s="10">
        <f t="shared" si="17"/>
        <v>0.19938650306748465</v>
      </c>
      <c r="I227" s="7">
        <f t="shared" si="18"/>
        <v>93888</v>
      </c>
      <c r="X227"/>
      <c r="Y227"/>
    </row>
    <row r="228" spans="1:25" ht="12.75" customHeight="1" x14ac:dyDescent="0.2">
      <c r="A228" s="242"/>
      <c r="B228" s="225"/>
      <c r="C228" s="49" t="s">
        <v>501</v>
      </c>
      <c r="D228" s="7">
        <v>36288</v>
      </c>
      <c r="E228" s="10">
        <f t="shared" si="16"/>
        <v>0.71658767772511844</v>
      </c>
      <c r="F228" s="7"/>
      <c r="G228" s="7">
        <v>14352</v>
      </c>
      <c r="H228" s="10">
        <f t="shared" si="17"/>
        <v>0.2834123222748815</v>
      </c>
      <c r="I228" s="7">
        <f t="shared" si="18"/>
        <v>50640</v>
      </c>
      <c r="X228"/>
      <c r="Y228"/>
    </row>
    <row r="229" spans="1:25" ht="12.75" customHeight="1" x14ac:dyDescent="0.2">
      <c r="A229" s="242"/>
      <c r="B229" s="225"/>
      <c r="C229" s="89" t="s">
        <v>508</v>
      </c>
      <c r="D229" s="7"/>
      <c r="E229" s="10">
        <f t="shared" ref="E229" si="19">+D229/$I229</f>
        <v>0</v>
      </c>
      <c r="F229" s="7"/>
      <c r="G229" s="7">
        <v>1104</v>
      </c>
      <c r="H229" s="10">
        <f t="shared" ref="H229" si="20">+G229/$I229</f>
        <v>1</v>
      </c>
      <c r="I229" s="7">
        <f t="shared" ref="I229" si="21">+D229+G229</f>
        <v>1104</v>
      </c>
      <c r="X229"/>
      <c r="Y229"/>
    </row>
    <row r="230" spans="1:25" ht="12.75" customHeight="1" x14ac:dyDescent="0.2">
      <c r="A230" s="242"/>
      <c r="B230" s="225"/>
      <c r="C230" s="49" t="s">
        <v>509</v>
      </c>
      <c r="D230" s="7">
        <v>15168</v>
      </c>
      <c r="E230" s="10">
        <f t="shared" si="16"/>
        <v>0.81443298969072164</v>
      </c>
      <c r="F230" s="7"/>
      <c r="G230" s="7">
        <v>3456</v>
      </c>
      <c r="H230" s="10">
        <f t="shared" si="17"/>
        <v>0.18556701030927836</v>
      </c>
      <c r="I230" s="7">
        <f t="shared" si="18"/>
        <v>18624</v>
      </c>
      <c r="X230"/>
      <c r="Y230"/>
    </row>
    <row r="231" spans="1:25" ht="12.75" customHeight="1" x14ac:dyDescent="0.2">
      <c r="A231" s="242"/>
      <c r="B231" s="225"/>
      <c r="C231" s="89" t="s">
        <v>510</v>
      </c>
      <c r="D231" s="7">
        <v>9552</v>
      </c>
      <c r="E231" s="10">
        <f t="shared" si="16"/>
        <v>0.50507614213197971</v>
      </c>
      <c r="F231" s="7"/>
      <c r="G231" s="7">
        <v>9360</v>
      </c>
      <c r="H231" s="10">
        <f t="shared" si="17"/>
        <v>0.49492385786802029</v>
      </c>
      <c r="I231" s="7">
        <f t="shared" si="18"/>
        <v>18912</v>
      </c>
      <c r="X231"/>
      <c r="Y231"/>
    </row>
    <row r="232" spans="1:25" ht="12.75" customHeight="1" x14ac:dyDescent="0.2">
      <c r="A232" s="242"/>
      <c r="B232" s="225"/>
      <c r="C232" s="49" t="s">
        <v>511</v>
      </c>
      <c r="D232" s="7">
        <v>30384</v>
      </c>
      <c r="E232" s="10">
        <f t="shared" si="16"/>
        <v>0.48210205635948211</v>
      </c>
      <c r="F232" s="7"/>
      <c r="G232" s="7">
        <v>32640</v>
      </c>
      <c r="H232" s="10">
        <f t="shared" si="17"/>
        <v>0.51789794364051789</v>
      </c>
      <c r="I232" s="7">
        <f t="shared" si="18"/>
        <v>63024</v>
      </c>
      <c r="X232"/>
      <c r="Y232"/>
    </row>
    <row r="233" spans="1:25" ht="12.75" customHeight="1" x14ac:dyDescent="0.2">
      <c r="A233" s="242"/>
      <c r="B233" s="225"/>
      <c r="C233" s="89" t="s">
        <v>512</v>
      </c>
      <c r="D233" s="7">
        <v>2256</v>
      </c>
      <c r="E233" s="10">
        <f t="shared" si="16"/>
        <v>1</v>
      </c>
      <c r="F233" s="7"/>
      <c r="G233" s="7"/>
      <c r="H233" s="10">
        <f t="shared" si="17"/>
        <v>0</v>
      </c>
      <c r="I233" s="7">
        <f t="shared" si="18"/>
        <v>2256</v>
      </c>
      <c r="X233"/>
      <c r="Y233"/>
    </row>
    <row r="234" spans="1:25" ht="12.75" customHeight="1" x14ac:dyDescent="0.2">
      <c r="A234" s="242"/>
      <c r="B234" s="225"/>
      <c r="C234" s="49" t="s">
        <v>516</v>
      </c>
      <c r="D234" s="7">
        <v>17296</v>
      </c>
      <c r="E234" s="10">
        <f t="shared" si="16"/>
        <v>0.81523378582202111</v>
      </c>
      <c r="F234" s="7"/>
      <c r="G234" s="7">
        <v>3920</v>
      </c>
      <c r="H234" s="10">
        <f t="shared" si="17"/>
        <v>0.18476621417797889</v>
      </c>
      <c r="I234" s="7">
        <f t="shared" si="18"/>
        <v>21216</v>
      </c>
      <c r="X234"/>
      <c r="Y234"/>
    </row>
    <row r="235" spans="1:25" ht="12.75" customHeight="1" thickBot="1" x14ac:dyDescent="0.25">
      <c r="A235" s="242"/>
      <c r="B235" s="225"/>
      <c r="C235" s="194" t="s">
        <v>44</v>
      </c>
      <c r="D235" s="73">
        <f>SUM(D192:D234)</f>
        <v>824896</v>
      </c>
      <c r="E235" s="74">
        <f t="shared" si="13"/>
        <v>0.66931505426598115</v>
      </c>
      <c r="F235" s="73"/>
      <c r="G235" s="73">
        <f>SUM(G192:G234)</f>
        <v>407552</v>
      </c>
      <c r="H235" s="74">
        <f t="shared" si="14"/>
        <v>0.3306849457340188</v>
      </c>
      <c r="I235" s="73">
        <f t="shared" si="15"/>
        <v>1232448</v>
      </c>
      <c r="X235"/>
      <c r="Y235"/>
    </row>
    <row r="236" spans="1:25" ht="12.75" customHeight="1" thickBot="1" x14ac:dyDescent="0.25">
      <c r="A236" s="222"/>
      <c r="B236" s="228" t="s">
        <v>582</v>
      </c>
      <c r="C236" s="229"/>
      <c r="D236" s="75">
        <f>SUM(D235)</f>
        <v>824896</v>
      </c>
      <c r="E236" s="76">
        <f t="shared" si="16"/>
        <v>0.66931505426598115</v>
      </c>
      <c r="F236" s="77"/>
      <c r="G236" s="75">
        <f>SUM(G235)</f>
        <v>407552</v>
      </c>
      <c r="H236" s="76">
        <f t="shared" si="17"/>
        <v>0.3306849457340188</v>
      </c>
      <c r="I236" s="77">
        <f t="shared" si="18"/>
        <v>1232448</v>
      </c>
      <c r="X236"/>
      <c r="Y236"/>
    </row>
    <row r="237" spans="1:25" ht="12.75" customHeight="1" x14ac:dyDescent="0.2">
      <c r="A237" s="235" t="s">
        <v>346</v>
      </c>
      <c r="B237" s="224" t="s">
        <v>339</v>
      </c>
      <c r="C237" s="52" t="s">
        <v>149</v>
      </c>
      <c r="D237" s="42"/>
      <c r="E237" s="41"/>
      <c r="F237" s="42"/>
      <c r="G237" s="42"/>
      <c r="H237" s="41"/>
      <c r="I237" s="42"/>
      <c r="X237"/>
      <c r="Y237"/>
    </row>
    <row r="238" spans="1:25" ht="12.75" customHeight="1" x14ac:dyDescent="0.2">
      <c r="A238" s="238"/>
      <c r="B238" s="233"/>
      <c r="C238" s="51" t="s">
        <v>420</v>
      </c>
      <c r="D238" s="16"/>
      <c r="E238" s="10" t="s">
        <v>615</v>
      </c>
      <c r="F238" s="16"/>
      <c r="G238" s="16"/>
      <c r="H238" s="10" t="s">
        <v>615</v>
      </c>
      <c r="I238" s="16">
        <f t="shared" ref="I238:I248" si="22">+D238+G238</f>
        <v>0</v>
      </c>
      <c r="X238"/>
      <c r="Y238"/>
    </row>
    <row r="239" spans="1:25" ht="12.75" customHeight="1" x14ac:dyDescent="0.2">
      <c r="A239" s="238"/>
      <c r="B239" s="233"/>
      <c r="C239" s="9" t="s">
        <v>428</v>
      </c>
      <c r="D239" s="16"/>
      <c r="E239" s="10" t="s">
        <v>615</v>
      </c>
      <c r="F239" s="16"/>
      <c r="G239" s="16"/>
      <c r="H239" s="10" t="s">
        <v>615</v>
      </c>
      <c r="I239" s="16">
        <f t="shared" si="22"/>
        <v>0</v>
      </c>
      <c r="X239"/>
      <c r="Y239"/>
    </row>
    <row r="240" spans="1:25" ht="12.75" customHeight="1" x14ac:dyDescent="0.2">
      <c r="A240" s="238"/>
      <c r="B240" s="233"/>
      <c r="C240" s="9" t="s">
        <v>435</v>
      </c>
      <c r="D240" s="7"/>
      <c r="E240" s="10" t="s">
        <v>615</v>
      </c>
      <c r="F240" s="7"/>
      <c r="G240" s="7"/>
      <c r="H240" s="10" t="s">
        <v>615</v>
      </c>
      <c r="I240" s="7">
        <f t="shared" si="22"/>
        <v>0</v>
      </c>
      <c r="X240"/>
      <c r="Y240"/>
    </row>
    <row r="241" spans="1:25" ht="12.75" customHeight="1" x14ac:dyDescent="0.2">
      <c r="A241" s="238"/>
      <c r="B241" s="233"/>
      <c r="C241" s="9" t="s">
        <v>467</v>
      </c>
      <c r="D241" s="7"/>
      <c r="E241" s="10">
        <f t="shared" ref="E241:E248" si="23">+D241/$I241</f>
        <v>0</v>
      </c>
      <c r="F241" s="7"/>
      <c r="G241" s="7">
        <v>1008</v>
      </c>
      <c r="H241" s="10">
        <f t="shared" ref="H241:H248" si="24">+G241/$I241</f>
        <v>1</v>
      </c>
      <c r="I241" s="7">
        <f t="shared" si="22"/>
        <v>1008</v>
      </c>
      <c r="X241"/>
      <c r="Y241"/>
    </row>
    <row r="242" spans="1:25" ht="12.75" customHeight="1" x14ac:dyDescent="0.2">
      <c r="A242" s="238"/>
      <c r="B242" s="233"/>
      <c r="C242" s="9" t="s">
        <v>473</v>
      </c>
      <c r="D242" s="7"/>
      <c r="E242" s="10" t="s">
        <v>615</v>
      </c>
      <c r="F242" s="7"/>
      <c r="G242" s="7"/>
      <c r="H242" s="10" t="s">
        <v>615</v>
      </c>
      <c r="I242" s="7">
        <f t="shared" si="22"/>
        <v>0</v>
      </c>
      <c r="X242"/>
      <c r="Y242"/>
    </row>
    <row r="243" spans="1:25" ht="12.75" customHeight="1" x14ac:dyDescent="0.2">
      <c r="A243" s="238"/>
      <c r="B243" s="233"/>
      <c r="C243" s="9" t="s">
        <v>474</v>
      </c>
      <c r="D243" s="7"/>
      <c r="E243" s="10" t="s">
        <v>615</v>
      </c>
      <c r="F243" s="7"/>
      <c r="G243" s="7"/>
      <c r="H243" s="10" t="s">
        <v>615</v>
      </c>
      <c r="I243" s="7">
        <f t="shared" si="22"/>
        <v>0</v>
      </c>
      <c r="X243"/>
      <c r="Y243"/>
    </row>
    <row r="244" spans="1:25" ht="12.75" customHeight="1" x14ac:dyDescent="0.2">
      <c r="A244" s="238"/>
      <c r="B244" s="233"/>
      <c r="C244" s="9" t="s">
        <v>484</v>
      </c>
      <c r="D244" s="7"/>
      <c r="E244" s="10" t="s">
        <v>615</v>
      </c>
      <c r="F244" s="7"/>
      <c r="G244" s="7"/>
      <c r="H244" s="10" t="s">
        <v>615</v>
      </c>
      <c r="I244" s="7">
        <f t="shared" si="22"/>
        <v>0</v>
      </c>
      <c r="X244"/>
      <c r="Y244"/>
    </row>
    <row r="245" spans="1:25" ht="12.75" customHeight="1" x14ac:dyDescent="0.2">
      <c r="A245" s="238"/>
      <c r="B245" s="233"/>
      <c r="C245" s="9" t="s">
        <v>491</v>
      </c>
      <c r="D245" s="7"/>
      <c r="E245" s="10" t="s">
        <v>615</v>
      </c>
      <c r="F245" s="7"/>
      <c r="G245" s="7"/>
      <c r="H245" s="10" t="s">
        <v>615</v>
      </c>
      <c r="I245" s="7">
        <f t="shared" si="22"/>
        <v>0</v>
      </c>
      <c r="X245"/>
      <c r="Y245"/>
    </row>
    <row r="246" spans="1:25" ht="12.75" customHeight="1" x14ac:dyDescent="0.2">
      <c r="A246" s="238"/>
      <c r="B246" s="233"/>
      <c r="C246" s="9" t="s">
        <v>497</v>
      </c>
      <c r="D246" s="7">
        <v>1008</v>
      </c>
      <c r="E246" s="10">
        <f t="shared" si="23"/>
        <v>0.3888888888888889</v>
      </c>
      <c r="F246" s="7"/>
      <c r="G246" s="7">
        <v>1584</v>
      </c>
      <c r="H246" s="10">
        <f t="shared" si="24"/>
        <v>0.61111111111111116</v>
      </c>
      <c r="I246" s="7">
        <f t="shared" si="22"/>
        <v>2592</v>
      </c>
      <c r="M246" s="8"/>
      <c r="N246" s="8"/>
      <c r="O246" s="8"/>
      <c r="P246" s="8"/>
      <c r="Q246" s="8"/>
      <c r="X246"/>
      <c r="Y246"/>
    </row>
    <row r="247" spans="1:25" ht="12.75" customHeight="1" x14ac:dyDescent="0.2">
      <c r="A247" s="238"/>
      <c r="B247" s="233"/>
      <c r="C247" s="9" t="s">
        <v>499</v>
      </c>
      <c r="D247" s="7">
        <v>6240</v>
      </c>
      <c r="E247" s="10">
        <f t="shared" si="23"/>
        <v>0.7103825136612022</v>
      </c>
      <c r="F247" s="7"/>
      <c r="G247" s="7">
        <v>2544</v>
      </c>
      <c r="H247" s="10">
        <f t="shared" si="24"/>
        <v>0.2896174863387978</v>
      </c>
      <c r="I247" s="7">
        <f t="shared" si="22"/>
        <v>8784</v>
      </c>
      <c r="M247" s="8"/>
      <c r="N247" s="8"/>
      <c r="O247" s="8"/>
      <c r="P247" s="8"/>
      <c r="Q247" s="8"/>
      <c r="X247"/>
      <c r="Y247"/>
    </row>
    <row r="248" spans="1:25" ht="12.75" customHeight="1" x14ac:dyDescent="0.2">
      <c r="A248" s="238"/>
      <c r="B248" s="233"/>
      <c r="C248" s="34" t="s">
        <v>44</v>
      </c>
      <c r="D248" s="32">
        <f>SUM(D238:D247)</f>
        <v>7248</v>
      </c>
      <c r="E248" s="39">
        <f t="shared" si="23"/>
        <v>0.5852713178294574</v>
      </c>
      <c r="F248" s="38"/>
      <c r="G248" s="32">
        <f>SUM(G238:G247)</f>
        <v>5136</v>
      </c>
      <c r="H248" s="39">
        <f t="shared" si="24"/>
        <v>0.41472868217054265</v>
      </c>
      <c r="I248" s="38">
        <f t="shared" si="22"/>
        <v>12384</v>
      </c>
      <c r="M248" s="8"/>
      <c r="N248" s="8"/>
      <c r="O248" s="8"/>
      <c r="P248" s="8"/>
      <c r="Q248" s="8"/>
      <c r="X248"/>
      <c r="Y248"/>
    </row>
    <row r="249" spans="1:25" ht="12.75" customHeight="1" x14ac:dyDescent="0.2">
      <c r="A249" s="238"/>
      <c r="B249" s="233"/>
      <c r="C249" s="52" t="s">
        <v>133</v>
      </c>
      <c r="D249" s="32"/>
      <c r="E249" s="33"/>
      <c r="F249" s="64"/>
      <c r="G249" s="32"/>
      <c r="H249" s="33"/>
      <c r="I249" s="32"/>
      <c r="X249"/>
      <c r="Y249"/>
    </row>
    <row r="250" spans="1:25" ht="12.75" customHeight="1" x14ac:dyDescent="0.2">
      <c r="A250" s="238"/>
      <c r="B250" s="233"/>
      <c r="C250" s="9" t="s">
        <v>422</v>
      </c>
      <c r="D250" s="16"/>
      <c r="E250" s="10" t="s">
        <v>615</v>
      </c>
      <c r="F250" s="5"/>
      <c r="G250" s="16"/>
      <c r="H250" s="10" t="s">
        <v>615</v>
      </c>
      <c r="I250" s="16">
        <f t="shared" ref="I250:I341" si="25">+D250+G250</f>
        <v>0</v>
      </c>
      <c r="X250"/>
      <c r="Y250"/>
    </row>
    <row r="251" spans="1:25" ht="12.75" customHeight="1" x14ac:dyDescent="0.2">
      <c r="A251" s="238"/>
      <c r="B251" s="233"/>
      <c r="C251" s="9" t="s">
        <v>440</v>
      </c>
      <c r="D251" s="7"/>
      <c r="E251" s="10" t="s">
        <v>615</v>
      </c>
      <c r="F251" s="12"/>
      <c r="G251" s="7"/>
      <c r="H251" s="10" t="s">
        <v>615</v>
      </c>
      <c r="I251" s="7">
        <f t="shared" si="25"/>
        <v>0</v>
      </c>
      <c r="X251"/>
      <c r="Y251"/>
    </row>
    <row r="252" spans="1:25" ht="12.75" customHeight="1" x14ac:dyDescent="0.2">
      <c r="A252" s="238"/>
      <c r="B252" s="233"/>
      <c r="C252" s="9" t="s">
        <v>466</v>
      </c>
      <c r="D252" s="7">
        <v>5696</v>
      </c>
      <c r="E252" s="10">
        <f t="shared" ref="E252:E341" si="26">+D252/$I252</f>
        <v>0.80180180180180183</v>
      </c>
      <c r="F252" s="12"/>
      <c r="G252" s="7">
        <v>1408</v>
      </c>
      <c r="H252" s="10">
        <f t="shared" ref="H252:H341" si="27">+G252/$I252</f>
        <v>0.1981981981981982</v>
      </c>
      <c r="I252" s="7">
        <f t="shared" si="25"/>
        <v>7104</v>
      </c>
      <c r="M252" s="8"/>
      <c r="N252" s="8"/>
      <c r="O252" s="8"/>
      <c r="P252" s="8"/>
      <c r="Q252" s="8"/>
      <c r="X252"/>
      <c r="Y252"/>
    </row>
    <row r="253" spans="1:25" ht="12.75" customHeight="1" x14ac:dyDescent="0.2">
      <c r="A253" s="238"/>
      <c r="B253" s="233"/>
      <c r="C253" s="9" t="s">
        <v>471</v>
      </c>
      <c r="D253" s="7"/>
      <c r="E253" s="10" t="s">
        <v>615</v>
      </c>
      <c r="F253" s="7"/>
      <c r="G253" s="7"/>
      <c r="H253" s="10" t="s">
        <v>615</v>
      </c>
      <c r="I253" s="7">
        <f t="shared" si="25"/>
        <v>0</v>
      </c>
      <c r="X253"/>
      <c r="Y253"/>
    </row>
    <row r="254" spans="1:25" ht="12.75" customHeight="1" x14ac:dyDescent="0.2">
      <c r="A254" s="238"/>
      <c r="B254" s="233"/>
      <c r="C254" s="9" t="s">
        <v>477</v>
      </c>
      <c r="D254" s="7">
        <v>672</v>
      </c>
      <c r="E254" s="10">
        <f t="shared" si="26"/>
        <v>1</v>
      </c>
      <c r="F254" s="7"/>
      <c r="G254" s="7"/>
      <c r="H254" s="10">
        <f t="shared" si="27"/>
        <v>0</v>
      </c>
      <c r="I254" s="7">
        <f t="shared" si="25"/>
        <v>672</v>
      </c>
      <c r="X254"/>
      <c r="Y254"/>
    </row>
    <row r="255" spans="1:25" ht="12.75" customHeight="1" x14ac:dyDescent="0.2">
      <c r="A255" s="238"/>
      <c r="B255" s="233"/>
      <c r="C255" s="9" t="s">
        <v>480</v>
      </c>
      <c r="D255" s="15"/>
      <c r="E255" s="10" t="s">
        <v>615</v>
      </c>
      <c r="F255" s="7"/>
      <c r="G255" s="15"/>
      <c r="H255" s="10" t="s">
        <v>615</v>
      </c>
      <c r="I255" s="7">
        <f t="shared" si="25"/>
        <v>0</v>
      </c>
      <c r="X255"/>
      <c r="Y255"/>
    </row>
    <row r="256" spans="1:25" ht="12.75" customHeight="1" x14ac:dyDescent="0.2">
      <c r="A256" s="238"/>
      <c r="B256" s="233"/>
      <c r="C256" s="9" t="s">
        <v>494</v>
      </c>
      <c r="D256" s="15"/>
      <c r="E256" s="10" t="s">
        <v>615</v>
      </c>
      <c r="F256" s="7"/>
      <c r="G256" s="7"/>
      <c r="H256" s="10" t="s">
        <v>615</v>
      </c>
      <c r="I256" s="7">
        <f t="shared" si="25"/>
        <v>0</v>
      </c>
      <c r="X256"/>
      <c r="Y256"/>
    </row>
    <row r="257" spans="1:25" ht="12.75" customHeight="1" x14ac:dyDescent="0.2">
      <c r="A257" s="238"/>
      <c r="B257" s="233"/>
      <c r="C257" s="9" t="s">
        <v>502</v>
      </c>
      <c r="D257" s="7">
        <v>2112</v>
      </c>
      <c r="E257" s="10">
        <f t="shared" si="26"/>
        <v>0.46808510638297873</v>
      </c>
      <c r="F257" s="7"/>
      <c r="G257" s="7">
        <v>2400</v>
      </c>
      <c r="H257" s="10">
        <f t="shared" si="27"/>
        <v>0.53191489361702127</v>
      </c>
      <c r="I257" s="7">
        <f t="shared" si="25"/>
        <v>4512</v>
      </c>
      <c r="X257"/>
      <c r="Y257"/>
    </row>
    <row r="258" spans="1:25" ht="12.75" customHeight="1" x14ac:dyDescent="0.2">
      <c r="A258" s="238"/>
      <c r="B258" s="233"/>
      <c r="C258" s="9" t="s">
        <v>510</v>
      </c>
      <c r="D258" s="7"/>
      <c r="E258" s="10" t="s">
        <v>615</v>
      </c>
      <c r="F258" s="7"/>
      <c r="G258" s="7"/>
      <c r="H258" s="10" t="s">
        <v>615</v>
      </c>
      <c r="I258" s="7">
        <f t="shared" si="25"/>
        <v>0</v>
      </c>
      <c r="X258"/>
      <c r="Y258"/>
    </row>
    <row r="259" spans="1:25" ht="12.75" customHeight="1" x14ac:dyDescent="0.2">
      <c r="A259" s="238"/>
      <c r="B259" s="233"/>
      <c r="C259" s="49" t="s">
        <v>511</v>
      </c>
      <c r="D259" s="7">
        <v>672</v>
      </c>
      <c r="E259" s="10">
        <f t="shared" si="26"/>
        <v>1</v>
      </c>
      <c r="F259" s="7"/>
      <c r="G259" s="7"/>
      <c r="H259" s="10">
        <f t="shared" si="27"/>
        <v>0</v>
      </c>
      <c r="I259" s="7">
        <f t="shared" si="25"/>
        <v>672</v>
      </c>
      <c r="X259"/>
      <c r="Y259"/>
    </row>
    <row r="260" spans="1:25" ht="12.75" customHeight="1" x14ac:dyDescent="0.2">
      <c r="A260" s="238"/>
      <c r="B260" s="233"/>
      <c r="C260" s="34" t="s">
        <v>44</v>
      </c>
      <c r="D260" s="32">
        <f>SUM(D250:D259)</f>
        <v>9152</v>
      </c>
      <c r="E260" s="33">
        <f t="shared" si="26"/>
        <v>0.70617283950617282</v>
      </c>
      <c r="F260" s="32"/>
      <c r="G260" s="32">
        <f>SUM(G250:G259)</f>
        <v>3808</v>
      </c>
      <c r="H260" s="33">
        <f t="shared" si="27"/>
        <v>0.29382716049382718</v>
      </c>
      <c r="I260" s="32">
        <f t="shared" si="25"/>
        <v>12960</v>
      </c>
      <c r="M260" s="8"/>
      <c r="N260" s="8"/>
      <c r="O260" s="8"/>
      <c r="P260" s="8"/>
      <c r="Q260" s="8"/>
      <c r="X260"/>
      <c r="Y260"/>
    </row>
    <row r="261" spans="1:25" ht="12.75" customHeight="1" x14ac:dyDescent="0.2">
      <c r="A261" s="238"/>
      <c r="B261" s="233"/>
      <c r="C261" s="52" t="s">
        <v>54</v>
      </c>
      <c r="D261" s="32"/>
      <c r="E261" s="33"/>
      <c r="F261" s="64"/>
      <c r="G261" s="32"/>
      <c r="H261" s="33"/>
      <c r="I261" s="32"/>
      <c r="X261"/>
      <c r="Y261"/>
    </row>
    <row r="262" spans="1:25" ht="12.75" customHeight="1" x14ac:dyDescent="0.2">
      <c r="A262" s="238"/>
      <c r="B262" s="233"/>
      <c r="C262" s="9" t="s">
        <v>522</v>
      </c>
      <c r="D262" s="7"/>
      <c r="E262" s="10" t="s">
        <v>615</v>
      </c>
      <c r="F262" s="12"/>
      <c r="G262" s="7"/>
      <c r="H262" s="10" t="s">
        <v>615</v>
      </c>
      <c r="I262" s="7">
        <f t="shared" si="25"/>
        <v>0</v>
      </c>
      <c r="X262"/>
      <c r="Y262"/>
    </row>
    <row r="263" spans="1:25" ht="12.75" customHeight="1" x14ac:dyDescent="0.2">
      <c r="A263" s="238"/>
      <c r="B263" s="233"/>
      <c r="C263" s="9" t="s">
        <v>423</v>
      </c>
      <c r="D263" s="15">
        <v>1008</v>
      </c>
      <c r="E263" s="10">
        <f t="shared" si="26"/>
        <v>1</v>
      </c>
      <c r="F263" s="7"/>
      <c r="G263" s="15"/>
      <c r="H263" s="10">
        <f t="shared" si="27"/>
        <v>0</v>
      </c>
      <c r="I263" s="7">
        <f t="shared" si="25"/>
        <v>1008</v>
      </c>
      <c r="M263" s="8"/>
      <c r="N263" s="8"/>
      <c r="O263" s="8"/>
      <c r="P263" s="8"/>
      <c r="Q263" s="8"/>
      <c r="X263"/>
      <c r="Y263"/>
    </row>
    <row r="264" spans="1:25" ht="12.75" customHeight="1" x14ac:dyDescent="0.2">
      <c r="A264" s="238"/>
      <c r="B264" s="233"/>
      <c r="C264" s="9" t="s">
        <v>431</v>
      </c>
      <c r="D264" s="15"/>
      <c r="E264" s="10" t="s">
        <v>615</v>
      </c>
      <c r="F264" s="7"/>
      <c r="G264" s="15"/>
      <c r="H264" s="10" t="s">
        <v>615</v>
      </c>
      <c r="I264" s="7">
        <f t="shared" si="25"/>
        <v>0</v>
      </c>
      <c r="X264"/>
      <c r="Y264"/>
    </row>
    <row r="265" spans="1:25" ht="12.75" customHeight="1" x14ac:dyDescent="0.2">
      <c r="A265" s="238"/>
      <c r="B265" s="233"/>
      <c r="C265" s="9" t="s">
        <v>452</v>
      </c>
      <c r="D265" s="7"/>
      <c r="E265" s="10" t="s">
        <v>615</v>
      </c>
      <c r="F265" s="7"/>
      <c r="G265" s="7"/>
      <c r="H265" s="10" t="s">
        <v>615</v>
      </c>
      <c r="I265" s="7">
        <f t="shared" si="25"/>
        <v>0</v>
      </c>
      <c r="X265"/>
      <c r="Y265"/>
    </row>
    <row r="266" spans="1:25" ht="12.75" customHeight="1" x14ac:dyDescent="0.2">
      <c r="A266" s="238"/>
      <c r="B266" s="233"/>
      <c r="C266" s="9" t="s">
        <v>455</v>
      </c>
      <c r="D266" s="15">
        <v>8304</v>
      </c>
      <c r="E266" s="10">
        <f t="shared" si="26"/>
        <v>0.69758064516129037</v>
      </c>
      <c r="F266" s="7"/>
      <c r="G266" s="15">
        <v>3600</v>
      </c>
      <c r="H266" s="10">
        <f t="shared" si="27"/>
        <v>0.30241935483870969</v>
      </c>
      <c r="I266" s="7">
        <f t="shared" si="25"/>
        <v>11904</v>
      </c>
      <c r="M266" s="8"/>
      <c r="N266" s="8"/>
      <c r="O266" s="8"/>
      <c r="P266" s="8"/>
      <c r="Q266" s="8"/>
      <c r="X266"/>
      <c r="Y266"/>
    </row>
    <row r="267" spans="1:25" ht="12.75" customHeight="1" x14ac:dyDescent="0.2">
      <c r="A267" s="238"/>
      <c r="B267" s="233"/>
      <c r="C267" s="9" t="s">
        <v>459</v>
      </c>
      <c r="D267" s="7">
        <v>3408</v>
      </c>
      <c r="E267" s="10">
        <f t="shared" si="26"/>
        <v>1</v>
      </c>
      <c r="F267" s="7"/>
      <c r="G267" s="7"/>
      <c r="H267" s="10">
        <f t="shared" si="27"/>
        <v>0</v>
      </c>
      <c r="I267" s="7">
        <f t="shared" si="25"/>
        <v>3408</v>
      </c>
      <c r="X267"/>
      <c r="Y267"/>
    </row>
    <row r="268" spans="1:25" ht="12.75" customHeight="1" x14ac:dyDescent="0.2">
      <c r="A268" s="238"/>
      <c r="B268" s="233"/>
      <c r="C268" s="9" t="s">
        <v>460</v>
      </c>
      <c r="D268" s="7">
        <v>672</v>
      </c>
      <c r="E268" s="10">
        <f t="shared" si="26"/>
        <v>1</v>
      </c>
      <c r="F268" s="12"/>
      <c r="G268" s="7"/>
      <c r="H268" s="10">
        <f t="shared" si="27"/>
        <v>0</v>
      </c>
      <c r="I268" s="7">
        <f t="shared" si="25"/>
        <v>672</v>
      </c>
      <c r="M268" s="8"/>
      <c r="N268" s="8"/>
      <c r="O268" s="8"/>
      <c r="P268" s="8"/>
      <c r="Q268" s="8"/>
      <c r="X268"/>
      <c r="Y268"/>
    </row>
    <row r="269" spans="1:25" ht="12.75" customHeight="1" x14ac:dyDescent="0.2">
      <c r="A269" s="238"/>
      <c r="B269" s="233"/>
      <c r="C269" s="9" t="s">
        <v>461</v>
      </c>
      <c r="D269" s="15"/>
      <c r="E269" s="10" t="s">
        <v>615</v>
      </c>
      <c r="F269" s="7"/>
      <c r="G269" s="15"/>
      <c r="H269" s="10" t="s">
        <v>615</v>
      </c>
      <c r="I269" s="7">
        <f t="shared" si="25"/>
        <v>0</v>
      </c>
      <c r="X269"/>
      <c r="Y269"/>
    </row>
    <row r="270" spans="1:25" ht="12.75" customHeight="1" x14ac:dyDescent="0.2">
      <c r="A270" s="238"/>
      <c r="B270" s="233"/>
      <c r="C270" s="9" t="s">
        <v>488</v>
      </c>
      <c r="D270" s="7">
        <v>3648</v>
      </c>
      <c r="E270" s="10">
        <f t="shared" si="26"/>
        <v>0.69512195121951215</v>
      </c>
      <c r="F270" s="7"/>
      <c r="G270" s="7">
        <v>1600</v>
      </c>
      <c r="H270" s="10">
        <f t="shared" si="27"/>
        <v>0.3048780487804878</v>
      </c>
      <c r="I270" s="7">
        <f t="shared" si="25"/>
        <v>5248</v>
      </c>
      <c r="X270"/>
      <c r="Y270"/>
    </row>
    <row r="271" spans="1:25" ht="12.75" customHeight="1" x14ac:dyDescent="0.2">
      <c r="A271" s="238"/>
      <c r="B271" s="233"/>
      <c r="C271" s="9" t="s">
        <v>490</v>
      </c>
      <c r="D271" s="7"/>
      <c r="E271" s="10" t="s">
        <v>615</v>
      </c>
      <c r="F271" s="7"/>
      <c r="G271" s="7"/>
      <c r="H271" s="10" t="s">
        <v>615</v>
      </c>
      <c r="I271" s="7">
        <f t="shared" si="25"/>
        <v>0</v>
      </c>
      <c r="X271"/>
      <c r="Y271"/>
    </row>
    <row r="272" spans="1:25" ht="12.75" customHeight="1" x14ac:dyDescent="0.2">
      <c r="A272" s="238"/>
      <c r="B272" s="233"/>
      <c r="C272" s="9" t="s">
        <v>495</v>
      </c>
      <c r="D272" s="7"/>
      <c r="E272" s="10" t="s">
        <v>615</v>
      </c>
      <c r="F272" s="7"/>
      <c r="G272" s="7"/>
      <c r="H272" s="10" t="s">
        <v>615</v>
      </c>
      <c r="I272" s="7">
        <f t="shared" si="25"/>
        <v>0</v>
      </c>
      <c r="X272"/>
      <c r="Y272"/>
    </row>
    <row r="273" spans="1:25" ht="12.75" customHeight="1" x14ac:dyDescent="0.2">
      <c r="A273" s="238"/>
      <c r="B273" s="233"/>
      <c r="C273" s="49" t="s">
        <v>501</v>
      </c>
      <c r="D273" s="7">
        <v>960</v>
      </c>
      <c r="E273" s="10">
        <f t="shared" si="26"/>
        <v>1</v>
      </c>
      <c r="F273" s="7"/>
      <c r="G273" s="7"/>
      <c r="H273" s="10">
        <f t="shared" si="27"/>
        <v>0</v>
      </c>
      <c r="I273" s="7">
        <f t="shared" si="25"/>
        <v>960</v>
      </c>
      <c r="M273" s="8"/>
      <c r="N273" s="8"/>
      <c r="O273" s="8"/>
      <c r="P273" s="8"/>
      <c r="Q273" s="8"/>
      <c r="X273"/>
      <c r="Y273"/>
    </row>
    <row r="274" spans="1:25" ht="12.75" customHeight="1" x14ac:dyDescent="0.2">
      <c r="A274" s="238"/>
      <c r="B274" s="233"/>
      <c r="C274" s="49" t="s">
        <v>509</v>
      </c>
      <c r="D274" s="15"/>
      <c r="E274" s="10" t="s">
        <v>615</v>
      </c>
      <c r="F274" s="7"/>
      <c r="G274" s="15"/>
      <c r="H274" s="10" t="s">
        <v>615</v>
      </c>
      <c r="I274" s="7">
        <f t="shared" si="25"/>
        <v>0</v>
      </c>
      <c r="X274"/>
      <c r="Y274"/>
    </row>
    <row r="275" spans="1:25" ht="12.75" customHeight="1" x14ac:dyDescent="0.2">
      <c r="A275" s="238"/>
      <c r="B275" s="233"/>
      <c r="C275" s="34" t="s">
        <v>44</v>
      </c>
      <c r="D275" s="32">
        <f>SUM(D262:D274)</f>
        <v>18000</v>
      </c>
      <c r="E275" s="33">
        <f t="shared" si="26"/>
        <v>0.77586206896551724</v>
      </c>
      <c r="F275" s="32"/>
      <c r="G275" s="32">
        <f>SUM(G262:G274)</f>
        <v>5200</v>
      </c>
      <c r="H275" s="33">
        <f t="shared" si="27"/>
        <v>0.22413793103448276</v>
      </c>
      <c r="I275" s="32">
        <f t="shared" si="25"/>
        <v>23200</v>
      </c>
      <c r="M275" s="8"/>
      <c r="N275" s="8"/>
      <c r="O275" s="8"/>
      <c r="P275" s="8"/>
      <c r="Q275" s="8"/>
      <c r="X275"/>
      <c r="Y275"/>
    </row>
    <row r="276" spans="1:25" ht="12.75" customHeight="1" thickBot="1" x14ac:dyDescent="0.25">
      <c r="A276" s="238"/>
      <c r="B276" s="234"/>
      <c r="C276" s="63" t="s">
        <v>0</v>
      </c>
      <c r="D276" s="62">
        <f>SUM(D248,D260,D275)</f>
        <v>34400</v>
      </c>
      <c r="E276" s="60">
        <f t="shared" si="26"/>
        <v>0.70863546473302574</v>
      </c>
      <c r="F276" s="62"/>
      <c r="G276" s="62">
        <f>SUM(G248,G260,G275)</f>
        <v>14144</v>
      </c>
      <c r="H276" s="60">
        <f t="shared" si="27"/>
        <v>0.29136453526697431</v>
      </c>
      <c r="I276" s="62">
        <f t="shared" si="25"/>
        <v>48544</v>
      </c>
      <c r="X276"/>
      <c r="Y276"/>
    </row>
    <row r="277" spans="1:25" ht="12.75" customHeight="1" x14ac:dyDescent="0.2">
      <c r="A277" s="221" t="s">
        <v>346</v>
      </c>
      <c r="B277" s="224" t="s">
        <v>354</v>
      </c>
      <c r="C277" s="51" t="s">
        <v>583</v>
      </c>
      <c r="D277" s="16"/>
      <c r="E277" s="10" t="s">
        <v>615</v>
      </c>
      <c r="F277" s="5"/>
      <c r="G277" s="16"/>
      <c r="H277" s="10" t="s">
        <v>615</v>
      </c>
      <c r="I277" s="16">
        <f t="shared" si="25"/>
        <v>0</v>
      </c>
      <c r="X277"/>
      <c r="Y277"/>
    </row>
    <row r="278" spans="1:25" ht="12.75" customHeight="1" x14ac:dyDescent="0.2">
      <c r="A278" s="242"/>
      <c r="B278" s="224"/>
      <c r="C278" s="9" t="s">
        <v>584</v>
      </c>
      <c r="D278" s="7"/>
      <c r="E278" s="10" t="s">
        <v>615</v>
      </c>
      <c r="F278" s="12"/>
      <c r="G278" s="7">
        <v>3296</v>
      </c>
      <c r="H278" s="10" t="s">
        <v>615</v>
      </c>
      <c r="I278" s="7">
        <f t="shared" si="25"/>
        <v>3296</v>
      </c>
      <c r="X278"/>
      <c r="Y278"/>
    </row>
    <row r="279" spans="1:25" ht="12.75" customHeight="1" x14ac:dyDescent="0.2">
      <c r="A279" s="242"/>
      <c r="B279" s="224"/>
      <c r="C279" s="9" t="s">
        <v>585</v>
      </c>
      <c r="D279" s="7"/>
      <c r="E279" s="10">
        <f t="shared" si="26"/>
        <v>0</v>
      </c>
      <c r="F279" s="7"/>
      <c r="G279" s="7">
        <v>384</v>
      </c>
      <c r="H279" s="10">
        <f t="shared" si="27"/>
        <v>1</v>
      </c>
      <c r="I279" s="7">
        <f t="shared" si="25"/>
        <v>384</v>
      </c>
      <c r="X279"/>
      <c r="Y279"/>
    </row>
    <row r="280" spans="1:25" ht="12.75" customHeight="1" x14ac:dyDescent="0.2">
      <c r="A280" s="242"/>
      <c r="B280" s="224"/>
      <c r="C280" s="9" t="s">
        <v>586</v>
      </c>
      <c r="D280" s="7">
        <v>3808</v>
      </c>
      <c r="E280" s="10">
        <f t="shared" si="26"/>
        <v>0.66480446927374304</v>
      </c>
      <c r="F280" s="12"/>
      <c r="G280" s="7">
        <v>1920</v>
      </c>
      <c r="H280" s="10">
        <f t="shared" si="27"/>
        <v>0.33519553072625696</v>
      </c>
      <c r="I280" s="7">
        <f t="shared" si="25"/>
        <v>5728</v>
      </c>
      <c r="X280"/>
      <c r="Y280"/>
    </row>
    <row r="281" spans="1:25" ht="12.75" customHeight="1" x14ac:dyDescent="0.2">
      <c r="A281" s="242"/>
      <c r="B281" s="224"/>
      <c r="C281" s="205" t="s">
        <v>587</v>
      </c>
      <c r="D281" s="7"/>
      <c r="E281" s="10" t="s">
        <v>615</v>
      </c>
      <c r="F281" s="12"/>
      <c r="G281" s="7"/>
      <c r="H281" s="10" t="s">
        <v>615</v>
      </c>
      <c r="I281" s="7">
        <f t="shared" si="25"/>
        <v>0</v>
      </c>
      <c r="X281"/>
      <c r="Y281"/>
    </row>
    <row r="282" spans="1:25" ht="12.75" customHeight="1" x14ac:dyDescent="0.2">
      <c r="A282" s="242"/>
      <c r="B282" s="224"/>
      <c r="C282" s="9" t="s">
        <v>588</v>
      </c>
      <c r="D282" s="7">
        <v>29552</v>
      </c>
      <c r="E282" s="10">
        <f t="shared" si="26"/>
        <v>0.73235527359238695</v>
      </c>
      <c r="F282" s="12"/>
      <c r="G282" s="7">
        <v>10800</v>
      </c>
      <c r="H282" s="10">
        <f t="shared" si="27"/>
        <v>0.267644726407613</v>
      </c>
      <c r="I282" s="7">
        <f t="shared" si="25"/>
        <v>40352</v>
      </c>
      <c r="M282" s="8"/>
      <c r="N282" s="8"/>
      <c r="O282" s="8"/>
      <c r="P282" s="8"/>
      <c r="Q282" s="8"/>
      <c r="X282"/>
      <c r="Y282"/>
    </row>
    <row r="283" spans="1:25" ht="12.75" customHeight="1" x14ac:dyDescent="0.2">
      <c r="A283" s="242"/>
      <c r="B283" s="224"/>
      <c r="C283" s="9" t="s">
        <v>589</v>
      </c>
      <c r="D283" s="7">
        <v>576</v>
      </c>
      <c r="E283" s="10">
        <f t="shared" si="26"/>
        <v>0.30769230769230771</v>
      </c>
      <c r="F283" s="12"/>
      <c r="G283" s="7">
        <v>1296</v>
      </c>
      <c r="H283" s="10">
        <f t="shared" si="27"/>
        <v>0.69230769230769229</v>
      </c>
      <c r="I283" s="7">
        <f t="shared" si="25"/>
        <v>1872</v>
      </c>
      <c r="X283"/>
      <c r="Y283"/>
    </row>
    <row r="284" spans="1:25" ht="12.75" customHeight="1" x14ac:dyDescent="0.2">
      <c r="A284" s="242"/>
      <c r="B284" s="224"/>
      <c r="C284" s="9" t="s">
        <v>590</v>
      </c>
      <c r="D284" s="7">
        <v>10640</v>
      </c>
      <c r="E284" s="10">
        <f t="shared" si="26"/>
        <v>0.33859470468431774</v>
      </c>
      <c r="F284" s="12"/>
      <c r="G284" s="7">
        <v>20784</v>
      </c>
      <c r="H284" s="10">
        <f t="shared" si="27"/>
        <v>0.66140529531568226</v>
      </c>
      <c r="I284" s="7">
        <f t="shared" si="25"/>
        <v>31424</v>
      </c>
      <c r="X284"/>
      <c r="Y284"/>
    </row>
    <row r="285" spans="1:25" ht="12.75" customHeight="1" x14ac:dyDescent="0.2">
      <c r="A285" s="242"/>
      <c r="B285" s="224"/>
      <c r="C285" s="51" t="s">
        <v>591</v>
      </c>
      <c r="D285" s="14">
        <v>48640</v>
      </c>
      <c r="E285" s="17">
        <f t="shared" si="26"/>
        <v>0.46179553395108613</v>
      </c>
      <c r="F285" s="16"/>
      <c r="G285" s="14">
        <v>56688</v>
      </c>
      <c r="H285" s="17">
        <f t="shared" si="27"/>
        <v>0.53820446604891392</v>
      </c>
      <c r="I285" s="16">
        <f t="shared" si="25"/>
        <v>105328</v>
      </c>
      <c r="X285"/>
      <c r="Y285"/>
    </row>
    <row r="286" spans="1:25" ht="12.75" customHeight="1" x14ac:dyDescent="0.2">
      <c r="A286" s="242"/>
      <c r="B286" s="224"/>
      <c r="C286" s="9" t="s">
        <v>489</v>
      </c>
      <c r="D286" s="7">
        <v>3952</v>
      </c>
      <c r="E286" s="10">
        <f t="shared" si="26"/>
        <v>0.40826446280991735</v>
      </c>
      <c r="F286" s="7"/>
      <c r="G286" s="7">
        <v>5728</v>
      </c>
      <c r="H286" s="10">
        <f t="shared" si="27"/>
        <v>0.59173553719008265</v>
      </c>
      <c r="I286" s="7">
        <f t="shared" si="25"/>
        <v>9680</v>
      </c>
      <c r="X286"/>
      <c r="Y286"/>
    </row>
    <row r="287" spans="1:25" ht="12.75" customHeight="1" x14ac:dyDescent="0.2">
      <c r="A287" s="242"/>
      <c r="B287" s="224"/>
      <c r="C287" s="9" t="s">
        <v>493</v>
      </c>
      <c r="D287" s="7">
        <v>2160</v>
      </c>
      <c r="E287" s="10">
        <f t="shared" si="26"/>
        <v>0.54655870445344135</v>
      </c>
      <c r="F287" s="7"/>
      <c r="G287" s="7">
        <v>1792</v>
      </c>
      <c r="H287" s="10">
        <f t="shared" si="27"/>
        <v>0.45344129554655871</v>
      </c>
      <c r="I287" s="7">
        <f t="shared" si="25"/>
        <v>3952</v>
      </c>
      <c r="X287"/>
      <c r="Y287"/>
    </row>
    <row r="288" spans="1:25" ht="12.75" customHeight="1" x14ac:dyDescent="0.2">
      <c r="A288" s="242"/>
      <c r="B288" s="224"/>
      <c r="C288" s="9" t="s">
        <v>496</v>
      </c>
      <c r="D288" s="7"/>
      <c r="E288" s="10">
        <f t="shared" si="26"/>
        <v>0</v>
      </c>
      <c r="F288" s="7"/>
      <c r="G288" s="7">
        <v>1008</v>
      </c>
      <c r="H288" s="10">
        <f t="shared" si="27"/>
        <v>1</v>
      </c>
      <c r="I288" s="7">
        <f t="shared" si="25"/>
        <v>1008</v>
      </c>
      <c r="X288"/>
      <c r="Y288"/>
    </row>
    <row r="289" spans="1:25" ht="12.75" customHeight="1" x14ac:dyDescent="0.2">
      <c r="A289" s="242"/>
      <c r="B289" s="224"/>
      <c r="C289" s="9" t="s">
        <v>592</v>
      </c>
      <c r="D289" s="7">
        <v>4944</v>
      </c>
      <c r="E289" s="10">
        <f t="shared" si="26"/>
        <v>0.82180851063829785</v>
      </c>
      <c r="F289" s="7"/>
      <c r="G289" s="7">
        <v>1072</v>
      </c>
      <c r="H289" s="10">
        <f t="shared" si="27"/>
        <v>0.17819148936170212</v>
      </c>
      <c r="I289" s="7">
        <f t="shared" si="25"/>
        <v>6016</v>
      </c>
      <c r="X289"/>
      <c r="Y289"/>
    </row>
    <row r="290" spans="1:25" ht="12.75" customHeight="1" x14ac:dyDescent="0.2">
      <c r="A290" s="242"/>
      <c r="B290" s="224"/>
      <c r="C290" s="9" t="s">
        <v>663</v>
      </c>
      <c r="D290" s="7">
        <v>832</v>
      </c>
      <c r="E290" s="10">
        <f t="shared" si="26"/>
        <v>1</v>
      </c>
      <c r="F290" s="7"/>
      <c r="G290" s="7"/>
      <c r="H290" s="10">
        <f t="shared" si="27"/>
        <v>0</v>
      </c>
      <c r="I290" s="7">
        <f t="shared" si="25"/>
        <v>832</v>
      </c>
      <c r="X290"/>
      <c r="Y290"/>
    </row>
    <row r="291" spans="1:25" ht="12.75" customHeight="1" x14ac:dyDescent="0.2">
      <c r="A291" s="242"/>
      <c r="B291" s="224"/>
      <c r="C291" s="48" t="s">
        <v>675</v>
      </c>
      <c r="D291" s="7">
        <v>2192</v>
      </c>
      <c r="E291" s="10">
        <f t="shared" si="26"/>
        <v>0.23743500866551126</v>
      </c>
      <c r="F291" s="7"/>
      <c r="G291" s="7">
        <v>7040</v>
      </c>
      <c r="H291" s="10">
        <f t="shared" si="27"/>
        <v>0.76256499133448874</v>
      </c>
      <c r="I291" s="7">
        <f t="shared" si="25"/>
        <v>9232</v>
      </c>
      <c r="X291"/>
      <c r="Y291"/>
    </row>
    <row r="292" spans="1:25" ht="12.75" customHeight="1" x14ac:dyDescent="0.2">
      <c r="A292" s="242"/>
      <c r="B292" s="224"/>
      <c r="C292" s="9" t="s">
        <v>676</v>
      </c>
      <c r="D292" s="7">
        <v>4864</v>
      </c>
      <c r="E292" s="10">
        <f t="shared" si="26"/>
        <v>0.8351648351648352</v>
      </c>
      <c r="F292" s="7"/>
      <c r="G292" s="7">
        <v>960</v>
      </c>
      <c r="H292" s="10">
        <f t="shared" si="27"/>
        <v>0.16483516483516483</v>
      </c>
      <c r="I292" s="7">
        <f t="shared" si="25"/>
        <v>5824</v>
      </c>
      <c r="X292"/>
      <c r="Y292"/>
    </row>
    <row r="293" spans="1:25" ht="12.75" customHeight="1" thickBot="1" x14ac:dyDescent="0.25">
      <c r="A293" s="242"/>
      <c r="B293" s="227"/>
      <c r="C293" s="63" t="s">
        <v>0</v>
      </c>
      <c r="D293" s="62">
        <f>SUM(D277:D292)</f>
        <v>112160</v>
      </c>
      <c r="E293" s="60">
        <f t="shared" si="26"/>
        <v>0.49864845639493527</v>
      </c>
      <c r="F293" s="62"/>
      <c r="G293" s="62">
        <f>SUM(G277:G292)</f>
        <v>112768</v>
      </c>
      <c r="H293" s="60">
        <f t="shared" si="27"/>
        <v>0.50135154360506473</v>
      </c>
      <c r="I293" s="62">
        <f t="shared" si="25"/>
        <v>224928</v>
      </c>
      <c r="X293"/>
      <c r="Y293"/>
    </row>
    <row r="294" spans="1:25" ht="12.75" customHeight="1" x14ac:dyDescent="0.2">
      <c r="A294" s="242"/>
      <c r="B294" s="223" t="s">
        <v>340</v>
      </c>
      <c r="C294" s="47" t="s">
        <v>593</v>
      </c>
      <c r="D294" s="16">
        <v>11152</v>
      </c>
      <c r="E294" s="17">
        <f t="shared" si="26"/>
        <v>1</v>
      </c>
      <c r="F294" s="16"/>
      <c r="G294" s="16"/>
      <c r="H294" s="17">
        <f t="shared" si="27"/>
        <v>0</v>
      </c>
      <c r="I294" s="16">
        <f t="shared" si="25"/>
        <v>11152</v>
      </c>
      <c r="X294"/>
      <c r="Y294"/>
    </row>
    <row r="295" spans="1:25" ht="12.75" customHeight="1" x14ac:dyDescent="0.2">
      <c r="A295" s="242"/>
      <c r="B295" s="225"/>
      <c r="C295" s="9" t="s">
        <v>594</v>
      </c>
      <c r="D295" s="7">
        <v>10976</v>
      </c>
      <c r="E295" s="10">
        <f t="shared" si="26"/>
        <v>0.63695450324976788</v>
      </c>
      <c r="F295" s="7"/>
      <c r="G295" s="7">
        <v>6256</v>
      </c>
      <c r="H295" s="10">
        <f t="shared" si="27"/>
        <v>0.36304549675023212</v>
      </c>
      <c r="I295" s="7">
        <f t="shared" si="25"/>
        <v>17232</v>
      </c>
      <c r="X295"/>
      <c r="Y295"/>
    </row>
    <row r="296" spans="1:25" ht="12.75" customHeight="1" x14ac:dyDescent="0.2">
      <c r="A296" s="242"/>
      <c r="B296" s="225"/>
      <c r="C296" s="49" t="s">
        <v>519</v>
      </c>
      <c r="D296" s="7"/>
      <c r="E296" s="10" t="s">
        <v>615</v>
      </c>
      <c r="F296" s="7"/>
      <c r="G296" s="7"/>
      <c r="H296" s="10" t="s">
        <v>615</v>
      </c>
      <c r="I296" s="7">
        <f t="shared" si="25"/>
        <v>0</v>
      </c>
      <c r="X296"/>
      <c r="Y296"/>
    </row>
    <row r="297" spans="1:25" ht="12.75" customHeight="1" thickBot="1" x14ac:dyDescent="0.25">
      <c r="A297" s="242"/>
      <c r="B297" s="226"/>
      <c r="C297" s="61" t="s">
        <v>0</v>
      </c>
      <c r="D297" s="62">
        <f>SUM(D294:D296)</f>
        <v>22128</v>
      </c>
      <c r="E297" s="60">
        <f t="shared" si="26"/>
        <v>0.77959413754227735</v>
      </c>
      <c r="F297" s="62"/>
      <c r="G297" s="62">
        <f>SUM(G294:G296)</f>
        <v>6256</v>
      </c>
      <c r="H297" s="60">
        <f t="shared" si="27"/>
        <v>0.22040586245772267</v>
      </c>
      <c r="I297" s="62">
        <f t="shared" si="25"/>
        <v>28384</v>
      </c>
      <c r="M297" s="8"/>
      <c r="N297" s="8"/>
      <c r="O297" s="8"/>
      <c r="P297" s="8"/>
      <c r="Q297" s="8"/>
      <c r="X297"/>
      <c r="Y297"/>
    </row>
    <row r="298" spans="1:25" ht="12.75" customHeight="1" thickBot="1" x14ac:dyDescent="0.25">
      <c r="A298" s="222"/>
      <c r="B298" s="228" t="s">
        <v>171</v>
      </c>
      <c r="C298" s="229"/>
      <c r="D298" s="75">
        <f>SUM(D276,D293,D297)</f>
        <v>168688</v>
      </c>
      <c r="E298" s="76">
        <f t="shared" si="26"/>
        <v>0.55883600127212973</v>
      </c>
      <c r="F298" s="77"/>
      <c r="G298" s="75">
        <f>SUM(G276,G293,G297)</f>
        <v>133168</v>
      </c>
      <c r="H298" s="76">
        <f t="shared" si="27"/>
        <v>0.44116399872787027</v>
      </c>
      <c r="I298" s="77">
        <f t="shared" si="25"/>
        <v>301856</v>
      </c>
      <c r="X298"/>
      <c r="Y298"/>
    </row>
    <row r="299" spans="1:25" ht="12.75" customHeight="1" x14ac:dyDescent="0.2">
      <c r="A299" s="235" t="s">
        <v>345</v>
      </c>
      <c r="B299" s="223" t="s">
        <v>341</v>
      </c>
      <c r="C299" s="46" t="s">
        <v>179</v>
      </c>
      <c r="D299" s="35"/>
      <c r="E299" s="35"/>
      <c r="F299" s="35"/>
      <c r="G299" s="35"/>
      <c r="H299" s="35"/>
      <c r="I299" s="35"/>
      <c r="X299"/>
      <c r="Y299"/>
    </row>
    <row r="300" spans="1:25" ht="12.75" customHeight="1" x14ac:dyDescent="0.2">
      <c r="A300" s="238"/>
      <c r="B300" s="225"/>
      <c r="C300" s="9" t="s">
        <v>595</v>
      </c>
      <c r="D300" s="15">
        <v>3856</v>
      </c>
      <c r="E300" s="10">
        <f t="shared" ref="E300:E307" si="28">+D300/$I300</f>
        <v>0.99176954732510292</v>
      </c>
      <c r="F300" s="7"/>
      <c r="G300" s="15">
        <v>32</v>
      </c>
      <c r="H300" s="10">
        <f t="shared" ref="H300:H307" si="29">+G300/$I300</f>
        <v>8.23045267489712E-3</v>
      </c>
      <c r="I300" s="7">
        <f t="shared" ref="I300:I307" si="30">+D300+G300</f>
        <v>3888</v>
      </c>
      <c r="X300"/>
      <c r="Y300"/>
    </row>
    <row r="301" spans="1:25" ht="12.75" customHeight="1" x14ac:dyDescent="0.2">
      <c r="A301" s="238"/>
      <c r="B301" s="225"/>
      <c r="C301" s="9" t="s">
        <v>440</v>
      </c>
      <c r="D301" s="15"/>
      <c r="E301" s="10" t="s">
        <v>615</v>
      </c>
      <c r="F301" s="7"/>
      <c r="G301" s="15"/>
      <c r="H301" s="10" t="s">
        <v>615</v>
      </c>
      <c r="I301" s="7">
        <f t="shared" si="30"/>
        <v>0</v>
      </c>
      <c r="X301"/>
      <c r="Y301"/>
    </row>
    <row r="302" spans="1:25" ht="12.75" customHeight="1" x14ac:dyDescent="0.2">
      <c r="A302" s="238"/>
      <c r="B302" s="225"/>
      <c r="C302" s="9" t="s">
        <v>452</v>
      </c>
      <c r="D302" s="15"/>
      <c r="E302" s="10" t="s">
        <v>615</v>
      </c>
      <c r="F302" s="7"/>
      <c r="G302" s="15"/>
      <c r="H302" s="10" t="s">
        <v>615</v>
      </c>
      <c r="I302" s="7">
        <f t="shared" si="30"/>
        <v>0</v>
      </c>
      <c r="X302"/>
      <c r="Y302"/>
    </row>
    <row r="303" spans="1:25" ht="12.75" customHeight="1" x14ac:dyDescent="0.2">
      <c r="A303" s="238"/>
      <c r="B303" s="225"/>
      <c r="C303" s="9" t="s">
        <v>480</v>
      </c>
      <c r="D303" s="15"/>
      <c r="E303" s="10" t="s">
        <v>615</v>
      </c>
      <c r="F303" s="7"/>
      <c r="G303" s="15"/>
      <c r="H303" s="10" t="s">
        <v>615</v>
      </c>
      <c r="I303" s="7">
        <f t="shared" si="30"/>
        <v>0</v>
      </c>
      <c r="X303"/>
      <c r="Y303"/>
    </row>
    <row r="304" spans="1:25" ht="12.75" customHeight="1" x14ac:dyDescent="0.2">
      <c r="A304" s="238"/>
      <c r="B304" s="225"/>
      <c r="C304" s="9" t="s">
        <v>490</v>
      </c>
      <c r="D304" s="7">
        <v>80</v>
      </c>
      <c r="E304" s="10">
        <f t="shared" si="28"/>
        <v>0.32258064516129031</v>
      </c>
      <c r="F304" s="7"/>
      <c r="G304" s="7">
        <v>168</v>
      </c>
      <c r="H304" s="10">
        <f t="shared" si="29"/>
        <v>0.67741935483870963</v>
      </c>
      <c r="I304" s="7">
        <f t="shared" si="30"/>
        <v>248</v>
      </c>
      <c r="M304" s="8"/>
      <c r="N304" s="8"/>
      <c r="O304" s="8"/>
      <c r="P304" s="8"/>
      <c r="Q304" s="8"/>
      <c r="X304"/>
      <c r="Y304"/>
    </row>
    <row r="305" spans="1:25" ht="12.75" customHeight="1" x14ac:dyDescent="0.2">
      <c r="A305" s="238"/>
      <c r="B305" s="225"/>
      <c r="C305" s="9" t="s">
        <v>511</v>
      </c>
      <c r="D305" s="16"/>
      <c r="E305" s="10" t="s">
        <v>615</v>
      </c>
      <c r="F305" s="5"/>
      <c r="G305" s="16"/>
      <c r="H305" s="10" t="s">
        <v>615</v>
      </c>
      <c r="I305" s="16">
        <f t="shared" si="30"/>
        <v>0</v>
      </c>
      <c r="X305"/>
      <c r="Y305"/>
    </row>
    <row r="306" spans="1:25" ht="12.75" customHeight="1" x14ac:dyDescent="0.2">
      <c r="A306" s="238"/>
      <c r="B306" s="225"/>
      <c r="C306" s="9" t="s">
        <v>596</v>
      </c>
      <c r="D306" s="7">
        <v>432</v>
      </c>
      <c r="E306" s="10" t="s">
        <v>615</v>
      </c>
      <c r="F306" s="7"/>
      <c r="G306" s="7">
        <v>144</v>
      </c>
      <c r="H306" s="10" t="s">
        <v>615</v>
      </c>
      <c r="I306" s="7">
        <f t="shared" si="30"/>
        <v>576</v>
      </c>
      <c r="M306" s="8"/>
      <c r="N306" s="8"/>
      <c r="O306" s="8"/>
      <c r="P306" s="8"/>
      <c r="Q306" s="8"/>
      <c r="X306"/>
      <c r="Y306"/>
    </row>
    <row r="307" spans="1:25" ht="12.75" customHeight="1" x14ac:dyDescent="0.2">
      <c r="A307" s="238"/>
      <c r="B307" s="225"/>
      <c r="C307" s="34" t="s">
        <v>44</v>
      </c>
      <c r="D307" s="32">
        <f>SUM(D300:D306)</f>
        <v>4368</v>
      </c>
      <c r="E307" s="41">
        <f t="shared" si="28"/>
        <v>0.92699490662139217</v>
      </c>
      <c r="F307" s="42"/>
      <c r="G307" s="32">
        <f>SUM(G300:G306)</f>
        <v>344</v>
      </c>
      <c r="H307" s="41">
        <f t="shared" si="29"/>
        <v>7.3005093378607805E-2</v>
      </c>
      <c r="I307" s="42">
        <f t="shared" si="30"/>
        <v>4712</v>
      </c>
      <c r="M307" s="8"/>
      <c r="N307" s="8"/>
      <c r="O307" s="8"/>
      <c r="P307" s="8"/>
      <c r="Q307" s="8"/>
      <c r="X307"/>
      <c r="Y307"/>
    </row>
    <row r="308" spans="1:25" ht="12.75" customHeight="1" x14ac:dyDescent="0.2">
      <c r="A308" s="238"/>
      <c r="B308" s="225"/>
      <c r="C308" s="52" t="s">
        <v>186</v>
      </c>
      <c r="D308" s="32"/>
      <c r="E308" s="33"/>
      <c r="F308" s="32"/>
      <c r="G308" s="32"/>
      <c r="H308" s="33"/>
      <c r="I308" s="32"/>
      <c r="X308"/>
      <c r="Y308"/>
    </row>
    <row r="309" spans="1:25" ht="12.75" customHeight="1" x14ac:dyDescent="0.2">
      <c r="A309" s="238"/>
      <c r="B309" s="225"/>
      <c r="C309" s="9" t="s">
        <v>423</v>
      </c>
      <c r="D309" s="15"/>
      <c r="E309" s="10" t="s">
        <v>615</v>
      </c>
      <c r="F309" s="7"/>
      <c r="G309" s="15"/>
      <c r="H309" s="10" t="s">
        <v>615</v>
      </c>
      <c r="I309" s="7">
        <f t="shared" si="25"/>
        <v>0</v>
      </c>
      <c r="X309"/>
      <c r="Y309"/>
    </row>
    <row r="310" spans="1:25" ht="12.75" customHeight="1" x14ac:dyDescent="0.2">
      <c r="A310" s="238"/>
      <c r="B310" s="225"/>
      <c r="C310" s="9" t="s">
        <v>597</v>
      </c>
      <c r="D310" s="15">
        <v>10080</v>
      </c>
      <c r="E310" s="10">
        <f t="shared" si="26"/>
        <v>0.75</v>
      </c>
      <c r="F310" s="7"/>
      <c r="G310" s="15">
        <v>3360</v>
      </c>
      <c r="H310" s="10">
        <f t="shared" si="27"/>
        <v>0.25</v>
      </c>
      <c r="I310" s="7">
        <f t="shared" si="25"/>
        <v>13440</v>
      </c>
      <c r="X310"/>
      <c r="Y310"/>
    </row>
    <row r="311" spans="1:25" ht="12.75" customHeight="1" x14ac:dyDescent="0.2">
      <c r="A311" s="238"/>
      <c r="B311" s="225"/>
      <c r="C311" s="9" t="s">
        <v>598</v>
      </c>
      <c r="D311" s="7"/>
      <c r="E311" s="10">
        <f t="shared" si="26"/>
        <v>0</v>
      </c>
      <c r="F311" s="7"/>
      <c r="G311" s="7">
        <v>5168</v>
      </c>
      <c r="H311" s="10">
        <f t="shared" si="27"/>
        <v>1</v>
      </c>
      <c r="I311" s="7">
        <f t="shared" si="25"/>
        <v>5168</v>
      </c>
      <c r="M311" s="8"/>
      <c r="N311" s="8"/>
      <c r="O311" s="8"/>
      <c r="P311" s="8"/>
      <c r="Q311" s="8"/>
      <c r="X311"/>
      <c r="Y311"/>
    </row>
    <row r="312" spans="1:25" ht="12.75" customHeight="1" x14ac:dyDescent="0.2">
      <c r="A312" s="238"/>
      <c r="B312" s="225"/>
      <c r="C312" s="9" t="s">
        <v>460</v>
      </c>
      <c r="D312" s="7"/>
      <c r="E312" s="10" t="s">
        <v>615</v>
      </c>
      <c r="F312" s="12"/>
      <c r="G312" s="7"/>
      <c r="H312" s="10" t="s">
        <v>615</v>
      </c>
      <c r="I312" s="7">
        <f t="shared" si="25"/>
        <v>0</v>
      </c>
      <c r="X312"/>
      <c r="Y312"/>
    </row>
    <row r="313" spans="1:25" ht="12.75" customHeight="1" x14ac:dyDescent="0.2">
      <c r="A313" s="238"/>
      <c r="B313" s="225"/>
      <c r="C313" s="9" t="s">
        <v>461</v>
      </c>
      <c r="D313" s="15"/>
      <c r="E313" s="10" t="s">
        <v>615</v>
      </c>
      <c r="F313" s="7"/>
      <c r="G313" s="14"/>
      <c r="H313" s="10" t="s">
        <v>615</v>
      </c>
      <c r="I313" s="7">
        <f t="shared" si="25"/>
        <v>0</v>
      </c>
      <c r="X313"/>
      <c r="Y313"/>
    </row>
    <row r="314" spans="1:25" ht="12.75" customHeight="1" x14ac:dyDescent="0.2">
      <c r="A314" s="238"/>
      <c r="B314" s="225"/>
      <c r="C314" s="9" t="s">
        <v>495</v>
      </c>
      <c r="D314" s="7">
        <v>32</v>
      </c>
      <c r="E314" s="10">
        <f t="shared" si="26"/>
        <v>1</v>
      </c>
      <c r="F314" s="7"/>
      <c r="G314" s="7"/>
      <c r="H314" s="10">
        <f t="shared" si="27"/>
        <v>0</v>
      </c>
      <c r="I314" s="7">
        <f t="shared" si="25"/>
        <v>32</v>
      </c>
      <c r="M314" s="8"/>
      <c r="N314" s="8"/>
      <c r="O314" s="8"/>
      <c r="P314" s="8"/>
      <c r="Q314" s="8"/>
      <c r="X314"/>
      <c r="Y314"/>
    </row>
    <row r="315" spans="1:25" ht="12.75" customHeight="1" x14ac:dyDescent="0.2">
      <c r="A315" s="238"/>
      <c r="B315" s="225"/>
      <c r="C315" s="34" t="s">
        <v>44</v>
      </c>
      <c r="D315" s="32">
        <f>SUM(D309:D314)</f>
        <v>10112</v>
      </c>
      <c r="E315" s="33">
        <f t="shared" si="26"/>
        <v>0.54248927038626604</v>
      </c>
      <c r="F315" s="32"/>
      <c r="G315" s="32">
        <f>SUM(G309:G314)</f>
        <v>8528</v>
      </c>
      <c r="H315" s="33">
        <f t="shared" si="27"/>
        <v>0.4575107296137339</v>
      </c>
      <c r="I315" s="32">
        <f t="shared" si="25"/>
        <v>18640</v>
      </c>
      <c r="X315"/>
      <c r="Y315"/>
    </row>
    <row r="316" spans="1:25" ht="12.75" customHeight="1" thickBot="1" x14ac:dyDescent="0.25">
      <c r="A316" s="238"/>
      <c r="B316" s="226"/>
      <c r="C316" s="63" t="s">
        <v>0</v>
      </c>
      <c r="D316" s="62">
        <f>SUM(D307,D315)</f>
        <v>14480</v>
      </c>
      <c r="E316" s="60">
        <f t="shared" si="26"/>
        <v>0.62007536827680709</v>
      </c>
      <c r="F316" s="62"/>
      <c r="G316" s="62">
        <f>SUM(G307,G315)</f>
        <v>8872</v>
      </c>
      <c r="H316" s="60">
        <f t="shared" si="27"/>
        <v>0.37992463172319285</v>
      </c>
      <c r="I316" s="62">
        <f t="shared" si="25"/>
        <v>23352</v>
      </c>
      <c r="X316"/>
      <c r="Y316"/>
    </row>
    <row r="317" spans="1:25" ht="12.75" customHeight="1" x14ac:dyDescent="0.2">
      <c r="A317" s="238"/>
      <c r="B317" s="223" t="s">
        <v>342</v>
      </c>
      <c r="C317" s="52" t="s">
        <v>56</v>
      </c>
      <c r="D317" s="35"/>
      <c r="E317" s="35"/>
      <c r="F317" s="35"/>
      <c r="G317" s="35"/>
      <c r="H317" s="35"/>
      <c r="I317" s="35"/>
      <c r="X317"/>
      <c r="Y317"/>
    </row>
    <row r="318" spans="1:25" ht="12.75" customHeight="1" x14ac:dyDescent="0.2">
      <c r="A318" s="238"/>
      <c r="B318" s="225"/>
      <c r="C318" s="51" t="s">
        <v>522</v>
      </c>
      <c r="D318" s="15"/>
      <c r="E318" s="10" t="s">
        <v>615</v>
      </c>
      <c r="F318" s="7"/>
      <c r="G318" s="15"/>
      <c r="H318" s="10" t="s">
        <v>615</v>
      </c>
      <c r="I318" s="7">
        <f t="shared" ref="I318:I327" si="31">+D318+G318</f>
        <v>0</v>
      </c>
      <c r="X318"/>
      <c r="Y318"/>
    </row>
    <row r="319" spans="1:25" ht="12.75" customHeight="1" x14ac:dyDescent="0.2">
      <c r="A319" s="238"/>
      <c r="B319" s="225"/>
      <c r="C319" s="51" t="s">
        <v>424</v>
      </c>
      <c r="D319" s="7"/>
      <c r="E319" s="10" t="s">
        <v>615</v>
      </c>
      <c r="F319" s="7"/>
      <c r="G319" s="7"/>
      <c r="H319" s="10" t="s">
        <v>615</v>
      </c>
      <c r="I319" s="7">
        <f t="shared" si="31"/>
        <v>0</v>
      </c>
      <c r="X319"/>
      <c r="Y319"/>
    </row>
    <row r="320" spans="1:25" ht="12.75" customHeight="1" x14ac:dyDescent="0.2">
      <c r="A320" s="238"/>
      <c r="B320" s="225"/>
      <c r="C320" s="9" t="s">
        <v>599</v>
      </c>
      <c r="D320" s="16">
        <v>6240</v>
      </c>
      <c r="E320" s="17">
        <f t="shared" ref="E320:E327" si="32">+D320/$I320</f>
        <v>0.7344632768361582</v>
      </c>
      <c r="F320" s="16"/>
      <c r="G320" s="16">
        <v>2256</v>
      </c>
      <c r="H320" s="17">
        <f t="shared" ref="H320:H327" si="33">+G320/$I320</f>
        <v>0.2655367231638418</v>
      </c>
      <c r="I320" s="16">
        <f t="shared" si="31"/>
        <v>8496</v>
      </c>
      <c r="S320" s="92"/>
      <c r="T320" s="92"/>
      <c r="U320" s="92"/>
      <c r="V320" s="92"/>
      <c r="X320"/>
      <c r="Y320"/>
    </row>
    <row r="321" spans="1:25" ht="12.75" customHeight="1" x14ac:dyDescent="0.2">
      <c r="A321" s="238"/>
      <c r="B321" s="225"/>
      <c r="C321" s="51" t="s">
        <v>431</v>
      </c>
      <c r="D321" s="16"/>
      <c r="E321" s="10" t="s">
        <v>615</v>
      </c>
      <c r="F321" s="16"/>
      <c r="G321" s="16"/>
      <c r="H321" s="10" t="s">
        <v>615</v>
      </c>
      <c r="I321" s="16">
        <f t="shared" si="31"/>
        <v>0</v>
      </c>
      <c r="X321"/>
      <c r="Y321"/>
    </row>
    <row r="322" spans="1:25" ht="12.75" customHeight="1" x14ac:dyDescent="0.2">
      <c r="A322" s="238"/>
      <c r="B322" s="225"/>
      <c r="C322" s="51" t="s">
        <v>459</v>
      </c>
      <c r="D322" s="7"/>
      <c r="E322" s="10" t="s">
        <v>615</v>
      </c>
      <c r="F322" s="7"/>
      <c r="G322" s="7"/>
      <c r="H322" s="10" t="s">
        <v>615</v>
      </c>
      <c r="I322" s="7">
        <f t="shared" si="31"/>
        <v>0</v>
      </c>
      <c r="X322"/>
      <c r="Y322"/>
    </row>
    <row r="323" spans="1:25" ht="12.75" customHeight="1" x14ac:dyDescent="0.2">
      <c r="A323" s="238"/>
      <c r="B323" s="225"/>
      <c r="C323" s="9" t="s">
        <v>471</v>
      </c>
      <c r="D323" s="15"/>
      <c r="E323" s="10" t="s">
        <v>615</v>
      </c>
      <c r="F323" s="7"/>
      <c r="G323" s="15"/>
      <c r="H323" s="10" t="s">
        <v>615</v>
      </c>
      <c r="I323" s="7">
        <f t="shared" si="31"/>
        <v>0</v>
      </c>
      <c r="X323"/>
      <c r="Y323"/>
    </row>
    <row r="324" spans="1:25" ht="12.75" customHeight="1" x14ac:dyDescent="0.2">
      <c r="A324" s="238"/>
      <c r="B324" s="225"/>
      <c r="C324" s="51" t="s">
        <v>606</v>
      </c>
      <c r="D324" s="7">
        <v>6384</v>
      </c>
      <c r="E324" s="10">
        <f t="shared" si="32"/>
        <v>0.4907749077490775</v>
      </c>
      <c r="F324" s="7"/>
      <c r="G324" s="7">
        <v>6624</v>
      </c>
      <c r="H324" s="10">
        <f t="shared" si="33"/>
        <v>0.5092250922509225</v>
      </c>
      <c r="I324" s="7">
        <f t="shared" si="31"/>
        <v>13008</v>
      </c>
      <c r="X324"/>
      <c r="Y324"/>
    </row>
    <row r="325" spans="1:25" ht="12.75" customHeight="1" x14ac:dyDescent="0.2">
      <c r="A325" s="238"/>
      <c r="B325" s="225"/>
      <c r="C325" s="44" t="s">
        <v>600</v>
      </c>
      <c r="D325" s="15"/>
      <c r="E325" s="10">
        <f t="shared" si="32"/>
        <v>0</v>
      </c>
      <c r="F325" s="7"/>
      <c r="G325" s="15">
        <v>912</v>
      </c>
      <c r="H325" s="10">
        <f t="shared" si="33"/>
        <v>1</v>
      </c>
      <c r="I325" s="7">
        <f t="shared" si="31"/>
        <v>912</v>
      </c>
      <c r="X325"/>
      <c r="Y325"/>
    </row>
    <row r="326" spans="1:25" ht="12.75" customHeight="1" x14ac:dyDescent="0.2">
      <c r="A326" s="238"/>
      <c r="B326" s="225"/>
      <c r="C326" s="9" t="s">
        <v>510</v>
      </c>
      <c r="D326" s="7"/>
      <c r="E326" s="10" t="s">
        <v>615</v>
      </c>
      <c r="F326" s="7"/>
      <c r="G326" s="7"/>
      <c r="H326" s="10" t="s">
        <v>615</v>
      </c>
      <c r="I326" s="7">
        <f t="shared" si="31"/>
        <v>0</v>
      </c>
      <c r="X326"/>
      <c r="Y326"/>
    </row>
    <row r="327" spans="1:25" ht="12.75" customHeight="1" x14ac:dyDescent="0.2">
      <c r="A327" s="238"/>
      <c r="B327" s="225"/>
      <c r="C327" s="34" t="s">
        <v>44</v>
      </c>
      <c r="D327" s="36">
        <f>SUM(D318:D326)</f>
        <v>12624</v>
      </c>
      <c r="E327" s="33">
        <f t="shared" si="32"/>
        <v>0.56316916488222701</v>
      </c>
      <c r="F327" s="32"/>
      <c r="G327" s="36">
        <f>SUM(G318:G326)</f>
        <v>9792</v>
      </c>
      <c r="H327" s="33">
        <f t="shared" si="33"/>
        <v>0.43683083511777304</v>
      </c>
      <c r="I327" s="32">
        <f t="shared" si="31"/>
        <v>22416</v>
      </c>
      <c r="X327"/>
      <c r="Y327"/>
    </row>
    <row r="328" spans="1:25" ht="12.75" customHeight="1" x14ac:dyDescent="0.2">
      <c r="A328" s="238"/>
      <c r="B328" s="225"/>
      <c r="C328" s="52" t="s">
        <v>132</v>
      </c>
      <c r="D328" s="36"/>
      <c r="E328" s="33"/>
      <c r="F328" s="32"/>
      <c r="G328" s="36"/>
      <c r="H328" s="33"/>
      <c r="I328" s="32"/>
      <c r="X328"/>
      <c r="Y328"/>
    </row>
    <row r="329" spans="1:25" ht="12.75" customHeight="1" x14ac:dyDescent="0.2">
      <c r="A329" s="238"/>
      <c r="B329" s="225"/>
      <c r="C329" s="9" t="s">
        <v>625</v>
      </c>
      <c r="D329" s="16">
        <v>1536</v>
      </c>
      <c r="E329" s="17">
        <f>+D329/$I329</f>
        <v>0.55172413793103448</v>
      </c>
      <c r="F329" s="16"/>
      <c r="G329" s="16">
        <v>1248</v>
      </c>
      <c r="H329" s="17">
        <f>+G329/$I329</f>
        <v>0.44827586206896552</v>
      </c>
      <c r="I329" s="16">
        <f>+D329+G329</f>
        <v>2784</v>
      </c>
      <c r="M329" s="8"/>
      <c r="N329" s="8"/>
      <c r="O329" s="8"/>
      <c r="P329" s="8"/>
      <c r="Q329" s="8"/>
      <c r="X329"/>
      <c r="Y329"/>
    </row>
    <row r="330" spans="1:25" ht="12.75" customHeight="1" x14ac:dyDescent="0.2">
      <c r="A330" s="238"/>
      <c r="B330" s="225"/>
      <c r="C330" s="9" t="s">
        <v>455</v>
      </c>
      <c r="D330" s="7">
        <v>21072</v>
      </c>
      <c r="E330" s="10">
        <f t="shared" ref="E330" si="34">+D330/$I330</f>
        <v>1</v>
      </c>
      <c r="F330" s="7"/>
      <c r="G330" s="7"/>
      <c r="H330" s="10">
        <f t="shared" ref="H330" si="35">+G330/$I330</f>
        <v>0</v>
      </c>
      <c r="I330" s="7">
        <f t="shared" ref="I330:I331" si="36">+D330+G330</f>
        <v>21072</v>
      </c>
      <c r="X330"/>
      <c r="Y330"/>
    </row>
    <row r="331" spans="1:25" ht="12.75" customHeight="1" x14ac:dyDescent="0.2">
      <c r="A331" s="238"/>
      <c r="B331" s="225"/>
      <c r="C331" s="9" t="s">
        <v>601</v>
      </c>
      <c r="D331" s="7"/>
      <c r="E331" s="10" t="s">
        <v>615</v>
      </c>
      <c r="F331" s="7"/>
      <c r="G331" s="7"/>
      <c r="H331" s="10" t="s">
        <v>615</v>
      </c>
      <c r="I331" s="7">
        <f t="shared" si="36"/>
        <v>0</v>
      </c>
      <c r="X331"/>
      <c r="Y331"/>
    </row>
    <row r="332" spans="1:25" ht="12.75" customHeight="1" x14ac:dyDescent="0.2">
      <c r="A332" s="238"/>
      <c r="B332" s="225"/>
      <c r="C332" s="9" t="s">
        <v>488</v>
      </c>
      <c r="D332" s="7">
        <v>8880</v>
      </c>
      <c r="E332" s="10">
        <f>+D332/$I332</f>
        <v>1</v>
      </c>
      <c r="F332" s="7"/>
      <c r="G332" s="7"/>
      <c r="H332" s="10">
        <f>+G332/$I332</f>
        <v>0</v>
      </c>
      <c r="I332" s="7">
        <f>+D332+G332</f>
        <v>8880</v>
      </c>
      <c r="X332"/>
      <c r="Y332"/>
    </row>
    <row r="333" spans="1:25" ht="12.75" customHeight="1" x14ac:dyDescent="0.2">
      <c r="A333" s="238"/>
      <c r="B333" s="225"/>
      <c r="C333" s="34" t="s">
        <v>44</v>
      </c>
      <c r="D333" s="32">
        <f>SUM(D329:D332)</f>
        <v>31488</v>
      </c>
      <c r="E333" s="33">
        <f>+D333/$I333</f>
        <v>0.96187683284457481</v>
      </c>
      <c r="F333" s="32"/>
      <c r="G333" s="32">
        <f>SUM(G329:G332)</f>
        <v>1248</v>
      </c>
      <c r="H333" s="33">
        <f>+G333/$I333</f>
        <v>3.8123167155425221E-2</v>
      </c>
      <c r="I333" s="32">
        <f>+D333+G333</f>
        <v>32736</v>
      </c>
      <c r="M333" s="8"/>
      <c r="N333" s="8"/>
      <c r="O333" s="8"/>
      <c r="P333" s="8"/>
      <c r="Q333" s="8"/>
      <c r="X333"/>
      <c r="Y333"/>
    </row>
    <row r="334" spans="1:25" ht="12.75" customHeight="1" x14ac:dyDescent="0.2">
      <c r="A334" s="238"/>
      <c r="B334" s="225"/>
      <c r="C334" s="52" t="s">
        <v>50</v>
      </c>
      <c r="D334" s="42"/>
      <c r="E334" s="41"/>
      <c r="F334" s="42"/>
      <c r="G334" s="42"/>
      <c r="H334" s="41"/>
      <c r="I334" s="42"/>
      <c r="X334"/>
      <c r="Y334"/>
    </row>
    <row r="335" spans="1:25" ht="12.75" customHeight="1" x14ac:dyDescent="0.2">
      <c r="A335" s="238"/>
      <c r="B335" s="225"/>
      <c r="C335" s="9" t="s">
        <v>466</v>
      </c>
      <c r="D335" s="15">
        <v>3136</v>
      </c>
      <c r="E335" s="10">
        <f t="shared" si="26"/>
        <v>1</v>
      </c>
      <c r="F335" s="7"/>
      <c r="G335" s="15"/>
      <c r="H335" s="10">
        <f t="shared" si="27"/>
        <v>0</v>
      </c>
      <c r="I335" s="7">
        <f t="shared" si="25"/>
        <v>3136</v>
      </c>
      <c r="X335"/>
      <c r="Y335"/>
    </row>
    <row r="336" spans="1:25" ht="12.75" customHeight="1" x14ac:dyDescent="0.2">
      <c r="A336" s="238"/>
      <c r="B336" s="225"/>
      <c r="C336" s="9" t="s">
        <v>484</v>
      </c>
      <c r="D336" s="15"/>
      <c r="E336" s="10" t="s">
        <v>615</v>
      </c>
      <c r="F336" s="7"/>
      <c r="G336" s="15"/>
      <c r="H336" s="10" t="s">
        <v>615</v>
      </c>
      <c r="I336" s="7">
        <f t="shared" si="25"/>
        <v>0</v>
      </c>
      <c r="X336"/>
      <c r="Y336"/>
    </row>
    <row r="337" spans="1:25" ht="12.75" customHeight="1" x14ac:dyDescent="0.2">
      <c r="A337" s="238"/>
      <c r="B337" s="225"/>
      <c r="C337" s="9" t="s">
        <v>602</v>
      </c>
      <c r="D337" s="15"/>
      <c r="E337" s="10">
        <f t="shared" si="26"/>
        <v>0</v>
      </c>
      <c r="F337" s="7"/>
      <c r="G337" s="15">
        <v>11136</v>
      </c>
      <c r="H337" s="10">
        <f t="shared" si="27"/>
        <v>1</v>
      </c>
      <c r="I337" s="7">
        <f t="shared" si="25"/>
        <v>11136</v>
      </c>
      <c r="X337"/>
      <c r="Y337"/>
    </row>
    <row r="338" spans="1:25" ht="12.75" customHeight="1" x14ac:dyDescent="0.2">
      <c r="A338" s="238"/>
      <c r="B338" s="225"/>
      <c r="C338" s="9" t="s">
        <v>494</v>
      </c>
      <c r="D338" s="7"/>
      <c r="E338" s="10" t="s">
        <v>615</v>
      </c>
      <c r="F338" s="7"/>
      <c r="G338" s="7"/>
      <c r="H338" s="10" t="s">
        <v>615</v>
      </c>
      <c r="I338" s="7">
        <f t="shared" si="25"/>
        <v>0</v>
      </c>
      <c r="X338"/>
      <c r="Y338"/>
    </row>
    <row r="339" spans="1:25" ht="12.75" customHeight="1" x14ac:dyDescent="0.2">
      <c r="A339" s="238"/>
      <c r="B339" s="225"/>
      <c r="C339" s="9" t="s">
        <v>502</v>
      </c>
      <c r="D339" s="7">
        <v>16128</v>
      </c>
      <c r="E339" s="10">
        <f>+D339/$I339</f>
        <v>0.875</v>
      </c>
      <c r="F339" s="7"/>
      <c r="G339" s="7">
        <v>2304</v>
      </c>
      <c r="H339" s="10">
        <f>+G339/$I339</f>
        <v>0.125</v>
      </c>
      <c r="I339" s="7">
        <f>+D339+G339</f>
        <v>18432</v>
      </c>
      <c r="M339" s="8"/>
      <c r="N339" s="8"/>
      <c r="O339" s="8"/>
      <c r="P339" s="8"/>
      <c r="Q339" s="8"/>
      <c r="X339"/>
      <c r="Y339"/>
    </row>
    <row r="340" spans="1:25" ht="12.75" customHeight="1" x14ac:dyDescent="0.2">
      <c r="A340" s="238"/>
      <c r="B340" s="225"/>
      <c r="C340" s="34" t="s">
        <v>44</v>
      </c>
      <c r="D340" s="32">
        <f>SUM(D335:D339)</f>
        <v>19264</v>
      </c>
      <c r="E340" s="33">
        <f t="shared" si="26"/>
        <v>0.58904109589041098</v>
      </c>
      <c r="F340" s="32"/>
      <c r="G340" s="32">
        <f>SUM(G335:G339)</f>
        <v>13440</v>
      </c>
      <c r="H340" s="33">
        <f t="shared" si="27"/>
        <v>0.41095890410958902</v>
      </c>
      <c r="I340" s="32">
        <f t="shared" si="25"/>
        <v>32704</v>
      </c>
      <c r="X340"/>
      <c r="Y340"/>
    </row>
    <row r="341" spans="1:25" ht="12.75" customHeight="1" thickBot="1" x14ac:dyDescent="0.25">
      <c r="A341" s="238"/>
      <c r="B341" s="226"/>
      <c r="C341" s="63" t="s">
        <v>0</v>
      </c>
      <c r="D341" s="62">
        <f>SUM(D327,D333,D340)</f>
        <v>63376</v>
      </c>
      <c r="E341" s="60">
        <f t="shared" si="26"/>
        <v>0.72136222910216719</v>
      </c>
      <c r="F341" s="62"/>
      <c r="G341" s="62">
        <f>SUM(G327,G333,G340)</f>
        <v>24480</v>
      </c>
      <c r="H341" s="60">
        <f t="shared" si="27"/>
        <v>0.27863777089783281</v>
      </c>
      <c r="I341" s="62">
        <f t="shared" si="25"/>
        <v>87856</v>
      </c>
      <c r="X341"/>
      <c r="Y341"/>
    </row>
    <row r="342" spans="1:25" ht="12.75" customHeight="1" x14ac:dyDescent="0.2">
      <c r="A342" s="221" t="s">
        <v>345</v>
      </c>
      <c r="B342" s="223" t="s">
        <v>603</v>
      </c>
      <c r="C342" s="50" t="s">
        <v>330</v>
      </c>
      <c r="D342" s="64"/>
      <c r="E342" s="64"/>
      <c r="F342" s="64"/>
      <c r="G342" s="32"/>
      <c r="H342" s="32"/>
      <c r="I342" s="37"/>
      <c r="X342"/>
      <c r="Y342"/>
    </row>
    <row r="343" spans="1:25" ht="12.75" customHeight="1" x14ac:dyDescent="0.2">
      <c r="A343" s="242"/>
      <c r="B343" s="225"/>
      <c r="C343" s="9" t="s">
        <v>420</v>
      </c>
      <c r="D343" s="7"/>
      <c r="E343" s="10" t="s">
        <v>615</v>
      </c>
      <c r="F343" s="12"/>
      <c r="G343" s="7"/>
      <c r="H343" s="10" t="s">
        <v>615</v>
      </c>
      <c r="I343" s="15">
        <f t="shared" ref="I343:I406" si="37">+D343+G343</f>
        <v>0</v>
      </c>
      <c r="X343"/>
      <c r="Y343"/>
    </row>
    <row r="344" spans="1:25" ht="12.75" customHeight="1" x14ac:dyDescent="0.2">
      <c r="A344" s="242"/>
      <c r="B344" s="225"/>
      <c r="C344" s="9" t="s">
        <v>422</v>
      </c>
      <c r="D344" s="7"/>
      <c r="E344" s="10" t="s">
        <v>615</v>
      </c>
      <c r="F344" s="12"/>
      <c r="G344" s="7"/>
      <c r="H344" s="10" t="s">
        <v>615</v>
      </c>
      <c r="I344" s="15">
        <f t="shared" si="37"/>
        <v>0</v>
      </c>
      <c r="X344"/>
      <c r="Y344"/>
    </row>
    <row r="345" spans="1:25" ht="12.75" customHeight="1" x14ac:dyDescent="0.2">
      <c r="A345" s="242"/>
      <c r="B345" s="225"/>
      <c r="C345" s="51" t="s">
        <v>428</v>
      </c>
      <c r="D345" s="7"/>
      <c r="E345" s="10" t="s">
        <v>615</v>
      </c>
      <c r="F345" s="12"/>
      <c r="G345" s="7"/>
      <c r="H345" s="10" t="s">
        <v>615</v>
      </c>
      <c r="I345" s="15">
        <f t="shared" si="37"/>
        <v>0</v>
      </c>
      <c r="X345"/>
      <c r="Y345"/>
    </row>
    <row r="346" spans="1:25" ht="12.75" customHeight="1" x14ac:dyDescent="0.2">
      <c r="A346" s="242"/>
      <c r="B346" s="225"/>
      <c r="C346" s="9" t="s">
        <v>430</v>
      </c>
      <c r="D346" s="7">
        <v>768</v>
      </c>
      <c r="E346" s="10">
        <f t="shared" ref="E346:E404" si="38">+D346/$I346</f>
        <v>1</v>
      </c>
      <c r="F346" s="12"/>
      <c r="G346" s="7"/>
      <c r="H346" s="10">
        <f t="shared" ref="H346:H404" si="39">+G346/$I346</f>
        <v>0</v>
      </c>
      <c r="I346" s="15">
        <f t="shared" si="37"/>
        <v>768</v>
      </c>
      <c r="X346"/>
      <c r="Y346"/>
    </row>
    <row r="347" spans="1:25" ht="12.75" customHeight="1" x14ac:dyDescent="0.2">
      <c r="A347" s="242"/>
      <c r="B347" s="225"/>
      <c r="C347" s="9" t="s">
        <v>435</v>
      </c>
      <c r="D347" s="7"/>
      <c r="E347" s="10" t="s">
        <v>615</v>
      </c>
      <c r="F347" s="12"/>
      <c r="G347" s="7"/>
      <c r="H347" s="10" t="s">
        <v>615</v>
      </c>
      <c r="I347" s="15">
        <f t="shared" si="37"/>
        <v>0</v>
      </c>
      <c r="X347"/>
      <c r="Y347"/>
    </row>
    <row r="348" spans="1:25" ht="12.75" customHeight="1" x14ac:dyDescent="0.2">
      <c r="A348" s="242"/>
      <c r="B348" s="225"/>
      <c r="C348" s="9" t="s">
        <v>491</v>
      </c>
      <c r="D348" s="7"/>
      <c r="E348" s="10" t="s">
        <v>615</v>
      </c>
      <c r="F348" s="12"/>
      <c r="G348" s="7"/>
      <c r="H348" s="10" t="s">
        <v>615</v>
      </c>
      <c r="I348" s="15">
        <f t="shared" si="37"/>
        <v>0</v>
      </c>
      <c r="X348"/>
      <c r="Y348"/>
    </row>
    <row r="349" spans="1:25" ht="12.75" customHeight="1" x14ac:dyDescent="0.2">
      <c r="A349" s="242"/>
      <c r="B349" s="225"/>
      <c r="C349" s="9" t="s">
        <v>497</v>
      </c>
      <c r="D349" s="7"/>
      <c r="E349" s="10" t="s">
        <v>615</v>
      </c>
      <c r="F349" s="12"/>
      <c r="G349" s="7"/>
      <c r="H349" s="10" t="s">
        <v>615</v>
      </c>
      <c r="I349" s="15">
        <f t="shared" si="37"/>
        <v>0</v>
      </c>
      <c r="X349"/>
      <c r="Y349"/>
    </row>
    <row r="350" spans="1:25" ht="12.75" customHeight="1" x14ac:dyDescent="0.2">
      <c r="A350" s="242"/>
      <c r="B350" s="225"/>
      <c r="C350" s="9" t="s">
        <v>509</v>
      </c>
      <c r="D350" s="7"/>
      <c r="E350" s="10">
        <f t="shared" si="38"/>
        <v>0</v>
      </c>
      <c r="F350" s="12"/>
      <c r="G350" s="7">
        <v>1152</v>
      </c>
      <c r="H350" s="10">
        <f t="shared" si="39"/>
        <v>1</v>
      </c>
      <c r="I350" s="15">
        <f t="shared" si="37"/>
        <v>1152</v>
      </c>
      <c r="M350" s="8"/>
      <c r="N350" s="8"/>
      <c r="O350" s="8"/>
      <c r="P350" s="8"/>
      <c r="Q350" s="8"/>
      <c r="X350"/>
      <c r="Y350"/>
    </row>
    <row r="351" spans="1:25" ht="12.75" customHeight="1" x14ac:dyDescent="0.2">
      <c r="A351" s="242"/>
      <c r="B351" s="225"/>
      <c r="C351" s="55" t="s">
        <v>44</v>
      </c>
      <c r="D351" s="32">
        <f>SUM(D343:D350)</f>
        <v>768</v>
      </c>
      <c r="E351" s="33">
        <f t="shared" si="38"/>
        <v>0.4</v>
      </c>
      <c r="F351" s="64"/>
      <c r="G351" s="32">
        <f>SUM(G343:G350)</f>
        <v>1152</v>
      </c>
      <c r="H351" s="33">
        <f t="shared" si="39"/>
        <v>0.6</v>
      </c>
      <c r="I351" s="36">
        <f t="shared" si="37"/>
        <v>1920</v>
      </c>
      <c r="M351" s="8"/>
      <c r="N351" s="8"/>
      <c r="O351" s="8"/>
      <c r="P351" s="8"/>
      <c r="Q351" s="8"/>
      <c r="X351"/>
      <c r="Y351"/>
    </row>
    <row r="352" spans="1:25" ht="12.75" customHeight="1" x14ac:dyDescent="0.2">
      <c r="A352" s="242"/>
      <c r="B352" s="225"/>
      <c r="C352" s="52" t="s">
        <v>180</v>
      </c>
      <c r="D352" s="32"/>
      <c r="E352" s="33"/>
      <c r="F352" s="64"/>
      <c r="G352" s="32"/>
      <c r="H352" s="33"/>
      <c r="I352" s="36"/>
      <c r="X352"/>
      <c r="Y352"/>
    </row>
    <row r="353" spans="1:25" ht="12.75" customHeight="1" x14ac:dyDescent="0.2">
      <c r="A353" s="242"/>
      <c r="B353" s="225"/>
      <c r="C353" s="48" t="s">
        <v>460</v>
      </c>
      <c r="D353" s="7"/>
      <c r="E353" s="10" t="s">
        <v>615</v>
      </c>
      <c r="F353" s="12"/>
      <c r="G353" s="7"/>
      <c r="H353" s="10" t="s">
        <v>615</v>
      </c>
      <c r="I353" s="15">
        <f t="shared" si="37"/>
        <v>0</v>
      </c>
      <c r="X353"/>
      <c r="Y353"/>
    </row>
    <row r="354" spans="1:25" ht="12.75" customHeight="1" x14ac:dyDescent="0.2">
      <c r="A354" s="242"/>
      <c r="B354" s="225"/>
      <c r="C354" s="48" t="s">
        <v>467</v>
      </c>
      <c r="D354" s="7"/>
      <c r="E354" s="10" t="s">
        <v>615</v>
      </c>
      <c r="F354" s="12"/>
      <c r="G354" s="7"/>
      <c r="H354" s="10" t="s">
        <v>615</v>
      </c>
      <c r="I354" s="15">
        <f t="shared" si="37"/>
        <v>0</v>
      </c>
      <c r="X354"/>
      <c r="Y354"/>
    </row>
    <row r="355" spans="1:25" ht="12.75" customHeight="1" x14ac:dyDescent="0.2">
      <c r="A355" s="242"/>
      <c r="B355" s="225"/>
      <c r="C355" s="48" t="s">
        <v>474</v>
      </c>
      <c r="D355" s="7"/>
      <c r="E355" s="10" t="s">
        <v>615</v>
      </c>
      <c r="F355" s="12"/>
      <c r="G355" s="7"/>
      <c r="H355" s="10" t="s">
        <v>615</v>
      </c>
      <c r="I355" s="15">
        <f t="shared" si="37"/>
        <v>0</v>
      </c>
      <c r="X355"/>
      <c r="Y355"/>
    </row>
    <row r="356" spans="1:25" ht="12.75" customHeight="1" x14ac:dyDescent="0.2">
      <c r="A356" s="242"/>
      <c r="B356" s="225"/>
      <c r="C356" s="9" t="s">
        <v>477</v>
      </c>
      <c r="D356" s="7"/>
      <c r="E356" s="10" t="s">
        <v>615</v>
      </c>
      <c r="F356" s="12"/>
      <c r="G356" s="7"/>
      <c r="H356" s="10" t="s">
        <v>615</v>
      </c>
      <c r="I356" s="15">
        <f t="shared" si="37"/>
        <v>0</v>
      </c>
      <c r="X356"/>
      <c r="Y356"/>
    </row>
    <row r="357" spans="1:25" ht="12.75" customHeight="1" x14ac:dyDescent="0.2">
      <c r="A357" s="242"/>
      <c r="B357" s="225"/>
      <c r="C357" s="48" t="s">
        <v>499</v>
      </c>
      <c r="D357" s="7">
        <v>1200</v>
      </c>
      <c r="E357" s="10">
        <f t="shared" si="38"/>
        <v>1</v>
      </c>
      <c r="F357" s="12"/>
      <c r="G357" s="7"/>
      <c r="H357" s="10">
        <f t="shared" si="39"/>
        <v>0</v>
      </c>
      <c r="I357" s="15">
        <f t="shared" si="37"/>
        <v>1200</v>
      </c>
      <c r="M357" s="8"/>
      <c r="N357" s="8"/>
      <c r="O357" s="8"/>
      <c r="P357" s="8"/>
      <c r="Q357" s="8"/>
      <c r="X357"/>
      <c r="Y357"/>
    </row>
    <row r="358" spans="1:25" ht="12.75" customHeight="1" x14ac:dyDescent="0.2">
      <c r="A358" s="242"/>
      <c r="B358" s="225"/>
      <c r="C358" s="9" t="s">
        <v>501</v>
      </c>
      <c r="D358" s="7"/>
      <c r="E358" s="10" t="s">
        <v>615</v>
      </c>
      <c r="F358" s="12"/>
      <c r="G358" s="7"/>
      <c r="H358" s="10" t="s">
        <v>615</v>
      </c>
      <c r="I358" s="15">
        <f t="shared" si="37"/>
        <v>0</v>
      </c>
      <c r="X358"/>
      <c r="Y358"/>
    </row>
    <row r="359" spans="1:25" ht="12.75" customHeight="1" x14ac:dyDescent="0.2">
      <c r="A359" s="242"/>
      <c r="B359" s="225"/>
      <c r="C359" s="34" t="s">
        <v>44</v>
      </c>
      <c r="D359" s="32">
        <f>SUM(D353:D358)</f>
        <v>1200</v>
      </c>
      <c r="E359" s="33">
        <f t="shared" si="38"/>
        <v>1</v>
      </c>
      <c r="F359" s="64"/>
      <c r="G359" s="32">
        <f>SUM(G353:G358)</f>
        <v>0</v>
      </c>
      <c r="H359" s="33">
        <f t="shared" si="39"/>
        <v>0</v>
      </c>
      <c r="I359" s="36">
        <f t="shared" si="37"/>
        <v>1200</v>
      </c>
      <c r="X359"/>
      <c r="Y359"/>
    </row>
    <row r="360" spans="1:25" ht="12.75" customHeight="1" x14ac:dyDescent="0.2">
      <c r="A360" s="242"/>
      <c r="B360" s="225"/>
      <c r="C360" s="46" t="s">
        <v>604</v>
      </c>
      <c r="D360" s="32"/>
      <c r="E360" s="33"/>
      <c r="F360" s="64"/>
      <c r="G360" s="32"/>
      <c r="H360" s="33"/>
      <c r="I360" s="36"/>
      <c r="X360"/>
      <c r="Y360"/>
    </row>
    <row r="361" spans="1:25" ht="12.75" customHeight="1" x14ac:dyDescent="0.2">
      <c r="A361" s="242"/>
      <c r="B361" s="225"/>
      <c r="C361" s="51" t="s">
        <v>563</v>
      </c>
      <c r="D361" s="7"/>
      <c r="E361" s="10" t="s">
        <v>615</v>
      </c>
      <c r="F361" s="12"/>
      <c r="G361" s="7"/>
      <c r="H361" s="10" t="s">
        <v>615</v>
      </c>
      <c r="I361" s="15">
        <f t="shared" si="37"/>
        <v>0</v>
      </c>
      <c r="X361"/>
      <c r="Y361"/>
    </row>
    <row r="362" spans="1:25" ht="12.75" customHeight="1" x14ac:dyDescent="0.2">
      <c r="A362" s="242"/>
      <c r="B362" s="225"/>
      <c r="C362" s="51" t="s">
        <v>528</v>
      </c>
      <c r="D362" s="7">
        <v>576</v>
      </c>
      <c r="E362" s="10">
        <f t="shared" ref="E362:E368" si="40">+D362/$I362</f>
        <v>1</v>
      </c>
      <c r="F362" s="12"/>
      <c r="G362" s="7"/>
      <c r="H362" s="10">
        <f t="shared" ref="H362:H368" si="41">+G362/$I362</f>
        <v>0</v>
      </c>
      <c r="I362" s="15">
        <f t="shared" si="37"/>
        <v>576</v>
      </c>
      <c r="X362"/>
      <c r="Y362"/>
    </row>
    <row r="363" spans="1:25" ht="12.75" customHeight="1" x14ac:dyDescent="0.2">
      <c r="A363" s="242"/>
      <c r="B363" s="225"/>
      <c r="C363" s="9" t="s">
        <v>530</v>
      </c>
      <c r="D363" s="7">
        <v>1200</v>
      </c>
      <c r="E363" s="10">
        <f t="shared" si="40"/>
        <v>1</v>
      </c>
      <c r="F363" s="12"/>
      <c r="G363" s="7"/>
      <c r="H363" s="10">
        <f t="shared" si="41"/>
        <v>0</v>
      </c>
      <c r="I363" s="15">
        <f t="shared" si="37"/>
        <v>1200</v>
      </c>
      <c r="M363" s="8"/>
      <c r="N363" s="8"/>
      <c r="O363" s="8"/>
      <c r="P363" s="8"/>
      <c r="Q363" s="8"/>
      <c r="X363"/>
      <c r="Y363"/>
    </row>
    <row r="364" spans="1:25" ht="12.75" customHeight="1" x14ac:dyDescent="0.2">
      <c r="A364" s="242"/>
      <c r="B364" s="225"/>
      <c r="C364" s="48" t="s">
        <v>526</v>
      </c>
      <c r="D364" s="7"/>
      <c r="E364" s="10" t="s">
        <v>615</v>
      </c>
      <c r="F364" s="12"/>
      <c r="G364" s="7"/>
      <c r="H364" s="10" t="s">
        <v>615</v>
      </c>
      <c r="I364" s="15">
        <f t="shared" si="37"/>
        <v>0</v>
      </c>
      <c r="X364"/>
      <c r="Y364"/>
    </row>
    <row r="365" spans="1:25" ht="12.75" customHeight="1" x14ac:dyDescent="0.2">
      <c r="A365" s="242"/>
      <c r="B365" s="225"/>
      <c r="C365" s="48" t="s">
        <v>531</v>
      </c>
      <c r="D365" s="7">
        <v>1216</v>
      </c>
      <c r="E365" s="10">
        <f t="shared" si="40"/>
        <v>1</v>
      </c>
      <c r="F365" s="12"/>
      <c r="G365" s="7"/>
      <c r="H365" s="10">
        <f t="shared" si="41"/>
        <v>0</v>
      </c>
      <c r="I365" s="15">
        <f t="shared" si="37"/>
        <v>1216</v>
      </c>
      <c r="M365" s="8"/>
      <c r="N365" s="8"/>
      <c r="O365" s="8"/>
      <c r="P365" s="8"/>
      <c r="Q365" s="8"/>
      <c r="X365"/>
      <c r="Y365"/>
    </row>
    <row r="366" spans="1:25" ht="12.75" customHeight="1" x14ac:dyDescent="0.2">
      <c r="A366" s="242"/>
      <c r="B366" s="225"/>
      <c r="C366" s="48" t="s">
        <v>532</v>
      </c>
      <c r="D366" s="7"/>
      <c r="E366" s="10">
        <f t="shared" si="40"/>
        <v>0</v>
      </c>
      <c r="F366" s="12"/>
      <c r="G366" s="7">
        <v>768</v>
      </c>
      <c r="H366" s="10">
        <f t="shared" si="41"/>
        <v>1</v>
      </c>
      <c r="I366" s="15">
        <f t="shared" si="37"/>
        <v>768</v>
      </c>
      <c r="M366" s="8"/>
      <c r="N366" s="8"/>
      <c r="O366" s="8"/>
      <c r="P366" s="8"/>
      <c r="Q366" s="8"/>
      <c r="X366"/>
      <c r="Y366"/>
    </row>
    <row r="367" spans="1:25" ht="12.75" customHeight="1" x14ac:dyDescent="0.2">
      <c r="A367" s="242"/>
      <c r="B367" s="225"/>
      <c r="C367" s="48" t="s">
        <v>533</v>
      </c>
      <c r="D367" s="7"/>
      <c r="E367" s="10" t="s">
        <v>615</v>
      </c>
      <c r="F367" s="12"/>
      <c r="G367" s="7"/>
      <c r="H367" s="10" t="s">
        <v>615</v>
      </c>
      <c r="I367" s="15">
        <f t="shared" si="37"/>
        <v>0</v>
      </c>
      <c r="X367"/>
      <c r="Y367"/>
    </row>
    <row r="368" spans="1:25" ht="12.75" customHeight="1" x14ac:dyDescent="0.2">
      <c r="A368" s="242"/>
      <c r="B368" s="225"/>
      <c r="C368" s="9" t="s">
        <v>534</v>
      </c>
      <c r="D368" s="7"/>
      <c r="E368" s="10">
        <f t="shared" si="40"/>
        <v>0</v>
      </c>
      <c r="F368" s="12"/>
      <c r="G368" s="7">
        <v>2944</v>
      </c>
      <c r="H368" s="10">
        <f t="shared" si="41"/>
        <v>1</v>
      </c>
      <c r="I368" s="15">
        <f t="shared" si="37"/>
        <v>2944</v>
      </c>
      <c r="M368" s="8"/>
      <c r="N368" s="8"/>
      <c r="O368" s="8"/>
      <c r="P368" s="8"/>
      <c r="Q368" s="8"/>
      <c r="X368"/>
      <c r="Y368"/>
    </row>
    <row r="369" spans="1:25" ht="12.75" customHeight="1" x14ac:dyDescent="0.2">
      <c r="A369" s="242"/>
      <c r="B369" s="225"/>
      <c r="C369" s="48" t="s">
        <v>535</v>
      </c>
      <c r="D369" s="7"/>
      <c r="E369" s="10" t="s">
        <v>615</v>
      </c>
      <c r="F369" s="12"/>
      <c r="G369" s="7"/>
      <c r="H369" s="10" t="s">
        <v>615</v>
      </c>
      <c r="I369" s="15">
        <f t="shared" si="37"/>
        <v>0</v>
      </c>
      <c r="X369"/>
      <c r="Y369"/>
    </row>
    <row r="370" spans="1:25" ht="12.75" customHeight="1" x14ac:dyDescent="0.2">
      <c r="A370" s="242"/>
      <c r="B370" s="225"/>
      <c r="C370" s="48" t="s">
        <v>536</v>
      </c>
      <c r="D370" s="7"/>
      <c r="E370" s="10" t="s">
        <v>615</v>
      </c>
      <c r="F370" s="12"/>
      <c r="G370" s="7"/>
      <c r="H370" s="10" t="s">
        <v>615</v>
      </c>
      <c r="I370" s="15">
        <f t="shared" si="37"/>
        <v>0</v>
      </c>
      <c r="X370"/>
      <c r="Y370"/>
    </row>
    <row r="371" spans="1:25" ht="12.75" customHeight="1" x14ac:dyDescent="0.2">
      <c r="A371" s="242"/>
      <c r="B371" s="225"/>
      <c r="C371" s="48" t="s">
        <v>538</v>
      </c>
      <c r="D371" s="7"/>
      <c r="E371" s="10" t="s">
        <v>615</v>
      </c>
      <c r="F371" s="12"/>
      <c r="G371" s="7"/>
      <c r="H371" s="10" t="s">
        <v>615</v>
      </c>
      <c r="I371" s="15">
        <f t="shared" si="37"/>
        <v>0</v>
      </c>
      <c r="X371"/>
      <c r="Y371"/>
    </row>
    <row r="372" spans="1:25" ht="12.75" customHeight="1" x14ac:dyDescent="0.2">
      <c r="A372" s="242"/>
      <c r="B372" s="225"/>
      <c r="C372" s="9" t="s">
        <v>539</v>
      </c>
      <c r="D372" s="7"/>
      <c r="E372" s="10" t="s">
        <v>615</v>
      </c>
      <c r="F372" s="12"/>
      <c r="G372" s="7"/>
      <c r="H372" s="10" t="s">
        <v>615</v>
      </c>
      <c r="I372" s="15">
        <f t="shared" si="37"/>
        <v>0</v>
      </c>
      <c r="X372"/>
      <c r="Y372"/>
    </row>
    <row r="373" spans="1:25" ht="12.75" customHeight="1" x14ac:dyDescent="0.2">
      <c r="A373" s="242"/>
      <c r="B373" s="225"/>
      <c r="C373" s="56" t="s">
        <v>44</v>
      </c>
      <c r="D373" s="32">
        <f>SUM(D361:D372)</f>
        <v>2992</v>
      </c>
      <c r="E373" s="33">
        <f t="shared" si="38"/>
        <v>0.44630071599045346</v>
      </c>
      <c r="F373" s="64"/>
      <c r="G373" s="32">
        <f>SUM(G361:G372)</f>
        <v>3712</v>
      </c>
      <c r="H373" s="33">
        <f t="shared" si="39"/>
        <v>0.55369928400954649</v>
      </c>
      <c r="I373" s="36">
        <f t="shared" si="37"/>
        <v>6704</v>
      </c>
      <c r="M373" s="8"/>
      <c r="N373" s="8"/>
      <c r="O373" s="8"/>
      <c r="P373" s="8"/>
      <c r="Q373" s="8"/>
      <c r="X373"/>
      <c r="Y373"/>
    </row>
    <row r="374" spans="1:25" ht="12.75" customHeight="1" thickBot="1" x14ac:dyDescent="0.25">
      <c r="A374" s="242"/>
      <c r="B374" s="226"/>
      <c r="C374" s="63" t="s">
        <v>0</v>
      </c>
      <c r="D374" s="62">
        <f>SUM(D351,D359,D373)</f>
        <v>4960</v>
      </c>
      <c r="E374" s="60">
        <f t="shared" si="38"/>
        <v>0.50488599348534202</v>
      </c>
      <c r="F374" s="67"/>
      <c r="G374" s="62">
        <f>SUM(G351,G359,G373)</f>
        <v>4864</v>
      </c>
      <c r="H374" s="60">
        <f t="shared" si="39"/>
        <v>0.49511400651465798</v>
      </c>
      <c r="I374" s="59">
        <f t="shared" si="37"/>
        <v>9824</v>
      </c>
      <c r="X374"/>
      <c r="Y374"/>
    </row>
    <row r="375" spans="1:25" ht="12.75" customHeight="1" thickBot="1" x14ac:dyDescent="0.25">
      <c r="A375" s="222"/>
      <c r="B375" s="228" t="s">
        <v>172</v>
      </c>
      <c r="C375" s="229"/>
      <c r="D375" s="75">
        <f>SUM(D316,D341,D374)</f>
        <v>82816</v>
      </c>
      <c r="E375" s="76">
        <f t="shared" si="38"/>
        <v>0.68424879370744929</v>
      </c>
      <c r="F375" s="77"/>
      <c r="G375" s="75">
        <f>SUM(G316,G341,G374)</f>
        <v>38216</v>
      </c>
      <c r="H375" s="76">
        <f t="shared" si="39"/>
        <v>0.31575120629255071</v>
      </c>
      <c r="I375" s="77">
        <f t="shared" si="37"/>
        <v>121032</v>
      </c>
      <c r="X375"/>
      <c r="Y375"/>
    </row>
    <row r="376" spans="1:25" ht="12.75" customHeight="1" x14ac:dyDescent="0.2">
      <c r="A376" s="235" t="s">
        <v>344</v>
      </c>
      <c r="B376" s="223" t="s">
        <v>382</v>
      </c>
      <c r="C376" s="54" t="s">
        <v>182</v>
      </c>
      <c r="D376" s="69"/>
      <c r="E376" s="82"/>
      <c r="F376" s="68"/>
      <c r="G376" s="69"/>
      <c r="H376" s="82"/>
      <c r="I376" s="83"/>
      <c r="X376"/>
      <c r="Y376"/>
    </row>
    <row r="377" spans="1:25" ht="12.75" customHeight="1" x14ac:dyDescent="0.2">
      <c r="A377" s="221"/>
      <c r="B377" s="225"/>
      <c r="C377" s="51" t="s">
        <v>522</v>
      </c>
      <c r="D377" s="7"/>
      <c r="E377" s="10" t="s">
        <v>615</v>
      </c>
      <c r="F377" s="12"/>
      <c r="G377" s="7"/>
      <c r="H377" s="10" t="s">
        <v>615</v>
      </c>
      <c r="I377" s="15">
        <f t="shared" si="37"/>
        <v>0</v>
      </c>
      <c r="X377"/>
      <c r="Y377"/>
    </row>
    <row r="378" spans="1:25" ht="12.75" customHeight="1" x14ac:dyDescent="0.2">
      <c r="A378" s="221"/>
      <c r="B378" s="225"/>
      <c r="C378" s="51" t="s">
        <v>423</v>
      </c>
      <c r="D378" s="7"/>
      <c r="E378" s="10" t="s">
        <v>615</v>
      </c>
      <c r="F378" s="12"/>
      <c r="G378" s="7"/>
      <c r="H378" s="10" t="s">
        <v>615</v>
      </c>
      <c r="I378" s="15">
        <f t="shared" si="37"/>
        <v>0</v>
      </c>
      <c r="X378"/>
      <c r="Y378"/>
    </row>
    <row r="379" spans="1:25" ht="12.75" customHeight="1" x14ac:dyDescent="0.2">
      <c r="A379" s="221"/>
      <c r="B379" s="225"/>
      <c r="C379" s="9" t="s">
        <v>431</v>
      </c>
      <c r="D379" s="7"/>
      <c r="E379" s="10" t="s">
        <v>615</v>
      </c>
      <c r="F379" s="12"/>
      <c r="G379" s="7"/>
      <c r="H379" s="10" t="s">
        <v>615</v>
      </c>
      <c r="I379" s="15">
        <f t="shared" si="37"/>
        <v>0</v>
      </c>
      <c r="X379"/>
      <c r="Y379"/>
    </row>
    <row r="380" spans="1:25" ht="12.75" customHeight="1" x14ac:dyDescent="0.2">
      <c r="A380" s="221"/>
      <c r="B380" s="225"/>
      <c r="C380" s="9" t="s">
        <v>452</v>
      </c>
      <c r="D380" s="7"/>
      <c r="E380" s="10" t="s">
        <v>615</v>
      </c>
      <c r="F380" s="12"/>
      <c r="G380" s="7"/>
      <c r="H380" s="10" t="s">
        <v>615</v>
      </c>
      <c r="I380" s="15">
        <f t="shared" si="37"/>
        <v>0</v>
      </c>
      <c r="X380"/>
      <c r="Y380"/>
    </row>
    <row r="381" spans="1:25" ht="12.75" customHeight="1" x14ac:dyDescent="0.2">
      <c r="A381" s="221"/>
      <c r="B381" s="225"/>
      <c r="C381" s="9" t="s">
        <v>459</v>
      </c>
      <c r="D381" s="7"/>
      <c r="E381" s="10" t="s">
        <v>615</v>
      </c>
      <c r="F381" s="12"/>
      <c r="G381" s="7"/>
      <c r="H381" s="10" t="s">
        <v>615</v>
      </c>
      <c r="I381" s="15">
        <f t="shared" si="37"/>
        <v>0</v>
      </c>
      <c r="X381"/>
      <c r="Y381"/>
    </row>
    <row r="382" spans="1:25" ht="12.75" customHeight="1" x14ac:dyDescent="0.2">
      <c r="A382" s="221"/>
      <c r="B382" s="225"/>
      <c r="C382" s="9" t="s">
        <v>460</v>
      </c>
      <c r="D382" s="7"/>
      <c r="E382" s="10" t="s">
        <v>615</v>
      </c>
      <c r="F382" s="12"/>
      <c r="G382" s="7"/>
      <c r="H382" s="10" t="s">
        <v>615</v>
      </c>
      <c r="I382" s="15">
        <f t="shared" si="37"/>
        <v>0</v>
      </c>
      <c r="X382"/>
      <c r="Y382"/>
    </row>
    <row r="383" spans="1:25" ht="12.75" customHeight="1" x14ac:dyDescent="0.2">
      <c r="A383" s="221"/>
      <c r="B383" s="225"/>
      <c r="C383" s="9" t="s">
        <v>461</v>
      </c>
      <c r="D383" s="7"/>
      <c r="E383" s="10" t="s">
        <v>615</v>
      </c>
      <c r="F383" s="12"/>
      <c r="G383" s="7"/>
      <c r="H383" s="10" t="s">
        <v>615</v>
      </c>
      <c r="I383" s="15">
        <f t="shared" si="37"/>
        <v>0</v>
      </c>
      <c r="X383"/>
      <c r="Y383"/>
    </row>
    <row r="384" spans="1:25" ht="12.75" customHeight="1" x14ac:dyDescent="0.2">
      <c r="A384" s="221"/>
      <c r="B384" s="225"/>
      <c r="C384" s="9" t="s">
        <v>466</v>
      </c>
      <c r="D384" s="7"/>
      <c r="E384" s="10" t="s">
        <v>615</v>
      </c>
      <c r="F384" s="12"/>
      <c r="G384" s="7"/>
      <c r="H384" s="10" t="s">
        <v>615</v>
      </c>
      <c r="I384" s="15">
        <f t="shared" si="37"/>
        <v>0</v>
      </c>
      <c r="X384"/>
      <c r="Y384"/>
    </row>
    <row r="385" spans="1:25" ht="12.75" customHeight="1" x14ac:dyDescent="0.2">
      <c r="A385" s="221"/>
      <c r="B385" s="225"/>
      <c r="C385" s="9" t="s">
        <v>480</v>
      </c>
      <c r="D385" s="7"/>
      <c r="E385" s="10" t="s">
        <v>615</v>
      </c>
      <c r="F385" s="12"/>
      <c r="G385" s="7"/>
      <c r="H385" s="10" t="s">
        <v>615</v>
      </c>
      <c r="I385" s="15">
        <f t="shared" si="37"/>
        <v>0</v>
      </c>
      <c r="X385"/>
      <c r="Y385"/>
    </row>
    <row r="386" spans="1:25" ht="12.75" customHeight="1" x14ac:dyDescent="0.2">
      <c r="A386" s="221"/>
      <c r="B386" s="225"/>
      <c r="C386" s="9" t="s">
        <v>490</v>
      </c>
      <c r="D386" s="7"/>
      <c r="E386" s="10">
        <f t="shared" si="38"/>
        <v>0</v>
      </c>
      <c r="F386" s="12"/>
      <c r="G386" s="7">
        <v>16</v>
      </c>
      <c r="H386" s="10">
        <f t="shared" si="39"/>
        <v>1</v>
      </c>
      <c r="I386" s="15">
        <f t="shared" si="37"/>
        <v>16</v>
      </c>
      <c r="X386"/>
      <c r="Y386"/>
    </row>
    <row r="387" spans="1:25" ht="12.75" customHeight="1" x14ac:dyDescent="0.2">
      <c r="A387" s="221"/>
      <c r="B387" s="225"/>
      <c r="C387" s="9" t="s">
        <v>494</v>
      </c>
      <c r="D387" s="7"/>
      <c r="E387" s="10" t="s">
        <v>615</v>
      </c>
      <c r="F387" s="12"/>
      <c r="G387" s="7"/>
      <c r="H387" s="10" t="s">
        <v>615</v>
      </c>
      <c r="I387" s="15">
        <f t="shared" si="37"/>
        <v>0</v>
      </c>
      <c r="M387" s="8"/>
      <c r="N387" s="8"/>
      <c r="O387" s="8"/>
      <c r="P387" s="8"/>
      <c r="Q387" s="8"/>
      <c r="X387"/>
      <c r="Y387"/>
    </row>
    <row r="388" spans="1:25" ht="12.75" customHeight="1" x14ac:dyDescent="0.2">
      <c r="A388" s="221"/>
      <c r="B388" s="225"/>
      <c r="C388" s="9" t="s">
        <v>495</v>
      </c>
      <c r="D388" s="7"/>
      <c r="E388" s="10" t="s">
        <v>615</v>
      </c>
      <c r="F388" s="12"/>
      <c r="G388" s="7"/>
      <c r="H388" s="10" t="s">
        <v>615</v>
      </c>
      <c r="I388" s="15">
        <f t="shared" si="37"/>
        <v>0</v>
      </c>
      <c r="M388" s="8"/>
      <c r="N388" s="8"/>
      <c r="O388" s="8"/>
      <c r="P388" s="8"/>
      <c r="Q388" s="8"/>
      <c r="X388"/>
      <c r="Y388"/>
    </row>
    <row r="389" spans="1:25" ht="12.75" customHeight="1" x14ac:dyDescent="0.2">
      <c r="A389" s="221"/>
      <c r="B389" s="225"/>
      <c r="C389" s="9" t="s">
        <v>501</v>
      </c>
      <c r="D389" s="7"/>
      <c r="E389" s="10" t="s">
        <v>615</v>
      </c>
      <c r="F389" s="12"/>
      <c r="G389" s="7"/>
      <c r="H389" s="10" t="s">
        <v>615</v>
      </c>
      <c r="I389" s="15">
        <f t="shared" si="37"/>
        <v>0</v>
      </c>
      <c r="M389" s="8"/>
      <c r="N389" s="8"/>
      <c r="O389" s="8"/>
      <c r="P389" s="8"/>
      <c r="Q389" s="8"/>
      <c r="X389"/>
      <c r="Y389"/>
    </row>
    <row r="390" spans="1:25" ht="12.75" customHeight="1" x14ac:dyDescent="0.2">
      <c r="A390" s="221"/>
      <c r="B390" s="225"/>
      <c r="C390" s="9" t="s">
        <v>502</v>
      </c>
      <c r="D390" s="7"/>
      <c r="E390" s="10" t="s">
        <v>615</v>
      </c>
      <c r="F390" s="12"/>
      <c r="G390" s="7"/>
      <c r="H390" s="10" t="s">
        <v>615</v>
      </c>
      <c r="I390" s="15">
        <f t="shared" si="37"/>
        <v>0</v>
      </c>
      <c r="X390"/>
      <c r="Y390"/>
    </row>
    <row r="391" spans="1:25" ht="12.75" customHeight="1" x14ac:dyDescent="0.2">
      <c r="A391" s="221"/>
      <c r="B391" s="225"/>
      <c r="C391" s="9" t="s">
        <v>509</v>
      </c>
      <c r="D391" s="7"/>
      <c r="E391" s="10" t="s">
        <v>615</v>
      </c>
      <c r="F391" s="12"/>
      <c r="G391" s="7"/>
      <c r="H391" s="10" t="s">
        <v>615</v>
      </c>
      <c r="I391" s="15">
        <f t="shared" si="37"/>
        <v>0</v>
      </c>
      <c r="X391"/>
      <c r="Y391"/>
    </row>
    <row r="392" spans="1:25" ht="12.75" customHeight="1" x14ac:dyDescent="0.2">
      <c r="A392" s="221"/>
      <c r="B392" s="225"/>
      <c r="C392" s="9" t="s">
        <v>510</v>
      </c>
      <c r="D392" s="7"/>
      <c r="E392" s="10" t="s">
        <v>615</v>
      </c>
      <c r="F392" s="12"/>
      <c r="G392" s="7"/>
      <c r="H392" s="10" t="s">
        <v>615</v>
      </c>
      <c r="I392" s="15">
        <f t="shared" si="37"/>
        <v>0</v>
      </c>
      <c r="X392"/>
      <c r="Y392"/>
    </row>
    <row r="393" spans="1:25" ht="12.75" customHeight="1" x14ac:dyDescent="0.2">
      <c r="A393" s="221"/>
      <c r="B393" s="225"/>
      <c r="C393" s="9" t="s">
        <v>511</v>
      </c>
      <c r="D393" s="7"/>
      <c r="E393" s="10" t="s">
        <v>615</v>
      </c>
      <c r="F393" s="12"/>
      <c r="G393" s="7"/>
      <c r="H393" s="10" t="s">
        <v>615</v>
      </c>
      <c r="I393" s="15">
        <f t="shared" si="37"/>
        <v>0</v>
      </c>
      <c r="X393"/>
      <c r="Y393"/>
    </row>
    <row r="394" spans="1:25" ht="12.75" customHeight="1" x14ac:dyDescent="0.2">
      <c r="A394" s="221"/>
      <c r="B394" s="225"/>
      <c r="C394" s="56" t="s">
        <v>44</v>
      </c>
      <c r="D394" s="32">
        <f>SUM(D377:D393)</f>
        <v>0</v>
      </c>
      <c r="E394" s="33">
        <f t="shared" si="38"/>
        <v>0</v>
      </c>
      <c r="F394" s="64"/>
      <c r="G394" s="32">
        <f>SUM(G377:G393)</f>
        <v>16</v>
      </c>
      <c r="H394" s="33">
        <f t="shared" si="39"/>
        <v>1</v>
      </c>
      <c r="I394" s="36">
        <f t="shared" si="37"/>
        <v>16</v>
      </c>
      <c r="X394"/>
      <c r="Y394"/>
    </row>
    <row r="395" spans="1:25" ht="12.75" customHeight="1" x14ac:dyDescent="0.2">
      <c r="A395" s="221"/>
      <c r="B395" s="225"/>
      <c r="C395" s="46" t="s">
        <v>185</v>
      </c>
      <c r="D395" s="32"/>
      <c r="E395" s="33"/>
      <c r="F395" s="64"/>
      <c r="G395" s="32"/>
      <c r="H395" s="33"/>
      <c r="I395" s="36"/>
      <c r="M395" s="8"/>
      <c r="N395" s="8"/>
      <c r="O395" s="8"/>
      <c r="P395" s="8"/>
      <c r="Q395" s="8"/>
      <c r="X395"/>
      <c r="Y395"/>
    </row>
    <row r="396" spans="1:25" ht="12.75" customHeight="1" x14ac:dyDescent="0.2">
      <c r="A396" s="221"/>
      <c r="B396" s="225"/>
      <c r="C396" s="9" t="s">
        <v>420</v>
      </c>
      <c r="D396" s="7"/>
      <c r="E396" s="10" t="s">
        <v>615</v>
      </c>
      <c r="F396" s="12"/>
      <c r="G396" s="7"/>
      <c r="H396" s="10" t="s">
        <v>615</v>
      </c>
      <c r="I396" s="15">
        <f t="shared" si="37"/>
        <v>0</v>
      </c>
      <c r="M396" s="8"/>
      <c r="N396" s="8"/>
      <c r="O396" s="8"/>
      <c r="P396" s="8"/>
      <c r="Q396" s="8"/>
      <c r="X396"/>
      <c r="Y396"/>
    </row>
    <row r="397" spans="1:25" ht="12.75" customHeight="1" x14ac:dyDescent="0.2">
      <c r="A397" s="221"/>
      <c r="B397" s="225"/>
      <c r="C397" s="9" t="s">
        <v>428</v>
      </c>
      <c r="D397" s="7"/>
      <c r="E397" s="10" t="s">
        <v>615</v>
      </c>
      <c r="F397" s="12"/>
      <c r="G397" s="7"/>
      <c r="H397" s="10" t="s">
        <v>615</v>
      </c>
      <c r="I397" s="15">
        <f t="shared" si="37"/>
        <v>0</v>
      </c>
      <c r="X397"/>
      <c r="Y397"/>
    </row>
    <row r="398" spans="1:25" ht="12.75" customHeight="1" x14ac:dyDescent="0.2">
      <c r="A398" s="221"/>
      <c r="B398" s="225"/>
      <c r="C398" s="9" t="s">
        <v>435</v>
      </c>
      <c r="D398" s="7"/>
      <c r="E398" s="10" t="s">
        <v>615</v>
      </c>
      <c r="F398" s="12"/>
      <c r="G398" s="7"/>
      <c r="H398" s="10" t="s">
        <v>615</v>
      </c>
      <c r="I398" s="15">
        <f t="shared" si="37"/>
        <v>0</v>
      </c>
      <c r="X398"/>
      <c r="Y398"/>
    </row>
    <row r="399" spans="1:25" ht="12.75" customHeight="1" x14ac:dyDescent="0.2">
      <c r="A399" s="221"/>
      <c r="B399" s="225"/>
      <c r="C399" s="9" t="s">
        <v>455</v>
      </c>
      <c r="D399" s="7"/>
      <c r="E399" s="10" t="s">
        <v>615</v>
      </c>
      <c r="F399" s="12"/>
      <c r="G399" s="7"/>
      <c r="H399" s="10" t="s">
        <v>615</v>
      </c>
      <c r="I399" s="15">
        <f t="shared" si="37"/>
        <v>0</v>
      </c>
      <c r="X399"/>
      <c r="Y399"/>
    </row>
    <row r="400" spans="1:25" ht="12.75" customHeight="1" x14ac:dyDescent="0.2">
      <c r="A400" s="221"/>
      <c r="B400" s="225"/>
      <c r="C400" s="9" t="s">
        <v>467</v>
      </c>
      <c r="D400" s="7"/>
      <c r="E400" s="10" t="s">
        <v>615</v>
      </c>
      <c r="F400" s="12"/>
      <c r="G400" s="7"/>
      <c r="H400" s="10" t="s">
        <v>615</v>
      </c>
      <c r="I400" s="15">
        <f t="shared" si="37"/>
        <v>0</v>
      </c>
      <c r="X400"/>
      <c r="Y400"/>
    </row>
    <row r="401" spans="1:25" ht="12.75" customHeight="1" x14ac:dyDescent="0.2">
      <c r="A401" s="221"/>
      <c r="B401" s="225"/>
      <c r="C401" s="9" t="s">
        <v>474</v>
      </c>
      <c r="D401" s="7"/>
      <c r="E401" s="10" t="s">
        <v>615</v>
      </c>
      <c r="F401" s="12"/>
      <c r="G401" s="7"/>
      <c r="H401" s="10" t="s">
        <v>615</v>
      </c>
      <c r="I401" s="15">
        <f t="shared" si="37"/>
        <v>0</v>
      </c>
      <c r="X401"/>
      <c r="Y401"/>
    </row>
    <row r="402" spans="1:25" ht="12.75" customHeight="1" x14ac:dyDescent="0.2">
      <c r="A402" s="221"/>
      <c r="B402" s="225"/>
      <c r="C402" s="9" t="s">
        <v>477</v>
      </c>
      <c r="D402" s="7"/>
      <c r="E402" s="10" t="s">
        <v>615</v>
      </c>
      <c r="F402" s="12"/>
      <c r="G402" s="7"/>
      <c r="H402" s="10" t="s">
        <v>615</v>
      </c>
      <c r="I402" s="15">
        <f t="shared" si="37"/>
        <v>0</v>
      </c>
      <c r="X402"/>
      <c r="Y402"/>
    </row>
    <row r="403" spans="1:25" ht="12.75" customHeight="1" x14ac:dyDescent="0.2">
      <c r="A403" s="221"/>
      <c r="B403" s="225"/>
      <c r="C403" s="9" t="s">
        <v>484</v>
      </c>
      <c r="D403" s="7"/>
      <c r="E403" s="10" t="s">
        <v>615</v>
      </c>
      <c r="F403" s="12"/>
      <c r="G403" s="7"/>
      <c r="H403" s="10" t="s">
        <v>615</v>
      </c>
      <c r="I403" s="15">
        <f t="shared" si="37"/>
        <v>0</v>
      </c>
      <c r="X403"/>
      <c r="Y403"/>
    </row>
    <row r="404" spans="1:25" ht="12.75" customHeight="1" x14ac:dyDescent="0.2">
      <c r="A404" s="221"/>
      <c r="B404" s="225"/>
      <c r="C404" s="9" t="s">
        <v>488</v>
      </c>
      <c r="D404" s="7"/>
      <c r="E404" s="10">
        <f t="shared" si="38"/>
        <v>0</v>
      </c>
      <c r="F404" s="12"/>
      <c r="G404" s="7">
        <v>640</v>
      </c>
      <c r="H404" s="10">
        <f t="shared" si="39"/>
        <v>1</v>
      </c>
      <c r="I404" s="15">
        <f t="shared" si="37"/>
        <v>640</v>
      </c>
    </row>
    <row r="405" spans="1:25" ht="12.75" customHeight="1" x14ac:dyDescent="0.2">
      <c r="A405" s="221"/>
      <c r="B405" s="225"/>
      <c r="C405" s="9" t="s">
        <v>491</v>
      </c>
      <c r="D405" s="7"/>
      <c r="E405" s="10" t="s">
        <v>615</v>
      </c>
      <c r="F405" s="12"/>
      <c r="G405" s="7"/>
      <c r="H405" s="10" t="s">
        <v>615</v>
      </c>
      <c r="I405" s="15">
        <f t="shared" si="37"/>
        <v>0</v>
      </c>
      <c r="M405" s="8"/>
      <c r="N405" s="8"/>
      <c r="O405" s="8"/>
      <c r="P405" s="8"/>
      <c r="Q405" s="8"/>
    </row>
    <row r="406" spans="1:25" ht="12.75" customHeight="1" x14ac:dyDescent="0.2">
      <c r="A406" s="221"/>
      <c r="B406" s="225"/>
      <c r="C406" s="9" t="s">
        <v>497</v>
      </c>
      <c r="D406" s="7"/>
      <c r="E406" s="10" t="s">
        <v>615</v>
      </c>
      <c r="F406" s="12"/>
      <c r="G406" s="7"/>
      <c r="H406" s="10" t="s">
        <v>615</v>
      </c>
      <c r="I406" s="15">
        <f t="shared" si="37"/>
        <v>0</v>
      </c>
    </row>
    <row r="407" spans="1:25" ht="12.75" customHeight="1" x14ac:dyDescent="0.2">
      <c r="A407" s="221"/>
      <c r="B407" s="225"/>
      <c r="C407" s="9" t="s">
        <v>499</v>
      </c>
      <c r="D407" s="7"/>
      <c r="E407" s="10" t="s">
        <v>615</v>
      </c>
      <c r="F407" s="12"/>
      <c r="G407" s="7"/>
      <c r="H407" s="10" t="s">
        <v>615</v>
      </c>
      <c r="I407" s="15">
        <f t="shared" ref="I407:I413" si="42">+D407+G407</f>
        <v>0</v>
      </c>
    </row>
    <row r="408" spans="1:25" ht="12.75" customHeight="1" x14ac:dyDescent="0.2">
      <c r="A408" s="221"/>
      <c r="B408" s="225"/>
      <c r="C408" s="34" t="s">
        <v>44</v>
      </c>
      <c r="D408" s="32">
        <f>SUM(D396:D407)</f>
        <v>0</v>
      </c>
      <c r="E408" s="33">
        <f t="shared" ref="E408:E413" si="43">+D408/$I408</f>
        <v>0</v>
      </c>
      <c r="F408" s="64"/>
      <c r="G408" s="32">
        <f>SUM(G396:G407)</f>
        <v>640</v>
      </c>
      <c r="H408" s="33">
        <f t="shared" ref="H408:H413" si="44">+G408/$I408</f>
        <v>1</v>
      </c>
      <c r="I408" s="36">
        <f t="shared" si="42"/>
        <v>640</v>
      </c>
    </row>
    <row r="409" spans="1:25" ht="12.75" customHeight="1" x14ac:dyDescent="0.2">
      <c r="A409" s="221"/>
      <c r="B409" s="225"/>
      <c r="C409" s="9" t="s">
        <v>605</v>
      </c>
      <c r="D409" s="7">
        <v>3744</v>
      </c>
      <c r="E409" s="10">
        <f t="shared" si="43"/>
        <v>1</v>
      </c>
      <c r="F409" s="12"/>
      <c r="G409" s="7"/>
      <c r="H409" s="10">
        <f t="shared" si="44"/>
        <v>0</v>
      </c>
      <c r="I409" s="15">
        <f t="shared" si="42"/>
        <v>3744</v>
      </c>
    </row>
    <row r="410" spans="1:25" ht="12.75" customHeight="1" x14ac:dyDescent="0.2">
      <c r="A410" s="221"/>
      <c r="B410" s="225"/>
      <c r="C410" s="9" t="s">
        <v>517</v>
      </c>
      <c r="D410" s="7"/>
      <c r="E410" s="10" t="s">
        <v>615</v>
      </c>
      <c r="F410" s="12"/>
      <c r="G410" s="7"/>
      <c r="H410" s="10" t="s">
        <v>615</v>
      </c>
      <c r="I410" s="15">
        <f t="shared" si="42"/>
        <v>0</v>
      </c>
      <c r="M410" s="8"/>
      <c r="N410" s="8"/>
      <c r="O410" s="8"/>
      <c r="P410" s="8"/>
      <c r="Q410" s="8"/>
    </row>
    <row r="411" spans="1:25" ht="12.75" customHeight="1" x14ac:dyDescent="0.2">
      <c r="A411" s="221"/>
      <c r="B411" s="225"/>
      <c r="C411" s="56" t="s">
        <v>44</v>
      </c>
      <c r="D411" s="32">
        <f>SUM(D409:D410)</f>
        <v>3744</v>
      </c>
      <c r="E411" s="33">
        <f t="shared" si="43"/>
        <v>1</v>
      </c>
      <c r="F411" s="64"/>
      <c r="G411" s="32">
        <f>SUM(G409:G410)</f>
        <v>0</v>
      </c>
      <c r="H411" s="33">
        <f t="shared" si="44"/>
        <v>0</v>
      </c>
      <c r="I411" s="36">
        <f t="shared" si="42"/>
        <v>3744</v>
      </c>
    </row>
    <row r="412" spans="1:25" ht="12.75" customHeight="1" thickBot="1" x14ac:dyDescent="0.25">
      <c r="A412" s="221"/>
      <c r="B412" s="226"/>
      <c r="C412" s="63" t="s">
        <v>0</v>
      </c>
      <c r="D412" s="66">
        <f>SUM(D394,D408,D411)</f>
        <v>3744</v>
      </c>
      <c r="E412" s="78">
        <f t="shared" si="43"/>
        <v>0.85090909090909095</v>
      </c>
      <c r="F412" s="65"/>
      <c r="G412" s="66">
        <f>SUM(G394,G408,G411)</f>
        <v>656</v>
      </c>
      <c r="H412" s="78">
        <f t="shared" si="44"/>
        <v>0.14909090909090908</v>
      </c>
      <c r="I412" s="84">
        <f t="shared" si="42"/>
        <v>4400</v>
      </c>
    </row>
    <row r="413" spans="1:25" ht="12.75" customHeight="1" thickBot="1" x14ac:dyDescent="0.25">
      <c r="A413" s="236"/>
      <c r="B413" s="228" t="s">
        <v>173</v>
      </c>
      <c r="C413" s="229"/>
      <c r="D413" s="75">
        <f>+D412</f>
        <v>3744</v>
      </c>
      <c r="E413" s="76">
        <f t="shared" si="43"/>
        <v>0.85090909090909095</v>
      </c>
      <c r="F413" s="77"/>
      <c r="G413" s="75">
        <f>+G412</f>
        <v>656</v>
      </c>
      <c r="H413" s="76">
        <f t="shared" si="44"/>
        <v>0.14909090909090908</v>
      </c>
      <c r="I413" s="77">
        <f t="shared" si="42"/>
        <v>4400</v>
      </c>
    </row>
    <row r="414" spans="1:25" ht="12.75" customHeight="1" x14ac:dyDescent="0.2">
      <c r="D414" s="2"/>
      <c r="E414" s="2"/>
      <c r="F414" s="2"/>
      <c r="G414" s="1"/>
      <c r="H414" s="1"/>
    </row>
  </sheetData>
  <mergeCells count="38">
    <mergeCell ref="A191:A236"/>
    <mergeCell ref="D6:E6"/>
    <mergeCell ref="G6:H6"/>
    <mergeCell ref="B8:C8"/>
    <mergeCell ref="B9:B31"/>
    <mergeCell ref="B32:B50"/>
    <mergeCell ref="A52:A78"/>
    <mergeCell ref="B52:B77"/>
    <mergeCell ref="B78:C78"/>
    <mergeCell ref="A9:A51"/>
    <mergeCell ref="B51:C51"/>
    <mergeCell ref="A237:A276"/>
    <mergeCell ref="B237:B276"/>
    <mergeCell ref="A277:A298"/>
    <mergeCell ref="A79:A102"/>
    <mergeCell ref="B79:B101"/>
    <mergeCell ref="B102:C102"/>
    <mergeCell ref="A103:A140"/>
    <mergeCell ref="B103:B140"/>
    <mergeCell ref="A141:A156"/>
    <mergeCell ref="B141:B156"/>
    <mergeCell ref="A157:A190"/>
    <mergeCell ref="B157:B189"/>
    <mergeCell ref="B190:C190"/>
    <mergeCell ref="B191:B235"/>
    <mergeCell ref="B236:C236"/>
    <mergeCell ref="B277:B293"/>
    <mergeCell ref="B294:B297"/>
    <mergeCell ref="B298:C298"/>
    <mergeCell ref="A376:A413"/>
    <mergeCell ref="B376:B412"/>
    <mergeCell ref="B413:C413"/>
    <mergeCell ref="A299:A341"/>
    <mergeCell ref="B299:B316"/>
    <mergeCell ref="B317:B341"/>
    <mergeCell ref="A342:A375"/>
    <mergeCell ref="B342:B374"/>
    <mergeCell ref="B375:C375"/>
  </mergeCells>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11" manualBreakCount="11">
    <brk id="51" max="8" man="1"/>
    <brk id="78" max="8" man="1"/>
    <brk id="102" max="8" man="1"/>
    <brk id="140" max="8" man="1"/>
    <brk id="156" max="8" man="1"/>
    <brk id="190" max="8" man="1"/>
    <brk id="236" max="8" man="1"/>
    <brk id="276" max="8" man="1"/>
    <brk id="298" max="8" man="1"/>
    <brk id="341" max="8" man="1"/>
    <brk id="375"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445"/>
  <sheetViews>
    <sheetView zoomScale="130" zoomScaleNormal="130" workbookViewId="0">
      <pane ySplit="8" topLeftCell="A9" activePane="bottomLeft" state="frozen"/>
      <selection activeCell="B9" sqref="B9:B30"/>
      <selection pane="bottomLeft" activeCell="A9" sqref="A9:A51"/>
    </sheetView>
  </sheetViews>
  <sheetFormatPr defaultColWidth="8.88671875" defaultRowHeight="12.75" customHeight="1" x14ac:dyDescent="0.2"/>
  <cols>
    <col min="1" max="1" width="1.77734375" style="8" customWidth="1"/>
    <col min="2" max="2" width="6.77734375" style="8" customWidth="1"/>
    <col min="3" max="3" width="40.77734375" style="8" customWidth="1"/>
    <col min="4" max="5" width="12.77734375" style="8" customWidth="1"/>
    <col min="6" max="6" width="12.77734375" style="14" customWidth="1"/>
    <col min="7" max="7" width="5.77734375" customWidth="1"/>
    <col min="8" max="8" width="5.33203125" style="8" bestFit="1" customWidth="1"/>
    <col min="9" max="9" width="1.77734375" style="14" customWidth="1"/>
    <col min="10" max="10" width="9.77734375" style="8" customWidth="1"/>
    <col min="11" max="11" width="8.88671875" style="8"/>
    <col min="32" max="16384" width="8.88671875" style="8"/>
  </cols>
  <sheetData>
    <row r="1" spans="1:31" ht="12.75" customHeight="1" x14ac:dyDescent="0.2">
      <c r="A1" s="22" t="s">
        <v>622</v>
      </c>
      <c r="C1" s="22"/>
      <c r="D1" s="22"/>
      <c r="E1" s="22"/>
      <c r="F1" s="175"/>
    </row>
    <row r="2" spans="1:31" ht="12.75" customHeight="1" x14ac:dyDescent="0.2">
      <c r="A2" s="22" t="s">
        <v>7</v>
      </c>
      <c r="C2" s="22"/>
      <c r="D2" s="22"/>
      <c r="E2" s="22"/>
      <c r="F2" s="175"/>
    </row>
    <row r="3" spans="1:31" ht="12.75" customHeight="1" x14ac:dyDescent="0.2">
      <c r="A3" s="22" t="s">
        <v>12</v>
      </c>
      <c r="C3" s="22"/>
      <c r="D3" s="22"/>
      <c r="E3" s="22"/>
      <c r="F3" s="175"/>
    </row>
    <row r="4" spans="1:31" ht="12.75" customHeight="1" x14ac:dyDescent="0.2">
      <c r="A4" s="22" t="s">
        <v>668</v>
      </c>
      <c r="D4" s="22"/>
      <c r="F4" s="90"/>
    </row>
    <row r="5" spans="1:31" ht="12.75" customHeight="1" thickBot="1" x14ac:dyDescent="0.25">
      <c r="A5" s="70"/>
      <c r="B5" s="195"/>
      <c r="C5" s="196"/>
      <c r="D5" s="196"/>
      <c r="E5" s="196"/>
      <c r="F5" s="197"/>
    </row>
    <row r="6" spans="1:31" ht="12.75" customHeight="1" x14ac:dyDescent="0.2">
      <c r="A6" s="198"/>
      <c r="B6" s="198"/>
      <c r="C6" s="198"/>
      <c r="D6" s="199" t="s">
        <v>607</v>
      </c>
      <c r="E6" s="199" t="s">
        <v>608</v>
      </c>
      <c r="F6" s="200" t="s">
        <v>612</v>
      </c>
    </row>
    <row r="7" spans="1:31" ht="15.75" thickBot="1" x14ac:dyDescent="0.25">
      <c r="A7" s="81"/>
      <c r="B7" s="79" t="s">
        <v>2</v>
      </c>
      <c r="C7" s="79" t="s">
        <v>3</v>
      </c>
      <c r="D7" s="80" t="s">
        <v>610</v>
      </c>
      <c r="E7" s="80" t="s">
        <v>609</v>
      </c>
      <c r="F7" s="176" t="s">
        <v>611</v>
      </c>
    </row>
    <row r="8" spans="1:31" ht="12.75" customHeight="1" thickBot="1" x14ac:dyDescent="0.25">
      <c r="A8" s="70"/>
      <c r="B8" s="251" t="s">
        <v>14</v>
      </c>
      <c r="C8" s="251"/>
      <c r="D8" s="87">
        <f>SUM(D51,D78,D103,D191,D264,D326,D403,D441)</f>
        <v>1146144</v>
      </c>
      <c r="E8" s="78">
        <f t="shared" ref="E8" si="0">+D8/$F8</f>
        <v>0.28636418149110532</v>
      </c>
      <c r="F8" s="66">
        <f>SUM(F51,F78,F103,F191,F264,F326,F403,F441)</f>
        <v>4002400</v>
      </c>
      <c r="J8" s="14"/>
      <c r="L8" s="92"/>
    </row>
    <row r="9" spans="1:31" ht="12.75" customHeight="1" x14ac:dyDescent="0.2">
      <c r="A9" s="235" t="s">
        <v>350</v>
      </c>
      <c r="B9" s="223" t="s">
        <v>332</v>
      </c>
      <c r="C9" s="50" t="str">
        <f>+'DistrictxDiv-Dept'!C9</f>
        <v>Walker, R. B.</v>
      </c>
      <c r="D9" s="85"/>
      <c r="E9" s="86"/>
      <c r="F9" s="85"/>
      <c r="G9" s="8"/>
      <c r="I9" s="8"/>
      <c r="J9" s="14"/>
      <c r="L9" s="92"/>
      <c r="V9" s="8"/>
      <c r="W9" s="8"/>
      <c r="X9" s="8"/>
      <c r="Y9" s="8"/>
      <c r="Z9" s="8"/>
      <c r="AA9" s="8"/>
      <c r="AB9" s="8"/>
      <c r="AC9" s="8"/>
      <c r="AD9" s="8"/>
      <c r="AE9" s="8"/>
    </row>
    <row r="10" spans="1:31" ht="12.75" customHeight="1" x14ac:dyDescent="0.2">
      <c r="A10" s="221"/>
      <c r="B10" s="224"/>
      <c r="C10" s="51" t="str">
        <f>+'DistrictxDiv-Dept'!C10</f>
        <v>Accounting (ACCT)</v>
      </c>
      <c r="D10" s="16"/>
      <c r="E10" s="10" t="s">
        <v>615</v>
      </c>
      <c r="F10" s="7">
        <f>+'DistrictxDiv-Dept'!D10</f>
        <v>0</v>
      </c>
      <c r="G10" s="8"/>
      <c r="I10" s="8"/>
      <c r="J10" s="14"/>
      <c r="L10" s="92"/>
      <c r="V10" s="8"/>
      <c r="W10" s="8"/>
      <c r="X10" s="8"/>
      <c r="Y10" s="8"/>
      <c r="Z10" s="8"/>
      <c r="AA10" s="8"/>
      <c r="AB10" s="8"/>
      <c r="AC10" s="8"/>
      <c r="AD10" s="8"/>
      <c r="AE10" s="8"/>
    </row>
    <row r="11" spans="1:31" ht="12.75" customHeight="1" x14ac:dyDescent="0.2">
      <c r="A11" s="221"/>
      <c r="B11" s="224"/>
      <c r="C11" s="51" t="str">
        <f>+'DistrictxDiv-Dept'!C11</f>
        <v>Anatomy &amp; Physiology (ANPH)</v>
      </c>
      <c r="D11" s="16"/>
      <c r="E11" s="10" t="s">
        <v>615</v>
      </c>
      <c r="F11" s="7">
        <f>+'DistrictxDiv-Dept'!D11</f>
        <v>0</v>
      </c>
      <c r="G11" s="8"/>
      <c r="I11" s="8"/>
      <c r="J11" s="14"/>
      <c r="K11" s="14"/>
      <c r="L11" s="92"/>
      <c r="V11" s="8"/>
      <c r="W11" s="8"/>
      <c r="X11" s="8"/>
      <c r="Y11" s="8"/>
      <c r="Z11" s="8"/>
      <c r="AA11" s="8"/>
      <c r="AB11" s="8"/>
      <c r="AC11" s="8"/>
      <c r="AD11" s="8"/>
      <c r="AE11" s="8"/>
    </row>
    <row r="12" spans="1:31" ht="12.75" customHeight="1" x14ac:dyDescent="0.2">
      <c r="A12" s="221"/>
      <c r="B12" s="224"/>
      <c r="C12" s="51" t="str">
        <f>+'DistrictxDiv-Dept'!C12</f>
        <v>Art (ARTS)</v>
      </c>
      <c r="D12" s="16"/>
      <c r="E12" s="10" t="s">
        <v>615</v>
      </c>
      <c r="F12" s="7">
        <f>+'DistrictxDiv-Dept'!D12</f>
        <v>0</v>
      </c>
      <c r="G12" s="8"/>
      <c r="I12" s="8"/>
      <c r="J12" s="14"/>
      <c r="K12" s="14"/>
      <c r="L12" s="92"/>
      <c r="V12" s="8"/>
      <c r="W12" s="8"/>
      <c r="X12" s="8"/>
      <c r="Y12" s="8"/>
      <c r="Z12" s="8"/>
      <c r="AA12" s="8"/>
      <c r="AB12" s="8"/>
      <c r="AC12" s="8"/>
      <c r="AD12" s="8"/>
      <c r="AE12" s="8"/>
    </row>
    <row r="13" spans="1:31" ht="12.75" customHeight="1" x14ac:dyDescent="0.2">
      <c r="A13" s="221"/>
      <c r="B13" s="224"/>
      <c r="C13" s="51" t="str">
        <f>+'DistrictxDiv-Dept'!C13</f>
        <v>Biology (BIOL)</v>
      </c>
      <c r="D13" s="16"/>
      <c r="E13" s="10" t="s">
        <v>615</v>
      </c>
      <c r="F13" s="7">
        <f>+'DistrictxDiv-Dept'!D13</f>
        <v>0</v>
      </c>
      <c r="G13" s="8"/>
      <c r="I13" s="8"/>
      <c r="J13" s="14"/>
      <c r="K13" s="14"/>
      <c r="L13" s="92"/>
      <c r="V13" s="8"/>
      <c r="W13" s="8"/>
      <c r="X13" s="8"/>
      <c r="Y13" s="8"/>
      <c r="Z13" s="8"/>
      <c r="AA13" s="8"/>
      <c r="AB13" s="8"/>
      <c r="AC13" s="8"/>
      <c r="AD13" s="8"/>
      <c r="AE13" s="8"/>
    </row>
    <row r="14" spans="1:31" ht="12.75" customHeight="1" x14ac:dyDescent="0.2">
      <c r="A14" s="221"/>
      <c r="B14" s="224"/>
      <c r="C14" s="51" t="str">
        <f>+'DistrictxDiv-Dept'!C14</f>
        <v>Business (BUSI)</v>
      </c>
      <c r="D14" s="7"/>
      <c r="E14" s="10" t="s">
        <v>615</v>
      </c>
      <c r="F14" s="7">
        <f>+'DistrictxDiv-Dept'!D14</f>
        <v>0</v>
      </c>
      <c r="G14" s="8"/>
      <c r="I14" s="8"/>
      <c r="J14" s="14"/>
      <c r="K14" s="14"/>
      <c r="L14" s="92"/>
      <c r="V14" s="8"/>
      <c r="W14" s="8"/>
      <c r="X14" s="8"/>
      <c r="Y14" s="8"/>
      <c r="Z14" s="8"/>
      <c r="AA14" s="8"/>
      <c r="AB14" s="8"/>
      <c r="AC14" s="8"/>
      <c r="AD14" s="8"/>
      <c r="AE14" s="8"/>
    </row>
    <row r="15" spans="1:31" ht="12.75" customHeight="1" x14ac:dyDescent="0.2">
      <c r="A15" s="221"/>
      <c r="B15" s="225"/>
      <c r="C15" s="9" t="str">
        <f>+'DistrictxDiv-Dept'!C15</f>
        <v>Developmental Mathematics (DEVM)</v>
      </c>
      <c r="D15" s="7"/>
      <c r="E15" s="10">
        <f t="shared" ref="E15:E76" si="1">+D15/$F15</f>
        <v>0</v>
      </c>
      <c r="F15" s="7">
        <f>+'DistrictxDiv-Dept'!D15</f>
        <v>1728</v>
      </c>
      <c r="G15" s="8"/>
      <c r="I15" s="8"/>
      <c r="J15" s="14"/>
      <c r="L15" s="92"/>
      <c r="V15" s="8"/>
      <c r="W15" s="8"/>
      <c r="X15" s="8"/>
      <c r="Y15" s="8"/>
      <c r="Z15" s="8"/>
      <c r="AA15" s="8"/>
      <c r="AB15" s="8"/>
      <c r="AC15" s="8"/>
      <c r="AD15" s="8"/>
      <c r="AE15" s="8"/>
    </row>
    <row r="16" spans="1:31" ht="12.75" customHeight="1" x14ac:dyDescent="0.2">
      <c r="A16" s="221"/>
      <c r="B16" s="225"/>
      <c r="C16" s="9" t="str">
        <f>+'DistrictxDiv-Dept'!C16</f>
        <v>Economics (ECON)</v>
      </c>
      <c r="D16" s="7"/>
      <c r="E16" s="10">
        <f t="shared" si="1"/>
        <v>0</v>
      </c>
      <c r="F16" s="7">
        <f>+'DistrictxDiv-Dept'!D16</f>
        <v>4416</v>
      </c>
      <c r="G16" s="8"/>
      <c r="I16" s="8"/>
      <c r="J16" s="14"/>
      <c r="K16" s="14"/>
      <c r="L16" s="92"/>
      <c r="V16" s="8"/>
      <c r="W16" s="8"/>
      <c r="X16" s="8"/>
      <c r="Y16" s="8"/>
      <c r="Z16" s="8"/>
      <c r="AA16" s="8"/>
      <c r="AB16" s="8"/>
      <c r="AC16" s="8"/>
      <c r="AD16" s="8"/>
      <c r="AE16" s="8"/>
    </row>
    <row r="17" spans="1:31" ht="12.75" customHeight="1" x14ac:dyDescent="0.2">
      <c r="A17" s="221"/>
      <c r="B17" s="225"/>
      <c r="C17" s="9" t="str">
        <f>+'DistrictxDiv-Dept'!C17</f>
        <v>EDUC Learning Frameworks (EDLF)</v>
      </c>
      <c r="D17" s="7"/>
      <c r="E17" s="10">
        <f t="shared" si="1"/>
        <v>0</v>
      </c>
      <c r="F17" s="7">
        <f>+'DistrictxDiv-Dept'!D17</f>
        <v>1392</v>
      </c>
      <c r="G17" s="8"/>
      <c r="I17" s="8"/>
      <c r="J17" s="14"/>
      <c r="K17" s="14"/>
      <c r="L17" s="92"/>
      <c r="V17" s="8"/>
      <c r="W17" s="8"/>
      <c r="X17" s="8"/>
      <c r="Y17" s="8"/>
      <c r="Z17" s="8"/>
      <c r="AA17" s="8"/>
      <c r="AB17" s="8"/>
      <c r="AC17" s="8"/>
      <c r="AD17" s="8"/>
      <c r="AE17" s="8"/>
    </row>
    <row r="18" spans="1:31" ht="12.75" customHeight="1" x14ac:dyDescent="0.2">
      <c r="A18" s="221"/>
      <c r="B18" s="225"/>
      <c r="C18" s="9" t="str">
        <f>+'DistrictxDiv-Dept'!C18</f>
        <v>English (ENGL)</v>
      </c>
      <c r="D18" s="7">
        <v>2624</v>
      </c>
      <c r="E18" s="10">
        <f t="shared" si="1"/>
        <v>9.6641131408367706E-2</v>
      </c>
      <c r="F18" s="7">
        <f>+'DistrictxDiv-Dept'!D18</f>
        <v>27152</v>
      </c>
      <c r="G18" s="8"/>
      <c r="I18" s="8"/>
      <c r="J18" s="14"/>
      <c r="K18" s="14"/>
      <c r="L18" s="92"/>
      <c r="V18" s="8"/>
      <c r="W18" s="8"/>
      <c r="X18" s="8"/>
      <c r="Y18" s="8"/>
      <c r="Z18" s="8"/>
      <c r="AA18" s="8"/>
      <c r="AB18" s="8"/>
      <c r="AC18" s="8"/>
      <c r="AD18" s="8"/>
      <c r="AE18" s="8"/>
    </row>
    <row r="19" spans="1:31" ht="12.75" customHeight="1" x14ac:dyDescent="0.2">
      <c r="A19" s="221"/>
      <c r="B19" s="225"/>
      <c r="C19" s="9" t="str">
        <f>+'DistrictxDiv-Dept'!C19</f>
        <v>Environmental Science (ENVR)</v>
      </c>
      <c r="D19" s="7"/>
      <c r="E19" s="10" t="s">
        <v>615</v>
      </c>
      <c r="F19" s="7">
        <f>+'DistrictxDiv-Dept'!D19</f>
        <v>0</v>
      </c>
      <c r="G19" s="8"/>
      <c r="I19" s="8"/>
      <c r="K19" s="14"/>
      <c r="L19" s="92"/>
      <c r="V19" s="8"/>
      <c r="W19" s="8"/>
      <c r="X19" s="8"/>
      <c r="Y19" s="8"/>
      <c r="Z19" s="8"/>
      <c r="AA19" s="8"/>
      <c r="AB19" s="8"/>
      <c r="AC19" s="8"/>
      <c r="AD19" s="8"/>
      <c r="AE19" s="8"/>
    </row>
    <row r="20" spans="1:31" ht="12.75" customHeight="1" x14ac:dyDescent="0.2">
      <c r="A20" s="221"/>
      <c r="B20" s="225"/>
      <c r="C20" s="9" t="str">
        <f>+'DistrictxDiv-Dept'!C20</f>
        <v>History (HIST)</v>
      </c>
      <c r="D20" s="7"/>
      <c r="E20" s="10">
        <f t="shared" si="1"/>
        <v>0</v>
      </c>
      <c r="F20" s="7">
        <f>+'DistrictxDiv-Dept'!D20</f>
        <v>10560</v>
      </c>
      <c r="G20" s="8"/>
      <c r="I20" s="8"/>
      <c r="K20" s="14"/>
      <c r="L20" s="92"/>
      <c r="V20" s="8"/>
      <c r="W20" s="8"/>
      <c r="X20" s="8"/>
      <c r="Y20" s="8"/>
      <c r="Z20" s="8"/>
      <c r="AA20" s="8"/>
      <c r="AB20" s="8"/>
      <c r="AC20" s="8"/>
      <c r="AD20" s="8"/>
      <c r="AE20" s="8"/>
    </row>
    <row r="21" spans="1:31" ht="12.75" customHeight="1" x14ac:dyDescent="0.2">
      <c r="A21" s="221"/>
      <c r="B21" s="225"/>
      <c r="C21" s="9" t="str">
        <f>+'DistrictxDiv-Dept'!C21</f>
        <v>Humanities (HUMA)</v>
      </c>
      <c r="D21" s="7"/>
      <c r="E21" s="10" t="s">
        <v>615</v>
      </c>
      <c r="F21" s="7">
        <f>+'DistrictxDiv-Dept'!D21</f>
        <v>0</v>
      </c>
      <c r="G21" s="8"/>
      <c r="I21" s="8"/>
      <c r="K21" s="14"/>
      <c r="L21" s="92"/>
      <c r="V21" s="8"/>
      <c r="W21" s="8"/>
      <c r="X21" s="8"/>
      <c r="Y21" s="8"/>
      <c r="Z21" s="8"/>
      <c r="AA21" s="8"/>
      <c r="AB21" s="8"/>
      <c r="AC21" s="8"/>
      <c r="AD21" s="8"/>
      <c r="AE21" s="8"/>
    </row>
    <row r="22" spans="1:31" ht="12.75" customHeight="1" x14ac:dyDescent="0.2">
      <c r="A22" s="221"/>
      <c r="B22" s="225"/>
      <c r="C22" s="9" t="str">
        <f>+'DistrictxDiv-Dept'!C22</f>
        <v>Mathematics (MATH)</v>
      </c>
      <c r="D22" s="15">
        <v>1152</v>
      </c>
      <c r="E22" s="10">
        <f t="shared" si="1"/>
        <v>0.2608695652173913</v>
      </c>
      <c r="F22" s="7">
        <f>+'DistrictxDiv-Dept'!D22</f>
        <v>4416</v>
      </c>
      <c r="G22" s="8"/>
      <c r="I22" s="8"/>
      <c r="K22" s="14"/>
      <c r="L22" s="92"/>
      <c r="V22" s="8"/>
      <c r="W22" s="8"/>
      <c r="X22" s="8"/>
      <c r="Y22" s="8"/>
      <c r="Z22" s="8"/>
      <c r="AA22" s="8"/>
      <c r="AB22" s="8"/>
      <c r="AC22" s="8"/>
      <c r="AD22" s="8"/>
      <c r="AE22" s="8"/>
    </row>
    <row r="23" spans="1:31" ht="12.75" customHeight="1" x14ac:dyDescent="0.2">
      <c r="A23" s="221"/>
      <c r="B23" s="225"/>
      <c r="C23" s="9" t="str">
        <f>+'DistrictxDiv-Dept'!C23</f>
        <v>Music (MUSI)</v>
      </c>
      <c r="D23" s="15"/>
      <c r="E23" s="10" t="s">
        <v>615</v>
      </c>
      <c r="F23" s="7">
        <f>+'DistrictxDiv-Dept'!D23</f>
        <v>0</v>
      </c>
      <c r="G23" s="8"/>
      <c r="I23" s="8"/>
      <c r="L23" s="92"/>
      <c r="V23" s="8"/>
      <c r="W23" s="8"/>
      <c r="X23" s="8"/>
      <c r="Y23" s="8"/>
      <c r="Z23" s="8"/>
      <c r="AA23" s="8"/>
      <c r="AB23" s="8"/>
      <c r="AC23" s="8"/>
      <c r="AD23" s="8"/>
      <c r="AE23" s="8"/>
    </row>
    <row r="24" spans="1:31" ht="12.75" customHeight="1" x14ac:dyDescent="0.2">
      <c r="A24" s="221"/>
      <c r="B24" s="225"/>
      <c r="C24" s="9" t="str">
        <f>+'DistrictxDiv-Dept'!C24</f>
        <v>Nutrition (NUTR)</v>
      </c>
      <c r="D24" s="15"/>
      <c r="E24" s="10" t="s">
        <v>615</v>
      </c>
      <c r="F24" s="7">
        <f>+'DistrictxDiv-Dept'!D24</f>
        <v>0</v>
      </c>
      <c r="G24" s="8"/>
      <c r="I24" s="8"/>
      <c r="K24" s="14"/>
      <c r="L24" s="92"/>
      <c r="V24" s="8"/>
      <c r="W24" s="8"/>
      <c r="X24" s="8"/>
      <c r="Y24" s="8"/>
      <c r="Z24" s="8"/>
      <c r="AA24" s="8"/>
      <c r="AB24" s="8"/>
      <c r="AC24" s="8"/>
      <c r="AD24" s="8"/>
      <c r="AE24" s="8"/>
    </row>
    <row r="25" spans="1:31" ht="12.75" customHeight="1" x14ac:dyDescent="0.2">
      <c r="A25" s="221"/>
      <c r="B25" s="225"/>
      <c r="C25" s="9" t="str">
        <f>+'DistrictxDiv-Dept'!C25</f>
        <v>Philosophy (PHIL)</v>
      </c>
      <c r="D25" s="15"/>
      <c r="E25" s="10" t="s">
        <v>615</v>
      </c>
      <c r="F25" s="7">
        <f>+'DistrictxDiv-Dept'!D25</f>
        <v>0</v>
      </c>
      <c r="G25" s="8"/>
      <c r="I25" s="8"/>
      <c r="L25" s="92"/>
      <c r="V25" s="8"/>
      <c r="W25" s="8"/>
      <c r="X25" s="8"/>
      <c r="Y25" s="8"/>
      <c r="Z25" s="8"/>
      <c r="AA25" s="8"/>
      <c r="AB25" s="8"/>
      <c r="AC25" s="8"/>
      <c r="AD25" s="8"/>
      <c r="AE25" s="8"/>
    </row>
    <row r="26" spans="1:31" ht="12.75" customHeight="1" x14ac:dyDescent="0.2">
      <c r="A26" s="221"/>
      <c r="B26" s="225"/>
      <c r="C26" s="9" t="str">
        <f>+'DistrictxDiv-Dept'!C26</f>
        <v>Physics (PHYS)</v>
      </c>
      <c r="D26" s="7"/>
      <c r="E26" s="10" t="s">
        <v>615</v>
      </c>
      <c r="F26" s="7">
        <f>+'DistrictxDiv-Dept'!D26</f>
        <v>0</v>
      </c>
      <c r="G26" s="8"/>
      <c r="I26" s="8"/>
      <c r="K26" s="14"/>
      <c r="L26" s="92"/>
      <c r="V26" s="8"/>
      <c r="W26" s="8"/>
      <c r="X26" s="8"/>
      <c r="Y26" s="8"/>
      <c r="Z26" s="8"/>
      <c r="AA26" s="8"/>
      <c r="AB26" s="8"/>
      <c r="AC26" s="8"/>
      <c r="AD26" s="8"/>
      <c r="AE26" s="8"/>
    </row>
    <row r="27" spans="1:31" ht="12.75" customHeight="1" x14ac:dyDescent="0.2">
      <c r="A27" s="221"/>
      <c r="B27" s="225"/>
      <c r="C27" s="9" t="str">
        <f>+'DistrictxDiv-Dept'!C27</f>
        <v>Political Science (POLS)</v>
      </c>
      <c r="D27" s="7"/>
      <c r="E27" s="10">
        <f t="shared" si="1"/>
        <v>0</v>
      </c>
      <c r="F27" s="7">
        <f>+'DistrictxDiv-Dept'!D27</f>
        <v>5856</v>
      </c>
      <c r="G27" s="8"/>
      <c r="I27" s="8"/>
      <c r="K27" s="14"/>
      <c r="L27" s="92"/>
      <c r="V27" s="8"/>
      <c r="W27" s="8"/>
      <c r="X27" s="8"/>
      <c r="Y27" s="8"/>
      <c r="Z27" s="8"/>
      <c r="AA27" s="8"/>
      <c r="AB27" s="8"/>
      <c r="AC27" s="8"/>
      <c r="AD27" s="8"/>
      <c r="AE27" s="8"/>
    </row>
    <row r="28" spans="1:31" ht="12.75" customHeight="1" x14ac:dyDescent="0.2">
      <c r="A28" s="221"/>
      <c r="B28" s="225"/>
      <c r="C28" s="9" t="str">
        <f>+'DistrictxDiv-Dept'!C28</f>
        <v>Psychology (PSYC)</v>
      </c>
      <c r="D28" s="7"/>
      <c r="E28" s="10">
        <f t="shared" si="1"/>
        <v>0</v>
      </c>
      <c r="F28" s="7">
        <f>+'DistrictxDiv-Dept'!D28</f>
        <v>1920</v>
      </c>
      <c r="G28" s="8"/>
      <c r="I28" s="8"/>
      <c r="L28" s="92"/>
      <c r="V28" s="8"/>
      <c r="W28" s="8"/>
      <c r="X28" s="8"/>
      <c r="Y28" s="8"/>
      <c r="Z28" s="8"/>
      <c r="AA28" s="8"/>
      <c r="AB28" s="8"/>
      <c r="AC28" s="8"/>
      <c r="AD28" s="8"/>
      <c r="AE28" s="8"/>
    </row>
    <row r="29" spans="1:31" ht="12.75" customHeight="1" x14ac:dyDescent="0.2">
      <c r="A29" s="221"/>
      <c r="B29" s="225"/>
      <c r="C29" s="9" t="str">
        <f>+'DistrictxDiv-Dept'!C29</f>
        <v>Reading &amp; Writing (RDWR)</v>
      </c>
      <c r="D29" s="7"/>
      <c r="E29" s="10" t="s">
        <v>615</v>
      </c>
      <c r="F29" s="7">
        <f>+'DistrictxDiv-Dept'!D29</f>
        <v>0</v>
      </c>
      <c r="G29" s="8"/>
      <c r="I29" s="8"/>
      <c r="L29" s="92"/>
      <c r="V29" s="8"/>
      <c r="W29" s="8"/>
      <c r="X29" s="8"/>
      <c r="Y29" s="8"/>
      <c r="Z29" s="8"/>
      <c r="AA29" s="8"/>
      <c r="AB29" s="8"/>
      <c r="AC29" s="8"/>
      <c r="AD29" s="8"/>
      <c r="AE29" s="8"/>
    </row>
    <row r="30" spans="1:31" ht="12.75" customHeight="1" x14ac:dyDescent="0.2">
      <c r="A30" s="221"/>
      <c r="B30" s="225"/>
      <c r="C30" s="9" t="str">
        <f>+'DistrictxDiv-Dept'!C30</f>
        <v>Speech (SPCH)</v>
      </c>
      <c r="D30" s="7"/>
      <c r="E30" s="10" t="s">
        <v>615</v>
      </c>
      <c r="F30" s="7">
        <f>+'DistrictxDiv-Dept'!D30</f>
        <v>0</v>
      </c>
      <c r="G30" s="8"/>
      <c r="I30" s="8"/>
      <c r="K30" s="14"/>
      <c r="L30" s="92"/>
      <c r="V30" s="8"/>
      <c r="W30" s="8"/>
      <c r="X30" s="8"/>
      <c r="Y30" s="8"/>
      <c r="Z30" s="8"/>
      <c r="AA30" s="8"/>
      <c r="AB30" s="8"/>
      <c r="AC30" s="8"/>
      <c r="AD30" s="8"/>
      <c r="AE30" s="8"/>
    </row>
    <row r="31" spans="1:31" ht="12.75" customHeight="1" thickBot="1" x14ac:dyDescent="0.25">
      <c r="A31" s="221"/>
      <c r="B31" s="226"/>
      <c r="C31" s="58" t="str">
        <f>+'DistrictxDiv-Dept'!C31</f>
        <v>Division Total</v>
      </c>
      <c r="D31" s="59">
        <f>SUM(D10:D30)</f>
        <v>3776</v>
      </c>
      <c r="E31" s="60">
        <f t="shared" si="1"/>
        <v>6.5738161559888583E-2</v>
      </c>
      <c r="F31" s="59">
        <f>+'DistrictxDiv-Dept'!D31</f>
        <v>57440</v>
      </c>
      <c r="G31" s="8"/>
      <c r="I31" s="8"/>
      <c r="K31" s="14"/>
      <c r="L31" s="92"/>
      <c r="V31" s="8"/>
      <c r="W31" s="8"/>
      <c r="X31" s="8"/>
      <c r="Y31" s="8"/>
      <c r="Z31" s="8"/>
      <c r="AA31" s="8"/>
      <c r="AB31" s="8"/>
      <c r="AC31" s="8"/>
      <c r="AD31" s="8"/>
      <c r="AE31" s="8"/>
    </row>
    <row r="32" spans="1:31" ht="12.75" customHeight="1" x14ac:dyDescent="0.2">
      <c r="A32" s="221"/>
      <c r="B32" s="224" t="s">
        <v>333</v>
      </c>
      <c r="C32" s="47" t="str">
        <f>+'DistrictxDiv-Dept'!C32</f>
        <v>Auto Body Repair (Alba [71500]-DW) (ABDR)</v>
      </c>
      <c r="D32" s="16">
        <v>7616</v>
      </c>
      <c r="E32" s="10">
        <f t="shared" si="1"/>
        <v>0.45945945945945948</v>
      </c>
      <c r="F32" s="7">
        <f>+'DistrictxDiv-Dept'!D32</f>
        <v>16576</v>
      </c>
      <c r="G32" s="8"/>
      <c r="K32" s="14"/>
      <c r="L32" s="92"/>
      <c r="V32" s="8"/>
      <c r="W32" s="8"/>
      <c r="X32" s="8"/>
      <c r="Y32" s="8"/>
      <c r="Z32" s="8"/>
      <c r="AA32" s="8"/>
      <c r="AB32" s="8"/>
      <c r="AC32" s="8"/>
      <c r="AD32" s="8"/>
      <c r="AE32" s="8"/>
    </row>
    <row r="33" spans="1:31" ht="12.75" customHeight="1" x14ac:dyDescent="0.2">
      <c r="A33" s="221"/>
      <c r="B33" s="224"/>
      <c r="C33" s="9" t="str">
        <f>+'DistrictxDiv-Dept'!C33</f>
        <v>Automotive Tech. (Alba [71500]-DW) (AUMT)</v>
      </c>
      <c r="D33" s="7">
        <v>11904</v>
      </c>
      <c r="E33" s="10">
        <f t="shared" si="1"/>
        <v>0.22627737226277372</v>
      </c>
      <c r="F33" s="7">
        <f>+'DistrictxDiv-Dept'!D33</f>
        <v>52608</v>
      </c>
      <c r="G33" s="8"/>
      <c r="I33" s="8"/>
      <c r="L33" s="92"/>
      <c r="V33" s="8"/>
      <c r="W33" s="8"/>
      <c r="X33" s="8"/>
      <c r="Y33" s="8"/>
      <c r="Z33" s="8"/>
      <c r="AA33" s="8"/>
      <c r="AB33" s="8"/>
      <c r="AC33" s="8"/>
      <c r="AD33" s="8"/>
      <c r="AE33" s="8"/>
    </row>
    <row r="34" spans="1:31" ht="12.75" customHeight="1" x14ac:dyDescent="0.2">
      <c r="A34" s="221"/>
      <c r="B34" s="224"/>
      <c r="C34" s="9" t="str">
        <f>+'DistrictxDiv-Dept'!C34</f>
        <v>Biomedical Equip. Tech. (Baweja [71700]-DW) (BIOM)</v>
      </c>
      <c r="D34" s="12"/>
      <c r="E34" s="10">
        <f t="shared" si="1"/>
        <v>0</v>
      </c>
      <c r="F34" s="7">
        <f>+'DistrictxDiv-Dept'!D34</f>
        <v>1088</v>
      </c>
      <c r="G34" s="8"/>
      <c r="I34" s="8"/>
      <c r="V34" s="8"/>
      <c r="W34" s="8"/>
      <c r="X34" s="8"/>
      <c r="Y34" s="8"/>
      <c r="Z34" s="8"/>
      <c r="AA34" s="8"/>
      <c r="AB34" s="8"/>
      <c r="AC34" s="8"/>
      <c r="AD34" s="8"/>
      <c r="AE34" s="8"/>
    </row>
    <row r="35" spans="1:31" ht="12.75" customHeight="1" x14ac:dyDescent="0.2">
      <c r="A35" s="221"/>
      <c r="B35" s="224"/>
      <c r="C35" s="9" t="str">
        <f>+'DistrictxDiv-Dept'!C35</f>
        <v>CADD (CJohnson [71600]-DW) (CADD)</v>
      </c>
      <c r="D35" s="7"/>
      <c r="E35" s="10">
        <f t="shared" si="1"/>
        <v>0</v>
      </c>
      <c r="F35" s="7">
        <f>+'DistrictxDiv-Dept'!D35</f>
        <v>12528</v>
      </c>
      <c r="G35" s="8"/>
      <c r="I35" s="8"/>
      <c r="V35" s="8"/>
      <c r="W35" s="8"/>
      <c r="X35" s="8"/>
      <c r="Y35" s="8"/>
      <c r="Z35" s="8"/>
      <c r="AA35" s="8"/>
      <c r="AB35" s="8"/>
      <c r="AC35" s="8"/>
      <c r="AD35" s="8"/>
      <c r="AE35" s="8"/>
    </row>
    <row r="36" spans="1:31" ht="12.75" customHeight="1" x14ac:dyDescent="0.2">
      <c r="A36" s="221"/>
      <c r="B36" s="224"/>
      <c r="C36" s="9" t="str">
        <f>+'DistrictxDiv-Dept'!C36</f>
        <v>Carpentry (CJohnson [71600]-DW) (CARP)</v>
      </c>
      <c r="D36" s="7">
        <v>1984</v>
      </c>
      <c r="E36" s="10">
        <f t="shared" si="1"/>
        <v>0.70454545454545459</v>
      </c>
      <c r="F36" s="7">
        <f>+'DistrictxDiv-Dept'!D36</f>
        <v>2816</v>
      </c>
      <c r="G36" s="8"/>
      <c r="K36" s="14"/>
      <c r="L36" s="92"/>
      <c r="V36" s="8"/>
      <c r="W36" s="8"/>
      <c r="X36" s="8"/>
      <c r="Y36" s="8"/>
      <c r="Z36" s="8"/>
      <c r="AA36" s="8"/>
      <c r="AB36" s="8"/>
      <c r="AC36" s="8"/>
      <c r="AD36" s="8"/>
      <c r="AE36" s="8"/>
    </row>
    <row r="37" spans="1:31" ht="12.75" customHeight="1" x14ac:dyDescent="0.2">
      <c r="A37" s="221"/>
      <c r="B37" s="224"/>
      <c r="C37" s="9" t="str">
        <f>+'DistrictxDiv-Dept'!C37</f>
        <v>Computer Science (Baweja [71700]-DW) (COSC)</v>
      </c>
      <c r="D37" s="7"/>
      <c r="E37" s="10">
        <f t="shared" si="1"/>
        <v>0</v>
      </c>
      <c r="F37" s="7">
        <f>+'DistrictxDiv-Dept'!D37</f>
        <v>16720</v>
      </c>
      <c r="G37" s="8"/>
      <c r="I37" s="8"/>
      <c r="V37" s="8"/>
      <c r="W37" s="8"/>
      <c r="X37" s="8"/>
      <c r="Y37" s="8"/>
      <c r="Z37" s="8"/>
      <c r="AA37" s="8"/>
      <c r="AB37" s="8"/>
      <c r="AC37" s="8"/>
      <c r="AD37" s="8"/>
      <c r="AE37" s="8"/>
    </row>
    <row r="38" spans="1:31" ht="12.75" customHeight="1" x14ac:dyDescent="0.2">
      <c r="A38" s="221"/>
      <c r="B38" s="224"/>
      <c r="C38" s="9" t="str">
        <f>+'DistrictxDiv-Dept'!C38</f>
        <v>Construction Mgt. (CJohnson [71600]-DW) (CNSA)</v>
      </c>
      <c r="D38" s="7">
        <v>2304</v>
      </c>
      <c r="E38" s="10">
        <f t="shared" si="1"/>
        <v>7.8048780487804878E-2</v>
      </c>
      <c r="F38" s="7">
        <f>+'DistrictxDiv-Dept'!D38</f>
        <v>29520</v>
      </c>
      <c r="G38" s="8"/>
      <c r="I38" s="8"/>
      <c r="L38" s="92"/>
      <c r="V38" s="8"/>
      <c r="W38" s="8"/>
      <c r="X38" s="8"/>
      <c r="Y38" s="8"/>
      <c r="Z38" s="8"/>
      <c r="AA38" s="8"/>
      <c r="AB38" s="8"/>
      <c r="AC38" s="8"/>
      <c r="AD38" s="8"/>
      <c r="AE38" s="8"/>
    </row>
    <row r="39" spans="1:31" ht="12.75" customHeight="1" x14ac:dyDescent="0.2">
      <c r="A39" s="221"/>
      <c r="B39" s="224"/>
      <c r="C39" s="9" t="str">
        <f>+'DistrictxDiv-Dept'!C39</f>
        <v>Construction Mgt. BAS (CJohnson [71600]-DW) (CNSB)</v>
      </c>
      <c r="D39" s="7">
        <v>768</v>
      </c>
      <c r="E39" s="10">
        <f t="shared" si="1"/>
        <v>9.8360655737704916E-2</v>
      </c>
      <c r="F39" s="7">
        <f>+'DistrictxDiv-Dept'!D39</f>
        <v>7808</v>
      </c>
      <c r="G39" s="8"/>
      <c r="K39" s="14"/>
      <c r="L39" s="92"/>
      <c r="V39" s="8"/>
      <c r="W39" s="8"/>
      <c r="X39" s="8"/>
      <c r="Y39" s="8"/>
      <c r="Z39" s="8"/>
      <c r="AA39" s="8"/>
      <c r="AB39" s="8"/>
      <c r="AC39" s="8"/>
      <c r="AD39" s="8"/>
      <c r="AE39" s="8"/>
    </row>
    <row r="40" spans="1:31" ht="12.75" customHeight="1" x14ac:dyDescent="0.2">
      <c r="A40" s="221"/>
      <c r="B40" s="224"/>
      <c r="C40" s="9" t="str">
        <f>+'DistrictxDiv-Dept'!C40</f>
        <v>Electrician (CJohnson [71600]-DW) (ELPT)</v>
      </c>
      <c r="D40" s="7">
        <v>1936</v>
      </c>
      <c r="E40" s="10">
        <f t="shared" si="1"/>
        <v>0.34472934472934474</v>
      </c>
      <c r="F40" s="7">
        <f>+'DistrictxDiv-Dept'!D40</f>
        <v>5616</v>
      </c>
      <c r="G40" s="8"/>
      <c r="K40" s="14"/>
      <c r="L40" s="92"/>
      <c r="V40" s="8"/>
      <c r="W40" s="8"/>
      <c r="X40" s="8"/>
      <c r="Y40" s="8"/>
      <c r="Z40" s="8"/>
      <c r="AA40" s="8"/>
      <c r="AB40" s="8"/>
      <c r="AC40" s="8"/>
      <c r="AD40" s="8"/>
      <c r="AE40" s="8"/>
    </row>
    <row r="41" spans="1:31" ht="12.75" customHeight="1" x14ac:dyDescent="0.2">
      <c r="A41" s="221"/>
      <c r="B41" s="224"/>
      <c r="C41" s="9" t="str">
        <f>+'DistrictxDiv-Dept'!C41</f>
        <v>Electronics (Baweja [71700]-DW) (ELRO)</v>
      </c>
      <c r="D41" s="7">
        <v>1936</v>
      </c>
      <c r="E41" s="10">
        <f t="shared" si="1"/>
        <v>0.12209889001009082</v>
      </c>
      <c r="F41" s="7">
        <f>+'DistrictxDiv-Dept'!D41</f>
        <v>15856</v>
      </c>
      <c r="G41" s="8"/>
      <c r="K41" s="14"/>
      <c r="L41" s="92"/>
      <c r="V41" s="8"/>
      <c r="W41" s="8"/>
      <c r="X41" s="8"/>
      <c r="Y41" s="8"/>
      <c r="Z41" s="8"/>
      <c r="AA41" s="8"/>
      <c r="AB41" s="8"/>
      <c r="AC41" s="8"/>
      <c r="AD41" s="8"/>
      <c r="AE41" s="8"/>
    </row>
    <row r="42" spans="1:31" ht="12.75" customHeight="1" x14ac:dyDescent="0.2">
      <c r="A42" s="221"/>
      <c r="B42" s="224"/>
      <c r="C42" s="9" t="str">
        <f>+'DistrictxDiv-Dept'!C42</f>
        <v>Engineering (Baweja [71700]-DW) (ENGR)</v>
      </c>
      <c r="D42" s="7"/>
      <c r="E42" s="10">
        <f t="shared" si="1"/>
        <v>0</v>
      </c>
      <c r="F42" s="7">
        <f>+'DistrictxDiv-Dept'!D42</f>
        <v>9920</v>
      </c>
      <c r="G42" s="8"/>
      <c r="I42" s="8"/>
      <c r="V42" s="8"/>
      <c r="W42" s="8"/>
      <c r="X42" s="8"/>
      <c r="Y42" s="8"/>
      <c r="Z42" s="8"/>
      <c r="AA42" s="8"/>
      <c r="AB42" s="8"/>
      <c r="AC42" s="8"/>
      <c r="AD42" s="8"/>
      <c r="AE42" s="8"/>
    </row>
    <row r="43" spans="1:31" ht="12.75" customHeight="1" x14ac:dyDescent="0.2">
      <c r="A43" s="221"/>
      <c r="B43" s="224"/>
      <c r="C43" s="9" t="str">
        <f>+'DistrictxDiv-Dept'!C43</f>
        <v>Facilities Management (CJohnson [71600]-DW) (FACM)</v>
      </c>
      <c r="D43" s="7"/>
      <c r="E43" s="10" t="s">
        <v>615</v>
      </c>
      <c r="F43" s="7">
        <f>+'DistrictxDiv-Dept'!D43</f>
        <v>0</v>
      </c>
      <c r="G43" s="8"/>
      <c r="I43" s="8"/>
      <c r="V43" s="8"/>
      <c r="W43" s="8"/>
      <c r="X43" s="8"/>
      <c r="Y43" s="8"/>
      <c r="Z43" s="8"/>
      <c r="AA43" s="8"/>
      <c r="AB43" s="8"/>
      <c r="AC43" s="8"/>
      <c r="AD43" s="8"/>
      <c r="AE43" s="8"/>
    </row>
    <row r="44" spans="1:31" ht="12.75" customHeight="1" x14ac:dyDescent="0.2">
      <c r="A44" s="221"/>
      <c r="B44" s="224"/>
      <c r="C44" s="9" t="str">
        <f>+'DistrictxDiv-Dept'!C44</f>
        <v>HVAC (Sanders [71900]-DW) (HVAC)</v>
      </c>
      <c r="D44" s="40">
        <v>2976</v>
      </c>
      <c r="E44" s="10">
        <f t="shared" si="1"/>
        <v>0.12997903563941299</v>
      </c>
      <c r="F44" s="7">
        <f>+'DistrictxDiv-Dept'!D44</f>
        <v>22896</v>
      </c>
      <c r="G44" s="8"/>
      <c r="I44" s="8"/>
      <c r="K44" s="14"/>
      <c r="L44" s="92"/>
      <c r="V44" s="8"/>
      <c r="W44" s="8"/>
      <c r="X44" s="8"/>
      <c r="Y44" s="8"/>
      <c r="Z44" s="8"/>
      <c r="AA44" s="8"/>
      <c r="AB44" s="8"/>
      <c r="AC44" s="8"/>
      <c r="AD44" s="8"/>
      <c r="AE44" s="8"/>
    </row>
    <row r="45" spans="1:31" ht="12.75" customHeight="1" x14ac:dyDescent="0.2">
      <c r="A45" s="221"/>
      <c r="B45" s="224"/>
      <c r="C45" s="9" t="str">
        <f>+'DistrictxDiv-Dept'!C45</f>
        <v>Interior Design (CJohnson [71600]-DW) (INDS)</v>
      </c>
      <c r="D45" s="7">
        <v>4032</v>
      </c>
      <c r="E45" s="10">
        <f t="shared" si="1"/>
        <v>0.30288461538461536</v>
      </c>
      <c r="F45" s="7">
        <f>+'DistrictxDiv-Dept'!D45</f>
        <v>13312</v>
      </c>
      <c r="G45" s="8"/>
      <c r="J45" s="14"/>
      <c r="K45" s="14"/>
      <c r="L45" s="92"/>
      <c r="V45" s="8"/>
      <c r="W45" s="8"/>
      <c r="X45" s="8"/>
      <c r="Y45" s="8"/>
      <c r="Z45" s="8"/>
      <c r="AA45" s="8"/>
      <c r="AB45" s="8"/>
      <c r="AC45" s="8"/>
      <c r="AD45" s="8"/>
      <c r="AE45" s="8"/>
    </row>
    <row r="46" spans="1:31" ht="12.75" customHeight="1" x14ac:dyDescent="0.2">
      <c r="A46" s="221"/>
      <c r="B46" s="224"/>
      <c r="C46" s="9" t="str">
        <f>+'DistrictxDiv-Dept'!C46</f>
        <v>Plumbing (CJohnson [71600]-DW) (PFPB)</v>
      </c>
      <c r="D46" s="7">
        <v>1024</v>
      </c>
      <c r="E46" s="10">
        <f t="shared" si="1"/>
        <v>0.22222222222222221</v>
      </c>
      <c r="F46" s="7">
        <f>+'DistrictxDiv-Dept'!D46</f>
        <v>4608</v>
      </c>
      <c r="G46" s="8"/>
      <c r="K46" s="14"/>
      <c r="L46" s="92"/>
      <c r="V46" s="8"/>
      <c r="W46" s="8"/>
      <c r="X46" s="8"/>
      <c r="Y46" s="8"/>
      <c r="Z46" s="8"/>
      <c r="AA46" s="8"/>
      <c r="AB46" s="8"/>
      <c r="AC46" s="8"/>
      <c r="AD46" s="8"/>
      <c r="AE46" s="8"/>
    </row>
    <row r="47" spans="1:31" ht="12.75" customHeight="1" x14ac:dyDescent="0.2">
      <c r="A47" s="221"/>
      <c r="B47" s="224"/>
      <c r="C47" s="9" t="str">
        <f>+'DistrictxDiv-Dept'!C47</f>
        <v>Robotics &amp; Automation Tech. (Baweja [71700]-DW) (ROBA)</v>
      </c>
      <c r="D47" s="7"/>
      <c r="E47" s="10" t="s">
        <v>615</v>
      </c>
      <c r="F47" s="7">
        <f>+'DistrictxDiv-Dept'!D47</f>
        <v>0</v>
      </c>
      <c r="G47" s="8"/>
      <c r="I47" s="8"/>
      <c r="V47" s="8"/>
      <c r="W47" s="8"/>
      <c r="X47" s="8"/>
      <c r="Y47" s="8"/>
      <c r="Z47" s="8"/>
      <c r="AA47" s="8"/>
      <c r="AB47" s="8"/>
      <c r="AC47" s="8"/>
      <c r="AD47" s="8"/>
      <c r="AE47" s="8"/>
    </row>
    <row r="48" spans="1:31" ht="12.75" customHeight="1" x14ac:dyDescent="0.2">
      <c r="A48" s="221"/>
      <c r="B48" s="224"/>
      <c r="C48" s="9" t="str">
        <f>+'DistrictxDiv-Dept'!C48</f>
        <v>Safety (CJohnson [71600]-DW) (SAFE)</v>
      </c>
      <c r="D48" s="7"/>
      <c r="E48" s="10" t="s">
        <v>615</v>
      </c>
      <c r="F48" s="7">
        <f>+'DistrictxDiv-Dept'!D48</f>
        <v>0</v>
      </c>
      <c r="G48" s="8"/>
      <c r="I48" s="8"/>
      <c r="V48" s="8"/>
      <c r="W48" s="8"/>
      <c r="X48" s="8"/>
      <c r="Y48" s="8"/>
      <c r="Z48" s="8"/>
      <c r="AA48" s="8"/>
      <c r="AB48" s="8"/>
      <c r="AC48" s="8"/>
      <c r="AD48" s="8"/>
      <c r="AE48" s="8"/>
    </row>
    <row r="49" spans="1:31" ht="12.75" customHeight="1" x14ac:dyDescent="0.2">
      <c r="A49" s="221"/>
      <c r="B49" s="224"/>
      <c r="C49" s="9" t="str">
        <f>+'DistrictxDiv-Dept'!C49</f>
        <v>Welding (Sanders [71900]-DW) (WLDG)</v>
      </c>
      <c r="D49" s="15">
        <v>30000</v>
      </c>
      <c r="E49" s="10">
        <f t="shared" si="1"/>
        <v>0.44568576182552888</v>
      </c>
      <c r="F49" s="7">
        <f>+'DistrictxDiv-Dept'!D49</f>
        <v>67312</v>
      </c>
      <c r="G49" s="8"/>
      <c r="K49" s="14"/>
      <c r="L49" s="92"/>
      <c r="V49" s="8"/>
      <c r="W49" s="8"/>
      <c r="X49" s="8"/>
      <c r="Y49" s="8"/>
      <c r="Z49" s="8"/>
      <c r="AA49" s="8"/>
      <c r="AB49" s="8"/>
      <c r="AC49" s="8"/>
      <c r="AD49" s="8"/>
      <c r="AE49" s="8"/>
    </row>
    <row r="50" spans="1:31" ht="12.75" customHeight="1" thickBot="1" x14ac:dyDescent="0.25">
      <c r="A50" s="221"/>
      <c r="B50" s="227"/>
      <c r="C50" s="63" t="str">
        <f>+'DistrictxDiv-Dept'!C50</f>
        <v>Division Total</v>
      </c>
      <c r="D50" s="59">
        <f>SUM(D32:D49)</f>
        <v>66480</v>
      </c>
      <c r="E50" s="60">
        <f t="shared" si="1"/>
        <v>0.23812252851166255</v>
      </c>
      <c r="F50" s="62">
        <f>+'DistrictxDiv-Dept'!D50</f>
        <v>279184</v>
      </c>
      <c r="G50" s="8"/>
      <c r="L50" s="92"/>
      <c r="V50" s="8"/>
      <c r="W50" s="8"/>
      <c r="X50" s="8"/>
      <c r="Y50" s="8"/>
      <c r="Z50" s="8"/>
      <c r="AA50" s="8"/>
      <c r="AB50" s="8"/>
      <c r="AC50" s="8"/>
      <c r="AD50" s="8"/>
      <c r="AE50" s="8"/>
    </row>
    <row r="51" spans="1:31" ht="12.75" customHeight="1" thickBot="1" x14ac:dyDescent="0.25">
      <c r="A51" s="222"/>
      <c r="B51" s="228" t="s">
        <v>177</v>
      </c>
      <c r="C51" s="229"/>
      <c r="D51" s="75">
        <f>SUM(D31,D50)</f>
        <v>70256</v>
      </c>
      <c r="E51" s="76">
        <f t="shared" si="1"/>
        <v>0.20870763819573174</v>
      </c>
      <c r="F51" s="77">
        <f>+'DistrictxDiv-Dept'!D51</f>
        <v>336624</v>
      </c>
      <c r="G51" s="8"/>
      <c r="J51" s="14"/>
      <c r="L51" s="92"/>
      <c r="V51" s="8"/>
      <c r="W51" s="8"/>
      <c r="X51" s="8"/>
      <c r="Y51" s="8"/>
      <c r="Z51" s="8"/>
      <c r="AA51" s="8"/>
      <c r="AB51" s="8"/>
      <c r="AC51" s="8"/>
      <c r="AD51" s="8"/>
      <c r="AE51" s="8"/>
    </row>
    <row r="52" spans="1:31" ht="12.75" customHeight="1" x14ac:dyDescent="0.2">
      <c r="A52" s="223" t="s">
        <v>349</v>
      </c>
      <c r="B52" s="223" t="s">
        <v>334</v>
      </c>
      <c r="C52" s="50" t="str">
        <f>+'DistrictxDiv-Dept'!C52</f>
        <v>Forrester</v>
      </c>
      <c r="D52" s="85"/>
      <c r="E52" s="86"/>
      <c r="F52" s="85"/>
      <c r="G52" s="8"/>
      <c r="J52" s="14"/>
      <c r="L52" s="92"/>
      <c r="V52" s="8"/>
      <c r="W52" s="8"/>
      <c r="X52" s="8"/>
      <c r="Y52" s="8"/>
      <c r="Z52" s="8"/>
      <c r="AA52" s="8"/>
      <c r="AB52" s="8"/>
      <c r="AC52" s="8"/>
      <c r="AD52" s="8"/>
      <c r="AE52" s="8"/>
    </row>
    <row r="53" spans="1:31" ht="12.75" customHeight="1" x14ac:dyDescent="0.2">
      <c r="A53" s="224"/>
      <c r="B53" s="224"/>
      <c r="C53" s="9" t="str">
        <f>+'DistrictxDiv-Dept'!C53</f>
        <v>Accounting (ACCT)</v>
      </c>
      <c r="D53" s="15"/>
      <c r="E53" s="10" t="s">
        <v>615</v>
      </c>
      <c r="F53" s="7">
        <f>+'DistrictxDiv-Dept'!D53</f>
        <v>0</v>
      </c>
      <c r="G53" s="8"/>
      <c r="I53" s="8"/>
      <c r="J53" s="14"/>
      <c r="L53" s="92"/>
      <c r="V53" s="8"/>
      <c r="W53" s="8"/>
      <c r="X53" s="8"/>
      <c r="Y53" s="8"/>
      <c r="Z53" s="8"/>
      <c r="AA53" s="8"/>
      <c r="AB53" s="8"/>
      <c r="AC53" s="8"/>
      <c r="AD53" s="8"/>
      <c r="AE53" s="8"/>
    </row>
    <row r="54" spans="1:31" ht="12.75" customHeight="1" x14ac:dyDescent="0.2">
      <c r="A54" s="224"/>
      <c r="B54" s="224"/>
      <c r="C54" s="9" t="str">
        <f>+'DistrictxDiv-Dept'!C54</f>
        <v>Anatomy &amp; Physiology (ANPH)</v>
      </c>
      <c r="D54" s="15">
        <v>1008</v>
      </c>
      <c r="E54" s="10">
        <f t="shared" si="1"/>
        <v>1</v>
      </c>
      <c r="F54" s="7">
        <f>+'DistrictxDiv-Dept'!D54</f>
        <v>1008</v>
      </c>
      <c r="G54" s="8"/>
      <c r="I54" s="8"/>
      <c r="J54" s="14"/>
      <c r="K54" s="14"/>
      <c r="L54" s="92"/>
      <c r="V54" s="8"/>
      <c r="W54" s="8"/>
      <c r="X54" s="8"/>
      <c r="Y54" s="8"/>
      <c r="Z54" s="8"/>
      <c r="AA54" s="8"/>
      <c r="AB54" s="8"/>
      <c r="AC54" s="8"/>
      <c r="AD54" s="8"/>
      <c r="AE54" s="8"/>
    </row>
    <row r="55" spans="1:31" ht="12.75" customHeight="1" x14ac:dyDescent="0.2">
      <c r="A55" s="224"/>
      <c r="B55" s="224"/>
      <c r="C55" s="9" t="str">
        <f>+'DistrictxDiv-Dept'!C55</f>
        <v>Art (ARTS)</v>
      </c>
      <c r="D55" s="15"/>
      <c r="E55" s="10" t="s">
        <v>615</v>
      </c>
      <c r="F55" s="7">
        <f>+'DistrictxDiv-Dept'!D55</f>
        <v>0</v>
      </c>
      <c r="G55" s="8"/>
      <c r="I55" s="8"/>
      <c r="L55" s="92"/>
      <c r="V55" s="8"/>
      <c r="W55" s="8"/>
      <c r="X55" s="8"/>
      <c r="Y55" s="8"/>
      <c r="Z55" s="8"/>
      <c r="AA55" s="8"/>
      <c r="AB55" s="8"/>
      <c r="AC55" s="8"/>
      <c r="AD55" s="8"/>
      <c r="AE55" s="8"/>
    </row>
    <row r="56" spans="1:31" ht="12.75" customHeight="1" x14ac:dyDescent="0.2">
      <c r="A56" s="225"/>
      <c r="B56" s="225"/>
      <c r="C56" s="9" t="str">
        <f>+'DistrictxDiv-Dept'!C56</f>
        <v>Biology (BIOL)</v>
      </c>
      <c r="D56" s="15">
        <v>1104</v>
      </c>
      <c r="E56" s="10">
        <f t="shared" si="1"/>
        <v>0.5</v>
      </c>
      <c r="F56" s="7">
        <f>+'DistrictxDiv-Dept'!D56</f>
        <v>2208</v>
      </c>
      <c r="G56" s="8"/>
      <c r="I56" s="8"/>
      <c r="J56" s="14"/>
      <c r="K56" s="14"/>
      <c r="L56" s="92"/>
      <c r="V56" s="8"/>
      <c r="W56" s="8"/>
      <c r="X56" s="8"/>
      <c r="Y56" s="8"/>
      <c r="Z56" s="8"/>
      <c r="AA56" s="8"/>
      <c r="AB56" s="8"/>
      <c r="AC56" s="8"/>
      <c r="AD56" s="8"/>
      <c r="AE56" s="8"/>
    </row>
    <row r="57" spans="1:31" ht="12.75" customHeight="1" x14ac:dyDescent="0.2">
      <c r="A57" s="225"/>
      <c r="B57" s="225"/>
      <c r="C57" s="9" t="str">
        <f>+'DistrictxDiv-Dept'!C57</f>
        <v>Business (BUSI)</v>
      </c>
      <c r="D57" s="15"/>
      <c r="E57" s="10" t="s">
        <v>615</v>
      </c>
      <c r="F57" s="7">
        <f>+'DistrictxDiv-Dept'!D57</f>
        <v>0</v>
      </c>
      <c r="G57" s="8"/>
      <c r="I57" s="8"/>
      <c r="K57" s="14"/>
      <c r="L57" s="92"/>
      <c r="V57" s="8"/>
      <c r="W57" s="8"/>
      <c r="X57" s="8"/>
      <c r="Y57" s="8"/>
      <c r="Z57" s="8"/>
      <c r="AA57" s="8"/>
      <c r="AB57" s="8"/>
      <c r="AC57" s="8"/>
      <c r="AD57" s="8"/>
      <c r="AE57" s="8"/>
    </row>
    <row r="58" spans="1:31" ht="12.75" customHeight="1" x14ac:dyDescent="0.2">
      <c r="A58" s="225"/>
      <c r="B58" s="225"/>
      <c r="C58" s="49" t="str">
        <f>+'DistrictxDiv-Dept'!C58</f>
        <v>Chemistry (CHEM)</v>
      </c>
      <c r="D58" s="15"/>
      <c r="E58" s="10" t="s">
        <v>615</v>
      </c>
      <c r="F58" s="7">
        <f>+'DistrictxDiv-Dept'!D58</f>
        <v>0</v>
      </c>
      <c r="G58" s="8"/>
      <c r="I58" s="8"/>
      <c r="L58" s="92"/>
      <c r="V58" s="8"/>
      <c r="W58" s="8"/>
      <c r="X58" s="8"/>
      <c r="Y58" s="8"/>
      <c r="Z58" s="8"/>
      <c r="AA58" s="8"/>
      <c r="AB58" s="8"/>
      <c r="AC58" s="8"/>
      <c r="AD58" s="8"/>
      <c r="AE58" s="8"/>
    </row>
    <row r="59" spans="1:31" ht="12.75" customHeight="1" x14ac:dyDescent="0.2">
      <c r="A59" s="225"/>
      <c r="B59" s="225"/>
      <c r="C59" s="49" t="str">
        <f>+'DistrictxDiv-Dept'!C59</f>
        <v>Developmental Mathematics (DEVM)</v>
      </c>
      <c r="D59" s="15">
        <v>480</v>
      </c>
      <c r="E59" s="10">
        <f t="shared" si="1"/>
        <v>9.0909090909090912E-2</v>
      </c>
      <c r="F59" s="7">
        <f>+'DistrictxDiv-Dept'!D59</f>
        <v>5280</v>
      </c>
      <c r="G59" s="8"/>
      <c r="J59" s="14"/>
      <c r="K59" s="14"/>
      <c r="L59" s="92"/>
      <c r="V59" s="8"/>
      <c r="W59" s="8"/>
      <c r="X59" s="8"/>
      <c r="Y59" s="8"/>
      <c r="Z59" s="8"/>
      <c r="AA59" s="8"/>
      <c r="AB59" s="8"/>
      <c r="AC59" s="8"/>
      <c r="AD59" s="8"/>
      <c r="AE59" s="8"/>
    </row>
    <row r="60" spans="1:31" ht="12.75" customHeight="1" x14ac:dyDescent="0.2">
      <c r="A60" s="225"/>
      <c r="B60" s="225"/>
      <c r="C60" s="49" t="str">
        <f>+'DistrictxDiv-Dept'!C60</f>
        <v>Economics (ECON)</v>
      </c>
      <c r="D60" s="15"/>
      <c r="E60" s="10" t="s">
        <v>615</v>
      </c>
      <c r="F60" s="7">
        <f>+'DistrictxDiv-Dept'!D60</f>
        <v>0</v>
      </c>
      <c r="G60" s="8"/>
      <c r="I60" s="8"/>
      <c r="K60" s="14"/>
      <c r="L60" s="92"/>
      <c r="V60" s="8"/>
      <c r="W60" s="8"/>
      <c r="X60" s="8"/>
      <c r="Y60" s="8"/>
      <c r="Z60" s="8"/>
      <c r="AA60" s="8"/>
      <c r="AB60" s="8"/>
      <c r="AC60" s="8"/>
      <c r="AD60" s="8"/>
      <c r="AE60" s="8"/>
    </row>
    <row r="61" spans="1:31" ht="12.75" customHeight="1" x14ac:dyDescent="0.2">
      <c r="A61" s="225"/>
      <c r="B61" s="225"/>
      <c r="C61" s="49" t="str">
        <f>+'DistrictxDiv-Dept'!C61</f>
        <v>EDUC Learning Frameworks (EDLF)</v>
      </c>
      <c r="D61" s="15"/>
      <c r="E61" s="10" t="s">
        <v>615</v>
      </c>
      <c r="F61" s="7">
        <f>+'DistrictxDiv-Dept'!D61</f>
        <v>0</v>
      </c>
      <c r="G61" s="8"/>
      <c r="I61" s="8"/>
      <c r="L61" s="92"/>
      <c r="V61" s="8"/>
      <c r="W61" s="8"/>
      <c r="X61" s="8"/>
      <c r="Y61" s="8"/>
      <c r="Z61" s="8"/>
      <c r="AA61" s="8"/>
      <c r="AB61" s="8"/>
      <c r="AC61" s="8"/>
      <c r="AD61" s="8"/>
      <c r="AE61" s="8"/>
    </row>
    <row r="62" spans="1:31" ht="12.75" customHeight="1" x14ac:dyDescent="0.2">
      <c r="A62" s="225"/>
      <c r="B62" s="225"/>
      <c r="C62" s="49" t="str">
        <f>+'DistrictxDiv-Dept'!C62</f>
        <v>English (ENGL)</v>
      </c>
      <c r="D62" s="15">
        <v>10224</v>
      </c>
      <c r="E62" s="10">
        <f t="shared" si="1"/>
        <v>0.24040632054176073</v>
      </c>
      <c r="F62" s="7">
        <f>+'DistrictxDiv-Dept'!D62</f>
        <v>42528</v>
      </c>
      <c r="G62" s="8"/>
      <c r="J62" s="14"/>
      <c r="K62" s="14"/>
      <c r="L62" s="92"/>
      <c r="V62" s="8"/>
      <c r="W62" s="8"/>
      <c r="X62" s="8"/>
      <c r="Y62" s="8"/>
      <c r="Z62" s="8"/>
      <c r="AA62" s="8"/>
      <c r="AB62" s="8"/>
      <c r="AC62" s="8"/>
      <c r="AD62" s="8"/>
      <c r="AE62" s="8"/>
    </row>
    <row r="63" spans="1:31" ht="12.75" customHeight="1" x14ac:dyDescent="0.2">
      <c r="A63" s="225"/>
      <c r="B63" s="225"/>
      <c r="C63" s="49" t="str">
        <f>+'DistrictxDiv-Dept'!C63</f>
        <v>Environmental Science (ENVR)</v>
      </c>
      <c r="D63" s="15"/>
      <c r="E63" s="10" t="s">
        <v>615</v>
      </c>
      <c r="F63" s="7">
        <f>+'DistrictxDiv-Dept'!D63</f>
        <v>0</v>
      </c>
      <c r="G63" s="8"/>
      <c r="I63" s="8"/>
      <c r="K63" s="14"/>
      <c r="L63" s="92"/>
      <c r="V63" s="8"/>
      <c r="W63" s="8"/>
      <c r="X63" s="8"/>
      <c r="Y63" s="8"/>
      <c r="Z63" s="8"/>
      <c r="AA63" s="8"/>
      <c r="AB63" s="8"/>
      <c r="AC63" s="8"/>
      <c r="AD63" s="8"/>
      <c r="AE63" s="8"/>
    </row>
    <row r="64" spans="1:31" ht="12.75" customHeight="1" x14ac:dyDescent="0.2">
      <c r="A64" s="225"/>
      <c r="B64" s="225"/>
      <c r="C64" s="49" t="str">
        <f>+'DistrictxDiv-Dept'!C64</f>
        <v>Geology (GEOL)</v>
      </c>
      <c r="D64" s="15"/>
      <c r="E64" s="10" t="s">
        <v>615</v>
      </c>
      <c r="F64" s="7">
        <f>+'DistrictxDiv-Dept'!D64</f>
        <v>0</v>
      </c>
      <c r="G64" s="8"/>
      <c r="I64" s="8"/>
      <c r="L64" s="92"/>
      <c r="V64" s="8"/>
      <c r="W64" s="8"/>
      <c r="X64" s="8"/>
      <c r="Y64" s="8"/>
      <c r="Z64" s="8"/>
      <c r="AA64" s="8"/>
      <c r="AB64" s="8"/>
      <c r="AC64" s="8"/>
      <c r="AD64" s="8"/>
      <c r="AE64" s="8"/>
    </row>
    <row r="65" spans="1:31" ht="12.75" customHeight="1" x14ac:dyDescent="0.2">
      <c r="A65" s="225"/>
      <c r="B65" s="225"/>
      <c r="C65" s="49" t="str">
        <f>+'DistrictxDiv-Dept'!C65</f>
        <v>History (HIST)</v>
      </c>
      <c r="D65" s="15">
        <v>1392</v>
      </c>
      <c r="E65" s="10">
        <f t="shared" si="1"/>
        <v>0.11068702290076336</v>
      </c>
      <c r="F65" s="7">
        <f>+'DistrictxDiv-Dept'!D65</f>
        <v>12576</v>
      </c>
      <c r="G65" s="8"/>
      <c r="I65" s="8"/>
      <c r="J65" s="14"/>
      <c r="L65" s="92"/>
      <c r="V65" s="8"/>
      <c r="W65" s="8"/>
      <c r="X65" s="8"/>
      <c r="Y65" s="8"/>
      <c r="Z65" s="8"/>
      <c r="AA65" s="8"/>
      <c r="AB65" s="8"/>
      <c r="AC65" s="8"/>
      <c r="AD65" s="8"/>
      <c r="AE65" s="8"/>
    </row>
    <row r="66" spans="1:31" ht="12.75" customHeight="1" x14ac:dyDescent="0.2">
      <c r="A66" s="225"/>
      <c r="B66" s="225"/>
      <c r="C66" s="49" t="str">
        <f>+'DistrictxDiv-Dept'!C66</f>
        <v>Humanities (HUMA)</v>
      </c>
      <c r="D66" s="15"/>
      <c r="E66" s="10" t="s">
        <v>615</v>
      </c>
      <c r="F66" s="7">
        <f>+'DistrictxDiv-Dept'!D66</f>
        <v>0</v>
      </c>
      <c r="G66" s="8"/>
      <c r="I66" s="8"/>
      <c r="K66" s="14"/>
      <c r="L66" s="92"/>
      <c r="V66" s="8"/>
      <c r="W66" s="8"/>
      <c r="X66" s="8"/>
      <c r="Y66" s="8"/>
      <c r="Z66" s="8"/>
      <c r="AA66" s="8"/>
      <c r="AB66" s="8"/>
      <c r="AC66" s="8"/>
      <c r="AD66" s="8"/>
      <c r="AE66" s="8"/>
    </row>
    <row r="67" spans="1:31" ht="12.75" customHeight="1" x14ac:dyDescent="0.2">
      <c r="A67" s="225"/>
      <c r="B67" s="225"/>
      <c r="C67" s="49" t="str">
        <f>+'DistrictxDiv-Dept'!C67</f>
        <v>Mathematics (MATH)</v>
      </c>
      <c r="D67" s="15">
        <v>1280</v>
      </c>
      <c r="E67" s="10">
        <f t="shared" si="1"/>
        <v>9.4786729857819899E-2</v>
      </c>
      <c r="F67" s="7">
        <f>+'DistrictxDiv-Dept'!D67</f>
        <v>13504</v>
      </c>
      <c r="G67" s="8"/>
      <c r="J67" s="14"/>
      <c r="L67" s="92"/>
      <c r="V67" s="8"/>
      <c r="W67" s="8"/>
      <c r="X67" s="8"/>
      <c r="Y67" s="8"/>
      <c r="Z67" s="8"/>
      <c r="AA67" s="8"/>
      <c r="AB67" s="8"/>
      <c r="AC67" s="8"/>
      <c r="AD67" s="8"/>
      <c r="AE67" s="8"/>
    </row>
    <row r="68" spans="1:31" ht="12.75" customHeight="1" x14ac:dyDescent="0.2">
      <c r="A68" s="225"/>
      <c r="B68" s="225"/>
      <c r="C68" s="49" t="str">
        <f>+'DistrictxDiv-Dept'!C68</f>
        <v>Music (MUSI)</v>
      </c>
      <c r="D68" s="15"/>
      <c r="E68" s="10" t="s">
        <v>615</v>
      </c>
      <c r="F68" s="7">
        <f>+'DistrictxDiv-Dept'!D68</f>
        <v>0</v>
      </c>
      <c r="G68" s="8"/>
      <c r="I68" s="8"/>
      <c r="K68" s="14"/>
      <c r="L68" s="92"/>
      <c r="V68" s="8"/>
      <c r="W68" s="8"/>
      <c r="X68" s="8"/>
      <c r="Y68" s="8"/>
      <c r="Z68" s="8"/>
      <c r="AA68" s="8"/>
      <c r="AB68" s="8"/>
      <c r="AC68" s="8"/>
      <c r="AD68" s="8"/>
      <c r="AE68" s="8"/>
    </row>
    <row r="69" spans="1:31" ht="12.75" customHeight="1" x14ac:dyDescent="0.2">
      <c r="A69" s="225"/>
      <c r="B69" s="225"/>
      <c r="C69" s="49" t="str">
        <f>+'DistrictxDiv-Dept'!C69</f>
        <v>Nutrition (NUTR)</v>
      </c>
      <c r="D69" s="15"/>
      <c r="E69" s="10" t="s">
        <v>615</v>
      </c>
      <c r="F69" s="7">
        <f>+'DistrictxDiv-Dept'!D69</f>
        <v>0</v>
      </c>
      <c r="G69" s="8"/>
      <c r="I69" s="8"/>
      <c r="L69" s="92"/>
      <c r="V69" s="8"/>
      <c r="W69" s="8"/>
      <c r="X69" s="8"/>
      <c r="Y69" s="8"/>
      <c r="Z69" s="8"/>
      <c r="AA69" s="8"/>
      <c r="AB69" s="8"/>
      <c r="AC69" s="8"/>
      <c r="AD69" s="8"/>
      <c r="AE69" s="8"/>
    </row>
    <row r="70" spans="1:31" ht="12.75" customHeight="1" x14ac:dyDescent="0.2">
      <c r="A70" s="225"/>
      <c r="B70" s="225"/>
      <c r="C70" s="49" t="str">
        <f>+'DistrictxDiv-Dept'!C70</f>
        <v>Philosophy (PHIL)</v>
      </c>
      <c r="D70" s="15"/>
      <c r="E70" s="10" t="s">
        <v>615</v>
      </c>
      <c r="F70" s="7">
        <f>+'DistrictxDiv-Dept'!D70</f>
        <v>0</v>
      </c>
      <c r="G70" s="8"/>
      <c r="J70" s="14"/>
      <c r="L70" s="92"/>
      <c r="V70" s="8"/>
      <c r="W70" s="8"/>
      <c r="X70" s="8"/>
      <c r="Y70" s="8"/>
      <c r="Z70" s="8"/>
      <c r="AA70" s="8"/>
      <c r="AB70" s="8"/>
      <c r="AC70" s="8"/>
      <c r="AD70" s="8"/>
      <c r="AE70" s="8"/>
    </row>
    <row r="71" spans="1:31" ht="12.75" customHeight="1" x14ac:dyDescent="0.2">
      <c r="A71" s="225"/>
      <c r="B71" s="225"/>
      <c r="C71" s="49" t="str">
        <f>+'DistrictxDiv-Dept'!C71</f>
        <v>Photography (PHOT)</v>
      </c>
      <c r="D71" s="15"/>
      <c r="E71" s="10" t="s">
        <v>615</v>
      </c>
      <c r="F71" s="7">
        <f>+'DistrictxDiv-Dept'!D71</f>
        <v>0</v>
      </c>
      <c r="G71" s="8"/>
      <c r="I71" s="8"/>
      <c r="J71" s="14"/>
      <c r="L71" s="92"/>
      <c r="V71" s="8"/>
      <c r="W71" s="8"/>
      <c r="X71" s="8"/>
      <c r="Y71" s="8"/>
      <c r="Z71" s="8"/>
      <c r="AA71" s="8"/>
      <c r="AB71" s="8"/>
      <c r="AC71" s="8"/>
      <c r="AD71" s="8"/>
      <c r="AE71" s="8"/>
    </row>
    <row r="72" spans="1:31" ht="12.75" customHeight="1" x14ac:dyDescent="0.2">
      <c r="A72" s="225"/>
      <c r="B72" s="225"/>
      <c r="C72" s="49" t="str">
        <f>+'DistrictxDiv-Dept'!C72</f>
        <v>Political Science (POLS)</v>
      </c>
      <c r="D72" s="15">
        <v>2640</v>
      </c>
      <c r="E72" s="10">
        <f t="shared" si="1"/>
        <v>0.1676829268292683</v>
      </c>
      <c r="F72" s="7">
        <f>+'DistrictxDiv-Dept'!D72</f>
        <v>15744</v>
      </c>
      <c r="G72" s="8"/>
      <c r="J72" s="14"/>
      <c r="K72" s="14"/>
      <c r="L72" s="92"/>
      <c r="V72" s="8"/>
      <c r="W72" s="8"/>
      <c r="X72" s="8"/>
      <c r="Y72" s="8"/>
      <c r="Z72" s="8"/>
      <c r="AA72" s="8"/>
      <c r="AB72" s="8"/>
      <c r="AC72" s="8"/>
      <c r="AD72" s="8"/>
      <c r="AE72" s="8"/>
    </row>
    <row r="73" spans="1:31" ht="12.75" customHeight="1" x14ac:dyDescent="0.2">
      <c r="A73" s="225"/>
      <c r="B73" s="225"/>
      <c r="C73" s="49" t="str">
        <f>+'DistrictxDiv-Dept'!C73</f>
        <v>Psychology (PSYC)</v>
      </c>
      <c r="D73" s="15"/>
      <c r="E73" s="10" t="s">
        <v>615</v>
      </c>
      <c r="F73" s="7">
        <f>+'DistrictxDiv-Dept'!D73</f>
        <v>0</v>
      </c>
      <c r="G73" s="8"/>
      <c r="I73" s="8"/>
      <c r="L73" s="92"/>
      <c r="V73" s="8"/>
      <c r="W73" s="8"/>
      <c r="X73" s="8"/>
      <c r="Y73" s="8"/>
      <c r="Z73" s="8"/>
      <c r="AA73" s="8"/>
      <c r="AB73" s="8"/>
      <c r="AC73" s="8"/>
      <c r="AD73" s="8"/>
      <c r="AE73" s="8"/>
    </row>
    <row r="74" spans="1:31" ht="12.75" customHeight="1" x14ac:dyDescent="0.2">
      <c r="A74" s="225"/>
      <c r="B74" s="225"/>
      <c r="C74" s="49" t="str">
        <f>+'DistrictxDiv-Dept'!C74</f>
        <v>Reading &amp; Writing (RDWR)</v>
      </c>
      <c r="D74" s="15"/>
      <c r="E74" s="10" t="s">
        <v>615</v>
      </c>
      <c r="F74" s="7">
        <f>+'DistrictxDiv-Dept'!D74</f>
        <v>0</v>
      </c>
      <c r="G74" s="8"/>
      <c r="I74" s="8"/>
      <c r="J74" s="14"/>
      <c r="K74" s="14"/>
      <c r="L74" s="92"/>
      <c r="V74" s="8"/>
      <c r="W74" s="8"/>
      <c r="X74" s="8"/>
      <c r="Y74" s="8"/>
      <c r="Z74" s="8"/>
      <c r="AA74" s="8"/>
      <c r="AB74" s="8"/>
      <c r="AC74" s="8"/>
      <c r="AD74" s="8"/>
      <c r="AE74" s="8"/>
    </row>
    <row r="75" spans="1:31" ht="12.75" customHeight="1" x14ac:dyDescent="0.2">
      <c r="A75" s="225"/>
      <c r="B75" s="225"/>
      <c r="C75" s="49" t="str">
        <f>+'DistrictxDiv-Dept'!C75</f>
        <v>Sociology (SOCI)</v>
      </c>
      <c r="D75" s="15"/>
      <c r="E75" s="10" t="s">
        <v>615</v>
      </c>
      <c r="F75" s="7">
        <f>+'DistrictxDiv-Dept'!D75</f>
        <v>0</v>
      </c>
      <c r="G75" s="8"/>
      <c r="I75" s="8"/>
      <c r="J75" s="14"/>
      <c r="L75" s="92"/>
      <c r="V75" s="8"/>
      <c r="W75" s="8"/>
      <c r="X75" s="8"/>
      <c r="Y75" s="8"/>
      <c r="Z75" s="8"/>
      <c r="AA75" s="8"/>
      <c r="AB75" s="8"/>
      <c r="AC75" s="8"/>
      <c r="AD75" s="8"/>
      <c r="AE75" s="8"/>
    </row>
    <row r="76" spans="1:31" ht="12.75" customHeight="1" x14ac:dyDescent="0.2">
      <c r="A76" s="225"/>
      <c r="B76" s="225"/>
      <c r="C76" s="49" t="str">
        <f>+'DistrictxDiv-Dept'!C76</f>
        <v>Speech (SPCH)</v>
      </c>
      <c r="D76" s="15"/>
      <c r="E76" s="10">
        <f t="shared" si="1"/>
        <v>0</v>
      </c>
      <c r="F76" s="7">
        <f>+'DistrictxDiv-Dept'!D76</f>
        <v>816</v>
      </c>
      <c r="G76" s="8"/>
      <c r="J76" s="14"/>
      <c r="K76" s="14"/>
      <c r="L76" s="92"/>
      <c r="V76" s="8"/>
      <c r="W76" s="8"/>
      <c r="X76" s="8"/>
      <c r="Y76" s="8"/>
      <c r="Z76" s="8"/>
      <c r="AA76" s="8"/>
      <c r="AB76" s="8"/>
      <c r="AC76" s="8"/>
      <c r="AD76" s="8"/>
      <c r="AE76" s="8"/>
    </row>
    <row r="77" spans="1:31" ht="12.75" customHeight="1" thickBot="1" x14ac:dyDescent="0.25">
      <c r="A77" s="225"/>
      <c r="B77" s="226"/>
      <c r="C77" s="63" t="str">
        <f>+'DistrictxDiv-Dept'!C77</f>
        <v>Division Total</v>
      </c>
      <c r="D77" s="59">
        <f>SUM(D53:D76)</f>
        <v>18128</v>
      </c>
      <c r="E77" s="60">
        <f t="shared" ref="E77:E78" si="2">+D77/$F77</f>
        <v>0.19354287666552786</v>
      </c>
      <c r="F77" s="62">
        <f>+'DistrictxDiv-Dept'!D77</f>
        <v>93664</v>
      </c>
      <c r="G77" s="8"/>
      <c r="J77" s="14"/>
      <c r="K77" s="14"/>
      <c r="L77" s="92"/>
      <c r="V77" s="8"/>
      <c r="W77" s="8"/>
      <c r="X77" s="8"/>
      <c r="Y77" s="8"/>
      <c r="Z77" s="8"/>
      <c r="AA77" s="8"/>
      <c r="AB77" s="8"/>
      <c r="AC77" s="8"/>
      <c r="AD77" s="8"/>
      <c r="AE77" s="8"/>
    </row>
    <row r="78" spans="1:31" ht="12.75" customHeight="1" thickBot="1" x14ac:dyDescent="0.25">
      <c r="A78" s="226"/>
      <c r="B78" s="228" t="s">
        <v>195</v>
      </c>
      <c r="C78" s="229"/>
      <c r="D78" s="75">
        <f>+D77</f>
        <v>18128</v>
      </c>
      <c r="E78" s="76">
        <f t="shared" si="2"/>
        <v>0.19354287666552786</v>
      </c>
      <c r="F78" s="77">
        <f>+'DistrictxDiv-Dept'!D78</f>
        <v>93664</v>
      </c>
      <c r="G78" s="8"/>
      <c r="J78" s="14"/>
      <c r="L78" s="92"/>
      <c r="V78" s="8"/>
      <c r="W78" s="8"/>
      <c r="X78" s="8"/>
      <c r="Y78" s="8"/>
      <c r="Z78" s="8"/>
      <c r="AA78" s="8"/>
      <c r="AB78" s="8"/>
      <c r="AC78" s="8"/>
      <c r="AD78" s="8"/>
      <c r="AE78" s="8"/>
    </row>
    <row r="79" spans="1:31" ht="12.75" customHeight="1" x14ac:dyDescent="0.2">
      <c r="A79" s="223" t="s">
        <v>348</v>
      </c>
      <c r="B79" s="223" t="s">
        <v>335</v>
      </c>
      <c r="C79" s="50" t="str">
        <f>+'DistrictxDiv-Dept'!C79</f>
        <v>Bellue</v>
      </c>
      <c r="D79" s="85"/>
      <c r="E79" s="86"/>
      <c r="F79" s="85"/>
      <c r="G79" s="8"/>
      <c r="I79" s="8"/>
      <c r="J79" s="14"/>
      <c r="L79" s="92"/>
      <c r="V79" s="8"/>
      <c r="W79" s="8"/>
      <c r="X79" s="8"/>
      <c r="Y79" s="8"/>
      <c r="Z79" s="8"/>
      <c r="AA79" s="8"/>
      <c r="AB79" s="8"/>
      <c r="AC79" s="8"/>
      <c r="AD79" s="8"/>
      <c r="AE79" s="8"/>
    </row>
    <row r="80" spans="1:31" ht="12.75" customHeight="1" x14ac:dyDescent="0.2">
      <c r="A80" s="224"/>
      <c r="B80" s="224"/>
      <c r="C80" s="49" t="str">
        <f>+'DistrictxDiv-Dept'!C80</f>
        <v>Anatomy &amp; Physiology (ANPH)</v>
      </c>
      <c r="D80" s="15">
        <v>864</v>
      </c>
      <c r="E80" s="10">
        <f t="shared" ref="E80:E98" si="3">+D80/$F80</f>
        <v>0.24107142857142858</v>
      </c>
      <c r="F80" s="7">
        <f>+'DistrictxDiv-Dept'!D80</f>
        <v>3584</v>
      </c>
      <c r="G80" s="8"/>
      <c r="I80" s="8"/>
      <c r="J80" s="14"/>
      <c r="K80" s="14"/>
      <c r="L80" s="92"/>
      <c r="V80" s="8"/>
      <c r="W80" s="8"/>
      <c r="X80" s="8"/>
      <c r="Y80" s="8"/>
      <c r="Z80" s="8"/>
      <c r="AA80" s="8"/>
      <c r="AB80" s="8"/>
      <c r="AC80" s="8"/>
      <c r="AD80" s="8"/>
      <c r="AE80" s="8"/>
    </row>
    <row r="81" spans="1:31" ht="12.75" customHeight="1" x14ac:dyDescent="0.2">
      <c r="A81" s="224"/>
      <c r="B81" s="224"/>
      <c r="C81" s="49" t="str">
        <f>+'DistrictxDiv-Dept'!C81</f>
        <v>Art (ARTS)</v>
      </c>
      <c r="D81" s="15"/>
      <c r="E81" s="10" t="s">
        <v>615</v>
      </c>
      <c r="F81" s="7">
        <f>+'DistrictxDiv-Dept'!D81</f>
        <v>0</v>
      </c>
      <c r="G81" s="8"/>
      <c r="I81" s="8"/>
      <c r="V81" s="8"/>
      <c r="W81" s="8"/>
      <c r="X81" s="8"/>
      <c r="Y81" s="8"/>
      <c r="Z81" s="8"/>
      <c r="AA81" s="8"/>
      <c r="AB81" s="8"/>
      <c r="AC81" s="8"/>
      <c r="AD81" s="8"/>
      <c r="AE81" s="8"/>
    </row>
    <row r="82" spans="1:31" ht="12.75" customHeight="1" x14ac:dyDescent="0.2">
      <c r="A82" s="224"/>
      <c r="B82" s="224"/>
      <c r="C82" s="49" t="str">
        <f>+'DistrictxDiv-Dept'!C82</f>
        <v>Biology (BIOL)</v>
      </c>
      <c r="D82" s="15">
        <v>768</v>
      </c>
      <c r="E82" s="10">
        <f t="shared" si="3"/>
        <v>1</v>
      </c>
      <c r="F82" s="7">
        <f>+'DistrictxDiv-Dept'!D82</f>
        <v>768</v>
      </c>
      <c r="G82" s="8"/>
      <c r="K82" s="14"/>
      <c r="L82" s="92"/>
      <c r="V82" s="8"/>
      <c r="W82" s="8"/>
      <c r="X82" s="8"/>
      <c r="Y82" s="8"/>
      <c r="Z82" s="8"/>
      <c r="AA82" s="8"/>
      <c r="AB82" s="8"/>
      <c r="AC82" s="8"/>
      <c r="AD82" s="8"/>
      <c r="AE82" s="8"/>
    </row>
    <row r="83" spans="1:31" ht="12.75" customHeight="1" x14ac:dyDescent="0.2">
      <c r="A83" s="224"/>
      <c r="B83" s="225"/>
      <c r="C83" s="49" t="str">
        <f>+'DistrictxDiv-Dept'!C83</f>
        <v>Business (BUSI)</v>
      </c>
      <c r="D83" s="15">
        <v>1488</v>
      </c>
      <c r="E83" s="10">
        <f t="shared" si="3"/>
        <v>0.58490566037735847</v>
      </c>
      <c r="F83" s="7">
        <f>+'DistrictxDiv-Dept'!D83</f>
        <v>2544</v>
      </c>
      <c r="G83" s="8"/>
      <c r="K83" s="14"/>
      <c r="L83" s="92"/>
      <c r="V83" s="8"/>
      <c r="W83" s="8"/>
      <c r="X83" s="8"/>
      <c r="Y83" s="8"/>
      <c r="Z83" s="8"/>
      <c r="AA83" s="8"/>
      <c r="AB83" s="8"/>
      <c r="AC83" s="8"/>
      <c r="AD83" s="8"/>
      <c r="AE83" s="8"/>
    </row>
    <row r="84" spans="1:31" ht="12.75" customHeight="1" x14ac:dyDescent="0.2">
      <c r="A84" s="224"/>
      <c r="B84" s="225"/>
      <c r="C84" s="49" t="str">
        <f>+'DistrictxDiv-Dept'!C84</f>
        <v>Developmental Mathematics (DEVM)</v>
      </c>
      <c r="D84" s="15"/>
      <c r="E84" s="10" t="s">
        <v>615</v>
      </c>
      <c r="F84" s="7">
        <f>+'DistrictxDiv-Dept'!D84</f>
        <v>0</v>
      </c>
      <c r="G84" s="8"/>
      <c r="I84" s="8"/>
      <c r="V84" s="8"/>
      <c r="W84" s="8"/>
      <c r="X84" s="8"/>
      <c r="Y84" s="8"/>
      <c r="Z84" s="8"/>
      <c r="AA84" s="8"/>
      <c r="AB84" s="8"/>
      <c r="AC84" s="8"/>
      <c r="AD84" s="8"/>
      <c r="AE84" s="8"/>
    </row>
    <row r="85" spans="1:31" ht="12.75" customHeight="1" x14ac:dyDescent="0.2">
      <c r="A85" s="224"/>
      <c r="B85" s="225"/>
      <c r="C85" s="49" t="str">
        <f>+'DistrictxDiv-Dept'!C85</f>
        <v>Economics (ECON)</v>
      </c>
      <c r="D85" s="15"/>
      <c r="E85" s="10" t="s">
        <v>615</v>
      </c>
      <c r="F85" s="7">
        <f>+'DistrictxDiv-Dept'!D85</f>
        <v>0</v>
      </c>
      <c r="G85" s="8"/>
      <c r="I85" s="8"/>
      <c r="V85" s="8"/>
      <c r="W85" s="8"/>
      <c r="X85" s="8"/>
      <c r="Y85" s="8"/>
      <c r="Z85" s="8"/>
      <c r="AA85" s="8"/>
      <c r="AB85" s="8"/>
      <c r="AC85" s="8"/>
      <c r="AD85" s="8"/>
      <c r="AE85" s="8"/>
    </row>
    <row r="86" spans="1:31" ht="12.75" customHeight="1" x14ac:dyDescent="0.2">
      <c r="A86" s="224"/>
      <c r="B86" s="225"/>
      <c r="C86" s="49" t="str">
        <f>+'DistrictxDiv-Dept'!C86</f>
        <v>EDUC Learning Frameworks (EDLF)</v>
      </c>
      <c r="D86" s="15">
        <v>528</v>
      </c>
      <c r="E86" s="10">
        <f t="shared" si="3"/>
        <v>0.20370370370370369</v>
      </c>
      <c r="F86" s="7">
        <f>+'DistrictxDiv-Dept'!D86</f>
        <v>2592</v>
      </c>
      <c r="G86" s="8"/>
      <c r="K86" s="14"/>
      <c r="L86" s="92"/>
      <c r="V86" s="8"/>
      <c r="W86" s="8"/>
      <c r="X86" s="8"/>
      <c r="Y86" s="8"/>
      <c r="Z86" s="8"/>
      <c r="AA86" s="8"/>
      <c r="AB86" s="8"/>
      <c r="AC86" s="8"/>
      <c r="AD86" s="8"/>
      <c r="AE86" s="8"/>
    </row>
    <row r="87" spans="1:31" ht="12.75" customHeight="1" x14ac:dyDescent="0.2">
      <c r="A87" s="224"/>
      <c r="B87" s="225"/>
      <c r="C87" s="49" t="str">
        <f>+'DistrictxDiv-Dept'!C87</f>
        <v>English (ENGL)</v>
      </c>
      <c r="D87" s="15"/>
      <c r="E87" s="10">
        <f t="shared" si="3"/>
        <v>0</v>
      </c>
      <c r="F87" s="7">
        <f>+'DistrictxDiv-Dept'!D87</f>
        <v>6144</v>
      </c>
      <c r="G87" s="8"/>
      <c r="I87" s="8"/>
      <c r="V87" s="8"/>
      <c r="W87" s="8"/>
      <c r="X87" s="8"/>
      <c r="Y87" s="8"/>
      <c r="Z87" s="8"/>
      <c r="AA87" s="8"/>
      <c r="AB87" s="8"/>
      <c r="AC87" s="8"/>
      <c r="AD87" s="8"/>
      <c r="AE87" s="8"/>
    </row>
    <row r="88" spans="1:31" ht="12.75" customHeight="1" x14ac:dyDescent="0.2">
      <c r="A88" s="224"/>
      <c r="B88" s="225"/>
      <c r="C88" s="49" t="str">
        <f>+'DistrictxDiv-Dept'!C88</f>
        <v>Environmental Science (ENVR)</v>
      </c>
      <c r="D88" s="15"/>
      <c r="E88" s="10" t="s">
        <v>615</v>
      </c>
      <c r="F88" s="7">
        <f>+'DistrictxDiv-Dept'!D88</f>
        <v>0</v>
      </c>
      <c r="G88" s="8"/>
      <c r="I88" s="8"/>
      <c r="V88" s="8"/>
      <c r="W88" s="8"/>
      <c r="X88" s="8"/>
      <c r="Y88" s="8"/>
      <c r="Z88" s="8"/>
      <c r="AA88" s="8"/>
      <c r="AB88" s="8"/>
      <c r="AC88" s="8"/>
      <c r="AD88" s="8"/>
      <c r="AE88" s="8"/>
    </row>
    <row r="89" spans="1:31" ht="12.75" customHeight="1" x14ac:dyDescent="0.2">
      <c r="A89" s="224"/>
      <c r="B89" s="225"/>
      <c r="C89" s="49" t="str">
        <f>+'DistrictxDiv-Dept'!C89</f>
        <v>Geology (GEOL)</v>
      </c>
      <c r="D89" s="15"/>
      <c r="E89" s="10" t="s">
        <v>615</v>
      </c>
      <c r="F89" s="7">
        <f>+'DistrictxDiv-Dept'!D89</f>
        <v>0</v>
      </c>
      <c r="G89" s="8"/>
      <c r="I89" s="8"/>
      <c r="V89" s="8"/>
      <c r="W89" s="8"/>
      <c r="X89" s="8"/>
      <c r="Y89" s="8"/>
      <c r="Z89" s="8"/>
      <c r="AA89" s="8"/>
      <c r="AB89" s="8"/>
      <c r="AC89" s="8"/>
      <c r="AD89" s="8"/>
      <c r="AE89" s="8"/>
    </row>
    <row r="90" spans="1:31" ht="12.75" customHeight="1" x14ac:dyDescent="0.2">
      <c r="A90" s="224"/>
      <c r="B90" s="225"/>
      <c r="C90" s="49" t="str">
        <f>+'DistrictxDiv-Dept'!C90</f>
        <v>History (HIST)</v>
      </c>
      <c r="D90" s="15">
        <v>912</v>
      </c>
      <c r="E90" s="10">
        <f t="shared" si="3"/>
        <v>0.20212765957446807</v>
      </c>
      <c r="F90" s="7">
        <f>+'DistrictxDiv-Dept'!D90</f>
        <v>4512</v>
      </c>
      <c r="G90" s="8"/>
      <c r="I90" s="8"/>
      <c r="K90" s="14"/>
      <c r="L90" s="92"/>
      <c r="V90" s="8"/>
      <c r="W90" s="8"/>
      <c r="X90" s="8"/>
      <c r="Y90" s="8"/>
      <c r="Z90" s="8"/>
      <c r="AA90" s="8"/>
      <c r="AB90" s="8"/>
      <c r="AC90" s="8"/>
      <c r="AD90" s="8"/>
      <c r="AE90" s="8"/>
    </row>
    <row r="91" spans="1:31" ht="12.75" customHeight="1" x14ac:dyDescent="0.2">
      <c r="A91" s="224"/>
      <c r="B91" s="225"/>
      <c r="C91" s="49" t="str">
        <f>+'DistrictxDiv-Dept'!C91</f>
        <v>Humanities (HUMA)</v>
      </c>
      <c r="D91" s="15"/>
      <c r="E91" s="10" t="s">
        <v>615</v>
      </c>
      <c r="F91" s="7">
        <f>+'DistrictxDiv-Dept'!D91</f>
        <v>0</v>
      </c>
      <c r="G91" s="8"/>
      <c r="I91" s="8"/>
      <c r="V91" s="8"/>
      <c r="W91" s="8"/>
      <c r="X91" s="8"/>
      <c r="Y91" s="8"/>
      <c r="Z91" s="8"/>
      <c r="AA91" s="8"/>
      <c r="AB91" s="8"/>
      <c r="AC91" s="8"/>
      <c r="AD91" s="8"/>
      <c r="AE91" s="8"/>
    </row>
    <row r="92" spans="1:31" ht="12.75" customHeight="1" x14ac:dyDescent="0.2">
      <c r="A92" s="224"/>
      <c r="B92" s="225"/>
      <c r="C92" s="49" t="str">
        <f>+'DistrictxDiv-Dept'!C92</f>
        <v>Kinesiology (KINE)</v>
      </c>
      <c r="D92" s="15"/>
      <c r="E92" s="10" t="s">
        <v>615</v>
      </c>
      <c r="F92" s="7">
        <f>+'DistrictxDiv-Dept'!D92</f>
        <v>0</v>
      </c>
      <c r="G92" s="8"/>
      <c r="I92" s="8"/>
      <c r="V92" s="8"/>
      <c r="W92" s="8"/>
      <c r="X92" s="8"/>
      <c r="Y92" s="8"/>
      <c r="Z92" s="8"/>
      <c r="AA92" s="8"/>
      <c r="AB92" s="8"/>
      <c r="AC92" s="8"/>
      <c r="AD92" s="8"/>
      <c r="AE92" s="8"/>
    </row>
    <row r="93" spans="1:31" ht="12.75" customHeight="1" x14ac:dyDescent="0.2">
      <c r="A93" s="224"/>
      <c r="B93" s="225"/>
      <c r="C93" s="49" t="str">
        <f>+'DistrictxDiv-Dept'!C93</f>
        <v>Mathematics (MATH)</v>
      </c>
      <c r="D93" s="15">
        <v>1104</v>
      </c>
      <c r="E93" s="10">
        <f t="shared" si="3"/>
        <v>0.2292358803986711</v>
      </c>
      <c r="F93" s="7">
        <f>+'DistrictxDiv-Dept'!D93</f>
        <v>4816</v>
      </c>
      <c r="G93" s="8"/>
      <c r="K93" s="14"/>
      <c r="L93" s="92"/>
      <c r="V93" s="8"/>
      <c r="W93" s="8"/>
      <c r="X93" s="8"/>
      <c r="Y93" s="8"/>
      <c r="Z93" s="8"/>
      <c r="AA93" s="8"/>
      <c r="AB93" s="8"/>
      <c r="AC93" s="8"/>
      <c r="AD93" s="8"/>
      <c r="AE93" s="8"/>
    </row>
    <row r="94" spans="1:31" ht="12.75" customHeight="1" x14ac:dyDescent="0.2">
      <c r="A94" s="224"/>
      <c r="B94" s="225"/>
      <c r="C94" s="49" t="str">
        <f>+'DistrictxDiv-Dept'!C94</f>
        <v>Music (MUSI)</v>
      </c>
      <c r="D94" s="15"/>
      <c r="E94" s="10" t="s">
        <v>615</v>
      </c>
      <c r="F94" s="7">
        <f>+'DistrictxDiv-Dept'!D94</f>
        <v>0</v>
      </c>
      <c r="G94" s="8"/>
      <c r="I94" s="8"/>
      <c r="V94" s="8"/>
      <c r="W94" s="8"/>
      <c r="X94" s="8"/>
      <c r="Y94" s="8"/>
      <c r="Z94" s="8"/>
      <c r="AA94" s="8"/>
      <c r="AB94" s="8"/>
      <c r="AC94" s="8"/>
      <c r="AD94" s="8"/>
      <c r="AE94" s="8"/>
    </row>
    <row r="95" spans="1:31" ht="12.75" customHeight="1" x14ac:dyDescent="0.2">
      <c r="A95" s="224"/>
      <c r="B95" s="225"/>
      <c r="C95" s="49" t="str">
        <f>+'DistrictxDiv-Dept'!C95</f>
        <v>Nutrition (NUTR)</v>
      </c>
      <c r="D95" s="15"/>
      <c r="E95" s="10" t="s">
        <v>615</v>
      </c>
      <c r="F95" s="7">
        <f>+'DistrictxDiv-Dept'!D95</f>
        <v>0</v>
      </c>
      <c r="G95" s="8"/>
      <c r="I95" s="8"/>
      <c r="K95" s="14"/>
      <c r="L95" s="92"/>
      <c r="V95" s="8"/>
      <c r="W95" s="8"/>
      <c r="X95" s="8"/>
      <c r="Y95" s="8"/>
      <c r="Z95" s="8"/>
      <c r="AA95" s="8"/>
      <c r="AB95" s="8"/>
      <c r="AC95" s="8"/>
      <c r="AD95" s="8"/>
      <c r="AE95" s="8"/>
    </row>
    <row r="96" spans="1:31" ht="12.75" customHeight="1" x14ac:dyDescent="0.2">
      <c r="A96" s="224"/>
      <c r="B96" s="225"/>
      <c r="C96" s="49" t="str">
        <f>+'DistrictxDiv-Dept'!C96</f>
        <v>Philosophy (PHIL)</v>
      </c>
      <c r="D96" s="15"/>
      <c r="E96" s="10" t="s">
        <v>615</v>
      </c>
      <c r="F96" s="7">
        <f>+'DistrictxDiv-Dept'!D96</f>
        <v>0</v>
      </c>
      <c r="G96" s="8"/>
      <c r="I96" s="8"/>
      <c r="L96" s="92"/>
      <c r="V96" s="8"/>
      <c r="W96" s="8"/>
      <c r="X96" s="8"/>
      <c r="Y96" s="8"/>
      <c r="Z96" s="8"/>
      <c r="AA96" s="8"/>
      <c r="AB96" s="8"/>
      <c r="AC96" s="8"/>
      <c r="AD96" s="8"/>
      <c r="AE96" s="8"/>
    </row>
    <row r="97" spans="1:31" ht="12.75" customHeight="1" x14ac:dyDescent="0.2">
      <c r="A97" s="224"/>
      <c r="B97" s="225"/>
      <c r="C97" s="49" t="str">
        <f>+'DistrictxDiv-Dept'!C97</f>
        <v>Physics (PHYS)</v>
      </c>
      <c r="D97" s="15"/>
      <c r="E97" s="10" t="s">
        <v>615</v>
      </c>
      <c r="F97" s="7">
        <f>+'DistrictxDiv-Dept'!D97</f>
        <v>0</v>
      </c>
      <c r="G97" s="8"/>
      <c r="L97" s="92"/>
      <c r="V97" s="8"/>
      <c r="W97" s="8"/>
      <c r="X97" s="8"/>
      <c r="Y97" s="8"/>
      <c r="Z97" s="8"/>
      <c r="AA97" s="8"/>
      <c r="AB97" s="8"/>
      <c r="AC97" s="8"/>
      <c r="AD97" s="8"/>
      <c r="AE97" s="8"/>
    </row>
    <row r="98" spans="1:31" ht="12.75" customHeight="1" x14ac:dyDescent="0.2">
      <c r="A98" s="224"/>
      <c r="B98" s="225"/>
      <c r="C98" s="49" t="str">
        <f>+'DistrictxDiv-Dept'!C98</f>
        <v>Political Science (POLS)</v>
      </c>
      <c r="D98" s="15"/>
      <c r="E98" s="10">
        <f t="shared" si="3"/>
        <v>0</v>
      </c>
      <c r="F98" s="7">
        <f>+'DistrictxDiv-Dept'!D98</f>
        <v>5616</v>
      </c>
      <c r="G98" s="8"/>
      <c r="I98" s="8"/>
      <c r="J98" s="14"/>
      <c r="K98" s="14"/>
      <c r="L98" s="92"/>
      <c r="V98" s="8"/>
      <c r="W98" s="8"/>
      <c r="X98" s="8"/>
      <c r="Y98" s="8"/>
      <c r="Z98" s="8"/>
      <c r="AA98" s="8"/>
      <c r="AB98" s="8"/>
      <c r="AC98" s="8"/>
      <c r="AD98" s="8"/>
      <c r="AE98" s="8"/>
    </row>
    <row r="99" spans="1:31" ht="12.75" customHeight="1" x14ac:dyDescent="0.2">
      <c r="A99" s="224"/>
      <c r="B99" s="225"/>
      <c r="C99" s="49" t="str">
        <f>+'DistrictxDiv-Dept'!C99</f>
        <v>Psychology (PSYC)</v>
      </c>
      <c r="D99" s="15"/>
      <c r="E99" s="10" t="s">
        <v>615</v>
      </c>
      <c r="F99" s="7">
        <f>+'DistrictxDiv-Dept'!D99</f>
        <v>0</v>
      </c>
      <c r="G99" s="8"/>
      <c r="I99" s="8"/>
      <c r="L99" s="92"/>
      <c r="V99" s="8"/>
      <c r="W99" s="8"/>
      <c r="X99" s="8"/>
      <c r="Y99" s="8"/>
      <c r="Z99" s="8"/>
      <c r="AA99" s="8"/>
      <c r="AB99" s="8"/>
      <c r="AC99" s="8"/>
      <c r="AD99" s="8"/>
      <c r="AE99" s="8"/>
    </row>
    <row r="100" spans="1:31" ht="12.75" customHeight="1" x14ac:dyDescent="0.2">
      <c r="A100" s="224"/>
      <c r="B100" s="225"/>
      <c r="C100" s="49" t="str">
        <f>+'DistrictxDiv-Dept'!C100</f>
        <v>Reading &amp; Writing (RDWR)</v>
      </c>
      <c r="D100" s="15"/>
      <c r="E100" s="10" t="s">
        <v>615</v>
      </c>
      <c r="F100" s="7">
        <f>+'DistrictxDiv-Dept'!D100</f>
        <v>0</v>
      </c>
      <c r="G100" s="8"/>
      <c r="I100" s="8"/>
      <c r="J100" s="14"/>
      <c r="K100" s="14"/>
      <c r="L100" s="92"/>
      <c r="V100" s="8"/>
      <c r="W100" s="8"/>
      <c r="X100" s="8"/>
      <c r="Y100" s="8"/>
      <c r="Z100" s="8"/>
      <c r="AA100" s="8"/>
      <c r="AB100" s="8"/>
      <c r="AC100" s="8"/>
      <c r="AD100" s="8"/>
      <c r="AE100" s="8"/>
    </row>
    <row r="101" spans="1:31" ht="12.75" customHeight="1" x14ac:dyDescent="0.2">
      <c r="A101" s="224"/>
      <c r="B101" s="225"/>
      <c r="C101" s="49" t="str">
        <f>+'DistrictxDiv-Dept'!C101</f>
        <v>Speech (SPCH)</v>
      </c>
      <c r="D101" s="15"/>
      <c r="E101" s="10" t="s">
        <v>615</v>
      </c>
      <c r="F101" s="7">
        <f>+'DistrictxDiv-Dept'!D101</f>
        <v>0</v>
      </c>
      <c r="G101" s="8"/>
      <c r="L101" s="92"/>
      <c r="V101" s="8"/>
      <c r="W101" s="8"/>
      <c r="X101" s="8"/>
      <c r="Y101" s="8"/>
      <c r="Z101" s="8"/>
      <c r="AA101" s="8"/>
      <c r="AB101" s="8"/>
      <c r="AC101" s="8"/>
      <c r="AD101" s="8"/>
      <c r="AE101" s="8"/>
    </row>
    <row r="102" spans="1:31" ht="12.75" customHeight="1" thickBot="1" x14ac:dyDescent="0.25">
      <c r="A102" s="224"/>
      <c r="B102" s="226"/>
      <c r="C102" s="63" t="str">
        <f>+'DistrictxDiv-Dept'!C102</f>
        <v>Division Total</v>
      </c>
      <c r="D102" s="59">
        <f>SUM(D80:D101)</f>
        <v>5664</v>
      </c>
      <c r="E102" s="60">
        <f t="shared" ref="E102:E103" si="4">+D102/$F102</f>
        <v>0.18524332810047095</v>
      </c>
      <c r="F102" s="62">
        <f>+'DistrictxDiv-Dept'!D102</f>
        <v>30576</v>
      </c>
      <c r="G102" s="8"/>
      <c r="L102" s="92"/>
      <c r="V102" s="8"/>
      <c r="W102" s="8"/>
      <c r="X102" s="8"/>
      <c r="Y102" s="8"/>
      <c r="Z102" s="8"/>
      <c r="AA102" s="8"/>
      <c r="AB102" s="8"/>
      <c r="AC102" s="8"/>
      <c r="AD102" s="8"/>
      <c r="AE102" s="8"/>
    </row>
    <row r="103" spans="1:31" ht="12.75" customHeight="1" thickBot="1" x14ac:dyDescent="0.25">
      <c r="A103" s="227"/>
      <c r="B103" s="228" t="s">
        <v>196</v>
      </c>
      <c r="C103" s="229"/>
      <c r="D103" s="75">
        <f>+D102</f>
        <v>5664</v>
      </c>
      <c r="E103" s="76">
        <f t="shared" si="4"/>
        <v>0.18524332810047095</v>
      </c>
      <c r="F103" s="77">
        <f>+'DistrictxDiv-Dept'!D103</f>
        <v>30576</v>
      </c>
      <c r="G103" s="8"/>
      <c r="I103" s="8"/>
      <c r="J103" s="14"/>
      <c r="L103" s="92"/>
      <c r="V103" s="8"/>
      <c r="W103" s="8"/>
      <c r="X103" s="8"/>
      <c r="Y103" s="8"/>
      <c r="Z103" s="8"/>
      <c r="AA103" s="8"/>
      <c r="AB103" s="8"/>
      <c r="AC103" s="8"/>
      <c r="AD103" s="8"/>
      <c r="AE103" s="8"/>
    </row>
    <row r="104" spans="1:31" ht="12.75" customHeight="1" x14ac:dyDescent="0.2">
      <c r="A104" s="224" t="s">
        <v>347</v>
      </c>
      <c r="B104" s="223" t="s">
        <v>336</v>
      </c>
      <c r="C104" s="52" t="str">
        <f>+'DistrictxDiv-Dept'!C104</f>
        <v>Martin, M. R.</v>
      </c>
      <c r="D104" s="42"/>
      <c r="E104" s="41"/>
      <c r="F104" s="42"/>
      <c r="G104" s="8"/>
      <c r="J104" s="14"/>
      <c r="L104" s="92"/>
      <c r="V104" s="8"/>
      <c r="W104" s="8"/>
      <c r="X104" s="8"/>
      <c r="Y104" s="8"/>
      <c r="Z104" s="8"/>
      <c r="AA104" s="8"/>
      <c r="AB104" s="8"/>
      <c r="AC104" s="8"/>
      <c r="AD104" s="8"/>
      <c r="AE104" s="8"/>
    </row>
    <row r="105" spans="1:31" ht="12.75" customHeight="1" x14ac:dyDescent="0.2">
      <c r="A105" s="225"/>
      <c r="B105" s="225"/>
      <c r="C105" s="9" t="str">
        <f>+'DistrictxDiv-Dept'!C105</f>
        <v>Anthropology (ANTH)</v>
      </c>
      <c r="D105" s="7"/>
      <c r="E105" s="10" t="s">
        <v>615</v>
      </c>
      <c r="F105" s="7">
        <f>+'DistrictxDiv-Dept'!D105</f>
        <v>0</v>
      </c>
      <c r="G105" s="8"/>
      <c r="I105" s="8"/>
      <c r="J105" s="14"/>
      <c r="L105" s="92"/>
      <c r="V105" s="8"/>
      <c r="W105" s="8"/>
      <c r="X105" s="8"/>
      <c r="Y105" s="8"/>
      <c r="Z105" s="8"/>
      <c r="AA105" s="8"/>
      <c r="AB105" s="8"/>
      <c r="AC105" s="8"/>
      <c r="AD105" s="8"/>
      <c r="AE105" s="8"/>
    </row>
    <row r="106" spans="1:31" ht="12.75" customHeight="1" x14ac:dyDescent="0.2">
      <c r="A106" s="225"/>
      <c r="B106" s="225"/>
      <c r="C106" s="9" t="str">
        <f>+'DistrictxDiv-Dept'!C106</f>
        <v>Communications (COMM)</v>
      </c>
      <c r="D106" s="7"/>
      <c r="E106" s="10" t="s">
        <v>615</v>
      </c>
      <c r="F106" s="7">
        <f>+'DistrictxDiv-Dept'!D106</f>
        <v>0</v>
      </c>
      <c r="G106" s="8"/>
      <c r="J106" s="14"/>
      <c r="L106" s="92"/>
      <c r="V106" s="8"/>
      <c r="W106" s="8"/>
      <c r="X106" s="8"/>
      <c r="Y106" s="8"/>
      <c r="Z106" s="8"/>
      <c r="AA106" s="8"/>
      <c r="AB106" s="8"/>
      <c r="AC106" s="8"/>
      <c r="AD106" s="8"/>
      <c r="AE106" s="8"/>
    </row>
    <row r="107" spans="1:31" ht="12.75" customHeight="1" x14ac:dyDescent="0.2">
      <c r="A107" s="225"/>
      <c r="B107" s="225"/>
      <c r="C107" s="9" t="str">
        <f>+'DistrictxDiv-Dept'!C107</f>
        <v>Criminal Justice (DW) (CRIJ)</v>
      </c>
      <c r="D107" s="7"/>
      <c r="E107" s="10">
        <f t="shared" ref="E107:E117" si="5">+D107/$F107</f>
        <v>0</v>
      </c>
      <c r="F107" s="7">
        <f>+'DistrictxDiv-Dept'!D107</f>
        <v>7200</v>
      </c>
      <c r="G107" s="8"/>
      <c r="J107" s="14"/>
      <c r="L107" s="92"/>
      <c r="V107" s="8"/>
      <c r="W107" s="8"/>
      <c r="X107" s="8"/>
      <c r="Y107" s="8"/>
      <c r="Z107" s="8"/>
      <c r="AA107" s="8"/>
      <c r="AB107" s="8"/>
      <c r="AC107" s="8"/>
      <c r="AD107" s="8"/>
      <c r="AE107" s="8"/>
    </row>
    <row r="108" spans="1:31" ht="12.75" customHeight="1" x14ac:dyDescent="0.2">
      <c r="A108" s="225"/>
      <c r="B108" s="225"/>
      <c r="C108" s="9" t="str">
        <f>+'DistrictxDiv-Dept'!C108</f>
        <v>EDUC Learning Frameworks (EDLF)</v>
      </c>
      <c r="D108" s="7"/>
      <c r="E108" s="10">
        <f t="shared" si="5"/>
        <v>0</v>
      </c>
      <c r="F108" s="7">
        <f>+'DistrictxDiv-Dept'!D108</f>
        <v>4656</v>
      </c>
      <c r="G108" s="8"/>
      <c r="J108" s="14"/>
      <c r="L108" s="92"/>
      <c r="V108" s="8"/>
      <c r="W108" s="8"/>
      <c r="X108" s="8"/>
      <c r="Y108" s="8"/>
      <c r="Z108" s="8"/>
      <c r="AA108" s="8"/>
      <c r="AB108" s="8"/>
      <c r="AC108" s="8"/>
      <c r="AD108" s="8"/>
      <c r="AE108" s="8"/>
    </row>
    <row r="109" spans="1:31" ht="12.75" customHeight="1" x14ac:dyDescent="0.2">
      <c r="A109" s="225"/>
      <c r="B109" s="225"/>
      <c r="C109" s="9" t="str">
        <f>+'DistrictxDiv-Dept'!C109</f>
        <v>Education (EDUC)</v>
      </c>
      <c r="D109" s="7"/>
      <c r="E109" s="10">
        <f t="shared" si="5"/>
        <v>0</v>
      </c>
      <c r="F109" s="7">
        <f>+'DistrictxDiv-Dept'!D109</f>
        <v>1664</v>
      </c>
      <c r="G109" s="8"/>
      <c r="J109" s="14"/>
      <c r="K109" s="14"/>
      <c r="L109" s="92"/>
      <c r="V109" s="8"/>
      <c r="W109" s="8"/>
      <c r="X109" s="8"/>
      <c r="Y109" s="8"/>
      <c r="Z109" s="8"/>
      <c r="AA109" s="8"/>
      <c r="AB109" s="8"/>
      <c r="AC109" s="8"/>
      <c r="AD109" s="8"/>
      <c r="AE109" s="8"/>
    </row>
    <row r="110" spans="1:31" ht="12.75" customHeight="1" x14ac:dyDescent="0.2">
      <c r="A110" s="225"/>
      <c r="B110" s="225"/>
      <c r="C110" s="9" t="str">
        <f>+'DistrictxDiv-Dept'!C110</f>
        <v>Geography (GEOG)</v>
      </c>
      <c r="D110" s="7"/>
      <c r="E110" s="10" t="s">
        <v>615</v>
      </c>
      <c r="F110" s="7">
        <f>+'DistrictxDiv-Dept'!D110</f>
        <v>0</v>
      </c>
      <c r="G110" s="8"/>
      <c r="J110" s="14"/>
      <c r="K110" s="14"/>
      <c r="L110" s="92"/>
      <c r="V110" s="8"/>
      <c r="W110" s="8"/>
      <c r="X110" s="8"/>
      <c r="Y110" s="8"/>
      <c r="Z110" s="8"/>
      <c r="AA110" s="8"/>
      <c r="AB110" s="8"/>
      <c r="AC110" s="8"/>
      <c r="AD110" s="8"/>
      <c r="AE110" s="8"/>
    </row>
    <row r="111" spans="1:31" ht="12.75" customHeight="1" x14ac:dyDescent="0.2">
      <c r="A111" s="225"/>
      <c r="B111" s="225"/>
      <c r="C111" s="9" t="str">
        <f>+'DistrictxDiv-Dept'!C111</f>
        <v>History (HIST)</v>
      </c>
      <c r="D111" s="7">
        <v>5760</v>
      </c>
      <c r="E111" s="10">
        <f t="shared" si="5"/>
        <v>0.13714285714285715</v>
      </c>
      <c r="F111" s="7">
        <f>+'DistrictxDiv-Dept'!D111</f>
        <v>42000</v>
      </c>
      <c r="G111" s="8"/>
      <c r="J111" s="14"/>
      <c r="K111" s="14"/>
      <c r="L111" s="92"/>
      <c r="V111" s="8"/>
      <c r="W111" s="8"/>
      <c r="X111" s="8"/>
      <c r="Y111" s="8"/>
      <c r="Z111" s="8"/>
      <c r="AA111" s="8"/>
      <c r="AB111" s="8"/>
      <c r="AC111" s="8"/>
      <c r="AD111" s="8"/>
      <c r="AE111" s="8"/>
    </row>
    <row r="112" spans="1:31" ht="12.75" customHeight="1" x14ac:dyDescent="0.2">
      <c r="A112" s="225"/>
      <c r="B112" s="225"/>
      <c r="C112" s="9" t="str">
        <f>+'DistrictxDiv-Dept'!C112</f>
        <v>Legal Assistant (DW) (LGLA)</v>
      </c>
      <c r="D112" s="7">
        <v>2880</v>
      </c>
      <c r="E112" s="10">
        <f t="shared" si="5"/>
        <v>0.22304832713754646</v>
      </c>
      <c r="F112" s="7">
        <f>+'DistrictxDiv-Dept'!D112</f>
        <v>12912</v>
      </c>
      <c r="G112" s="8"/>
      <c r="J112" s="14"/>
      <c r="L112" s="92"/>
      <c r="V112" s="8"/>
      <c r="W112" s="8"/>
      <c r="X112" s="8"/>
      <c r="Y112" s="8"/>
      <c r="Z112" s="8"/>
      <c r="AA112" s="8"/>
      <c r="AB112" s="8"/>
      <c r="AC112" s="8"/>
      <c r="AD112" s="8"/>
      <c r="AE112" s="8"/>
    </row>
    <row r="113" spans="1:31" ht="12.75" customHeight="1" x14ac:dyDescent="0.2">
      <c r="A113" s="225"/>
      <c r="B113" s="225"/>
      <c r="C113" s="9" t="str">
        <f>+'DistrictxDiv-Dept'!C113</f>
        <v>Political Science (POLS)</v>
      </c>
      <c r="D113" s="7">
        <v>2880</v>
      </c>
      <c r="E113" s="10">
        <f t="shared" si="5"/>
        <v>0.13043478260869565</v>
      </c>
      <c r="F113" s="7">
        <f>+'DistrictxDiv-Dept'!D113</f>
        <v>22080</v>
      </c>
      <c r="G113" s="8"/>
      <c r="J113" s="14"/>
      <c r="K113" s="14"/>
      <c r="L113" s="92"/>
      <c r="V113" s="8"/>
      <c r="W113" s="8"/>
      <c r="X113" s="8"/>
      <c r="Y113" s="8"/>
      <c r="Z113" s="8"/>
      <c r="AA113" s="8"/>
      <c r="AB113" s="8"/>
      <c r="AC113" s="8"/>
      <c r="AD113" s="8"/>
      <c r="AE113" s="8"/>
    </row>
    <row r="114" spans="1:31" ht="12.75" customHeight="1" x14ac:dyDescent="0.2">
      <c r="A114" s="225"/>
      <c r="B114" s="225"/>
      <c r="C114" s="9" t="str">
        <f>+'DistrictxDiv-Dept'!C114</f>
        <v>Psychology (PSYC)</v>
      </c>
      <c r="D114" s="15">
        <v>336</v>
      </c>
      <c r="E114" s="10">
        <f t="shared" si="5"/>
        <v>2.1604938271604937E-2</v>
      </c>
      <c r="F114" s="7">
        <f>+'DistrictxDiv-Dept'!D114</f>
        <v>15552</v>
      </c>
      <c r="G114" s="8"/>
      <c r="J114" s="14"/>
      <c r="K114" s="14"/>
      <c r="L114" s="92"/>
      <c r="V114" s="8"/>
      <c r="W114" s="8"/>
      <c r="X114" s="8"/>
      <c r="Y114" s="8"/>
      <c r="Z114" s="8"/>
      <c r="AA114" s="8"/>
      <c r="AB114" s="8"/>
      <c r="AC114" s="8"/>
      <c r="AD114" s="8"/>
      <c r="AE114" s="8"/>
    </row>
    <row r="115" spans="1:31" ht="12.75" customHeight="1" x14ac:dyDescent="0.2">
      <c r="A115" s="225"/>
      <c r="B115" s="225"/>
      <c r="C115" s="9" t="str">
        <f>+'DistrictxDiv-Dept'!C115</f>
        <v>Social Work (DW) (SOCW)</v>
      </c>
      <c r="D115" s="15"/>
      <c r="E115" s="10" t="s">
        <v>615</v>
      </c>
      <c r="F115" s="7">
        <f>+'DistrictxDiv-Dept'!D115</f>
        <v>0</v>
      </c>
      <c r="G115" s="8"/>
      <c r="I115" s="8"/>
      <c r="K115" s="14"/>
      <c r="L115" s="92"/>
      <c r="V115" s="8"/>
      <c r="W115" s="8"/>
      <c r="X115" s="8"/>
      <c r="Y115" s="8"/>
      <c r="Z115" s="8"/>
      <c r="AA115" s="8"/>
      <c r="AB115" s="8"/>
      <c r="AC115" s="8"/>
      <c r="AD115" s="8"/>
      <c r="AE115" s="8"/>
    </row>
    <row r="116" spans="1:31" ht="12.75" customHeight="1" x14ac:dyDescent="0.2">
      <c r="A116" s="225"/>
      <c r="B116" s="225"/>
      <c r="C116" s="9" t="str">
        <f>+'DistrictxDiv-Dept'!C116</f>
        <v>Sociology (SOCI)</v>
      </c>
      <c r="D116" s="15">
        <v>1152</v>
      </c>
      <c r="E116" s="10">
        <f t="shared" si="5"/>
        <v>0.21428571428571427</v>
      </c>
      <c r="F116" s="7">
        <f>+'DistrictxDiv-Dept'!D116</f>
        <v>5376</v>
      </c>
      <c r="G116" s="8"/>
      <c r="J116" s="14"/>
      <c r="K116" s="14"/>
      <c r="L116" s="92"/>
      <c r="V116" s="8"/>
      <c r="W116" s="8"/>
      <c r="X116" s="8"/>
      <c r="Y116" s="8"/>
      <c r="Z116" s="8"/>
      <c r="AA116" s="8"/>
      <c r="AB116" s="8"/>
      <c r="AC116" s="8"/>
      <c r="AD116" s="8"/>
      <c r="AE116" s="8"/>
    </row>
    <row r="117" spans="1:31" ht="12.75" customHeight="1" x14ac:dyDescent="0.2">
      <c r="A117" s="225"/>
      <c r="B117" s="225"/>
      <c r="C117" s="9" t="str">
        <f>+'DistrictxDiv-Dept'!C117</f>
        <v>Speech (SPCH)</v>
      </c>
      <c r="D117" s="15"/>
      <c r="E117" s="10">
        <f t="shared" si="5"/>
        <v>0</v>
      </c>
      <c r="F117" s="7">
        <f>+'DistrictxDiv-Dept'!D117</f>
        <v>15120</v>
      </c>
      <c r="G117" s="8"/>
      <c r="I117" s="8"/>
      <c r="K117" s="14"/>
      <c r="L117" s="92"/>
      <c r="V117" s="8"/>
      <c r="W117" s="8"/>
      <c r="X117" s="8"/>
      <c r="Y117" s="8"/>
      <c r="Z117" s="8"/>
      <c r="AA117" s="8"/>
      <c r="AB117" s="8"/>
      <c r="AC117" s="8"/>
      <c r="AD117" s="8"/>
      <c r="AE117" s="8"/>
    </row>
    <row r="118" spans="1:31" ht="12.75" customHeight="1" x14ac:dyDescent="0.2">
      <c r="A118" s="225"/>
      <c r="B118" s="225"/>
      <c r="C118" s="34" t="str">
        <f>+'DistrictxDiv-Dept'!C118</f>
        <v>Subtotal</v>
      </c>
      <c r="D118" s="32">
        <f>SUM(D105:D117)</f>
        <v>13008</v>
      </c>
      <c r="E118" s="33">
        <f t="shared" ref="E118" si="6">+D118/$F118</f>
        <v>0.10278128950695323</v>
      </c>
      <c r="F118" s="32">
        <f>+'DistrictxDiv-Dept'!D118</f>
        <v>126560</v>
      </c>
      <c r="G118" s="8"/>
      <c r="K118" s="14"/>
      <c r="L118" s="92"/>
      <c r="V118" s="8"/>
      <c r="W118" s="8"/>
      <c r="X118" s="8"/>
      <c r="Y118" s="8"/>
      <c r="Z118" s="8"/>
      <c r="AA118" s="8"/>
      <c r="AB118" s="8"/>
      <c r="AC118" s="8"/>
      <c r="AD118" s="8"/>
      <c r="AE118" s="8"/>
    </row>
    <row r="119" spans="1:31" ht="12.75" customHeight="1" x14ac:dyDescent="0.2">
      <c r="A119" s="225"/>
      <c r="B119" s="225"/>
      <c r="C119" s="52" t="str">
        <f>+'DistrictxDiv-Dept'!C119</f>
        <v>Henton</v>
      </c>
      <c r="D119" s="42"/>
      <c r="E119" s="41"/>
      <c r="F119" s="42"/>
      <c r="G119" s="8"/>
      <c r="I119" s="8"/>
      <c r="L119" s="92"/>
      <c r="V119" s="8"/>
      <c r="W119" s="8"/>
      <c r="X119" s="8"/>
      <c r="Y119" s="8"/>
      <c r="Z119" s="8"/>
      <c r="AA119" s="8"/>
      <c r="AB119" s="8"/>
      <c r="AC119" s="8"/>
      <c r="AD119" s="8"/>
      <c r="AE119" s="8"/>
    </row>
    <row r="120" spans="1:31" ht="12.75" customHeight="1" x14ac:dyDescent="0.2">
      <c r="A120" s="225"/>
      <c r="B120" s="225"/>
      <c r="C120" s="9" t="str">
        <f>+'DistrictxDiv-Dept'!C120</f>
        <v>Art (ARTS)</v>
      </c>
      <c r="D120" s="16">
        <v>1488</v>
      </c>
      <c r="E120" s="10">
        <f t="shared" ref="E120:E129" si="7">+D120/$F120</f>
        <v>8.2446808510638292E-2</v>
      </c>
      <c r="F120" s="7">
        <f>+'DistrictxDiv-Dept'!D120</f>
        <v>18048</v>
      </c>
      <c r="G120" s="8"/>
      <c r="J120" s="14"/>
      <c r="K120" s="14"/>
      <c r="L120" s="92"/>
      <c r="V120" s="8"/>
      <c r="W120" s="8"/>
      <c r="X120" s="8"/>
      <c r="Y120" s="8"/>
      <c r="Z120" s="8"/>
      <c r="AA120" s="8"/>
      <c r="AB120" s="8"/>
      <c r="AC120" s="8"/>
      <c r="AD120" s="8"/>
      <c r="AE120" s="8"/>
    </row>
    <row r="121" spans="1:31" ht="12.75" customHeight="1" x14ac:dyDescent="0.2">
      <c r="A121" s="225"/>
      <c r="B121" s="225"/>
      <c r="C121" s="9" t="str">
        <f>+'DistrictxDiv-Dept'!C121</f>
        <v>Dance (DANC)</v>
      </c>
      <c r="D121" s="16"/>
      <c r="E121" s="10" t="s">
        <v>615</v>
      </c>
      <c r="F121" s="7">
        <f>+'DistrictxDiv-Dept'!D121</f>
        <v>0</v>
      </c>
      <c r="G121" s="8"/>
      <c r="I121" s="8"/>
      <c r="V121" s="8"/>
      <c r="W121" s="8"/>
      <c r="X121" s="8"/>
      <c r="Y121" s="8"/>
      <c r="Z121" s="8"/>
      <c r="AA121" s="8"/>
      <c r="AB121" s="8"/>
      <c r="AC121" s="8"/>
      <c r="AD121" s="8"/>
      <c r="AE121" s="8"/>
    </row>
    <row r="122" spans="1:31" ht="12.75" customHeight="1" x14ac:dyDescent="0.2">
      <c r="A122" s="225"/>
      <c r="B122" s="225"/>
      <c r="C122" s="9" t="str">
        <f>+'DistrictxDiv-Dept'!C122</f>
        <v>English (ENGL)</v>
      </c>
      <c r="D122" s="7">
        <v>19664</v>
      </c>
      <c r="E122" s="10">
        <f t="shared" si="7"/>
        <v>0.25673699603091704</v>
      </c>
      <c r="F122" s="7">
        <f>+'DistrictxDiv-Dept'!D122</f>
        <v>76592</v>
      </c>
      <c r="G122" s="8"/>
      <c r="K122" s="14"/>
      <c r="L122" s="92"/>
      <c r="V122" s="8"/>
      <c r="W122" s="8"/>
      <c r="X122" s="8"/>
      <c r="Y122" s="8"/>
      <c r="Z122" s="8"/>
      <c r="AA122" s="8"/>
      <c r="AB122" s="8"/>
      <c r="AC122" s="8"/>
      <c r="AD122" s="8"/>
      <c r="AE122" s="8"/>
    </row>
    <row r="123" spans="1:31" ht="12.75" customHeight="1" x14ac:dyDescent="0.2">
      <c r="A123" s="225"/>
      <c r="B123" s="225"/>
      <c r="C123" s="9" t="str">
        <f>+'DistrictxDiv-Dept'!C123</f>
        <v>Foreign Languages (FRNL)</v>
      </c>
      <c r="D123" s="7"/>
      <c r="E123" s="10" t="s">
        <v>615</v>
      </c>
      <c r="F123" s="7">
        <f>+'DistrictxDiv-Dept'!D123</f>
        <v>0</v>
      </c>
      <c r="G123" s="8"/>
      <c r="I123" s="8"/>
      <c r="V123" s="8"/>
      <c r="W123" s="8"/>
      <c r="X123" s="8"/>
      <c r="Y123" s="8"/>
      <c r="Z123" s="8"/>
      <c r="AA123" s="8"/>
      <c r="AB123" s="8"/>
      <c r="AC123" s="8"/>
      <c r="AD123" s="8"/>
      <c r="AE123" s="8"/>
    </row>
    <row r="124" spans="1:31" ht="12.75" customHeight="1" x14ac:dyDescent="0.2">
      <c r="A124" s="225"/>
      <c r="B124" s="225"/>
      <c r="C124" s="9" t="str">
        <f>+'DistrictxDiv-Dept'!C124</f>
        <v>Humanities (HUMA)</v>
      </c>
      <c r="D124" s="14"/>
      <c r="E124" s="10">
        <f t="shared" si="7"/>
        <v>0</v>
      </c>
      <c r="F124" s="7">
        <f>+'DistrictxDiv-Dept'!D124</f>
        <v>5760</v>
      </c>
      <c r="G124" s="8"/>
      <c r="I124" s="8"/>
      <c r="V124" s="8"/>
      <c r="W124" s="8"/>
      <c r="X124" s="8"/>
      <c r="Y124" s="8"/>
      <c r="Z124" s="8"/>
      <c r="AA124" s="8"/>
      <c r="AB124" s="8"/>
      <c r="AC124" s="8"/>
      <c r="AD124" s="8"/>
      <c r="AE124" s="8"/>
    </row>
    <row r="125" spans="1:31" ht="12.75" customHeight="1" x14ac:dyDescent="0.2">
      <c r="A125" s="225"/>
      <c r="B125" s="225"/>
      <c r="C125" s="51" t="str">
        <f>+'DistrictxDiv-Dept'!C125</f>
        <v>Music (MUSI)</v>
      </c>
      <c r="D125" s="7"/>
      <c r="E125" s="10">
        <f t="shared" si="7"/>
        <v>0</v>
      </c>
      <c r="F125" s="7">
        <f>+'DistrictxDiv-Dept'!D125</f>
        <v>8784</v>
      </c>
      <c r="G125" s="8"/>
      <c r="I125" s="8"/>
      <c r="V125" s="8"/>
      <c r="W125" s="8"/>
      <c r="X125" s="8"/>
      <c r="Y125" s="8"/>
      <c r="Z125" s="8"/>
      <c r="AA125" s="8"/>
      <c r="AB125" s="8"/>
      <c r="AC125" s="8"/>
      <c r="AD125" s="8"/>
      <c r="AE125" s="8"/>
    </row>
    <row r="126" spans="1:31" ht="12.75" customHeight="1" x14ac:dyDescent="0.2">
      <c r="A126" s="225"/>
      <c r="B126" s="225"/>
      <c r="C126" s="9" t="str">
        <f>+'DistrictxDiv-Dept'!C126</f>
        <v>Philosophy (PHIL)</v>
      </c>
      <c r="D126" s="7">
        <v>1728</v>
      </c>
      <c r="E126" s="10">
        <f t="shared" si="7"/>
        <v>0.21818181818181817</v>
      </c>
      <c r="F126" s="7">
        <f>+'DistrictxDiv-Dept'!D126</f>
        <v>7920</v>
      </c>
      <c r="G126" s="8"/>
      <c r="J126" s="14"/>
      <c r="K126" s="14"/>
      <c r="L126" s="92"/>
      <c r="V126" s="8"/>
      <c r="W126" s="8"/>
      <c r="X126" s="8"/>
      <c r="Y126" s="8"/>
      <c r="Z126" s="8"/>
      <c r="AA126" s="8"/>
      <c r="AB126" s="8"/>
      <c r="AC126" s="8"/>
      <c r="AD126" s="8"/>
      <c r="AE126" s="8"/>
    </row>
    <row r="127" spans="1:31" ht="12.75" customHeight="1" x14ac:dyDescent="0.2">
      <c r="A127" s="225"/>
      <c r="B127" s="225"/>
      <c r="C127" s="9" t="str">
        <f>+'DistrictxDiv-Dept'!C127</f>
        <v>Photography (PHOT)</v>
      </c>
      <c r="D127" s="7">
        <v>1056</v>
      </c>
      <c r="E127" s="10">
        <f t="shared" si="7"/>
        <v>1</v>
      </c>
      <c r="F127" s="7">
        <f>+'DistrictxDiv-Dept'!D127</f>
        <v>1056</v>
      </c>
      <c r="G127" s="8"/>
      <c r="K127" s="14"/>
      <c r="L127" s="92"/>
      <c r="V127" s="8"/>
      <c r="W127" s="8"/>
      <c r="X127" s="8"/>
      <c r="Y127" s="8"/>
      <c r="Z127" s="8"/>
      <c r="AA127" s="8"/>
      <c r="AB127" s="8"/>
      <c r="AC127" s="8"/>
      <c r="AD127" s="8"/>
      <c r="AE127" s="8"/>
    </row>
    <row r="128" spans="1:31" ht="12.75" customHeight="1" x14ac:dyDescent="0.2">
      <c r="A128" s="225"/>
      <c r="B128" s="225"/>
      <c r="C128" s="48" t="str">
        <f>+'DistrictxDiv-Dept'!C128</f>
        <v>Reading &amp; Writing (RDWR)</v>
      </c>
      <c r="D128" s="7">
        <v>12480</v>
      </c>
      <c r="E128" s="10">
        <f t="shared" si="7"/>
        <v>0.3651685393258427</v>
      </c>
      <c r="F128" s="7">
        <f>+'DistrictxDiv-Dept'!D128</f>
        <v>34176</v>
      </c>
      <c r="G128" s="8"/>
      <c r="K128" s="14"/>
      <c r="L128" s="92"/>
      <c r="V128" s="8"/>
      <c r="W128" s="8"/>
      <c r="X128" s="8"/>
      <c r="Y128" s="8"/>
      <c r="Z128" s="8"/>
      <c r="AA128" s="8"/>
      <c r="AB128" s="8"/>
      <c r="AC128" s="8"/>
      <c r="AD128" s="8"/>
      <c r="AE128" s="8"/>
    </row>
    <row r="129" spans="1:31" ht="12.75" customHeight="1" x14ac:dyDescent="0.2">
      <c r="A129" s="225"/>
      <c r="B129" s="225"/>
      <c r="C129" s="48" t="str">
        <f>+'DistrictxDiv-Dept'!C129</f>
        <v>Spanish (SPAN)</v>
      </c>
      <c r="D129" s="7"/>
      <c r="E129" s="10">
        <f t="shared" si="7"/>
        <v>0</v>
      </c>
      <c r="F129" s="7">
        <f>+'DistrictxDiv-Dept'!D129</f>
        <v>1440</v>
      </c>
      <c r="G129" s="8"/>
      <c r="I129" s="8"/>
      <c r="V129" s="8"/>
      <c r="W129" s="8"/>
      <c r="X129" s="8"/>
      <c r="Y129" s="8"/>
      <c r="Z129" s="8"/>
      <c r="AA129" s="8"/>
      <c r="AB129" s="8"/>
      <c r="AC129" s="8"/>
      <c r="AD129" s="8"/>
      <c r="AE129" s="8"/>
    </row>
    <row r="130" spans="1:31" ht="12.75" customHeight="1" x14ac:dyDescent="0.2">
      <c r="A130" s="225"/>
      <c r="B130" s="225"/>
      <c r="C130" s="34" t="str">
        <f>+'DistrictxDiv-Dept'!C130</f>
        <v>Subtotal</v>
      </c>
      <c r="D130" s="32">
        <f>SUM(D120:D129)</f>
        <v>36416</v>
      </c>
      <c r="E130" s="33">
        <f t="shared" ref="E130" si="8">+D130/$F130</f>
        <v>0.23681198626573718</v>
      </c>
      <c r="F130" s="32">
        <f>+'DistrictxDiv-Dept'!D130</f>
        <v>153776</v>
      </c>
      <c r="G130" s="8"/>
      <c r="K130" s="14"/>
      <c r="L130" s="92"/>
      <c r="V130" s="8"/>
      <c r="W130" s="8"/>
      <c r="X130" s="8"/>
      <c r="Y130" s="8"/>
      <c r="Z130" s="8"/>
      <c r="AA130" s="8"/>
      <c r="AB130" s="8"/>
      <c r="AC130" s="8"/>
      <c r="AD130" s="8"/>
      <c r="AE130" s="8"/>
    </row>
    <row r="131" spans="1:31" ht="12.75" customHeight="1" x14ac:dyDescent="0.2">
      <c r="A131" s="225"/>
      <c r="B131" s="225"/>
      <c r="C131" s="52" t="str">
        <f>+'DistrictxDiv-Dept'!C131</f>
        <v>Yates</v>
      </c>
      <c r="D131" s="32"/>
      <c r="E131" s="33"/>
      <c r="F131" s="32"/>
      <c r="G131" s="8"/>
      <c r="I131" s="8"/>
      <c r="L131" s="92"/>
      <c r="V131" s="8"/>
      <c r="W131" s="8"/>
      <c r="X131" s="8"/>
      <c r="Y131" s="8"/>
      <c r="Z131" s="8"/>
      <c r="AA131" s="8"/>
      <c r="AB131" s="8"/>
      <c r="AC131" s="8"/>
      <c r="AD131" s="8"/>
      <c r="AE131" s="8"/>
    </row>
    <row r="132" spans="1:31" ht="12.75" customHeight="1" x14ac:dyDescent="0.2">
      <c r="A132" s="225"/>
      <c r="B132" s="225"/>
      <c r="C132" s="9" t="str">
        <f>+'DistrictxDiv-Dept'!C132</f>
        <v>Anatomy &amp; Physiology (ANPH)</v>
      </c>
      <c r="D132" s="7">
        <v>10560</v>
      </c>
      <c r="E132" s="10">
        <f t="shared" ref="E132:E140" si="9">+D132/$F132</f>
        <v>0.4263565891472868</v>
      </c>
      <c r="F132" s="7">
        <f>+'DistrictxDiv-Dept'!D132</f>
        <v>24768</v>
      </c>
      <c r="G132" s="8"/>
      <c r="K132" s="14"/>
      <c r="L132" s="92"/>
      <c r="V132" s="8"/>
      <c r="W132" s="8"/>
      <c r="X132" s="8"/>
      <c r="Y132" s="8"/>
      <c r="Z132" s="8"/>
      <c r="AA132" s="8"/>
      <c r="AB132" s="8"/>
      <c r="AC132" s="8"/>
      <c r="AD132" s="8"/>
      <c r="AE132" s="8"/>
    </row>
    <row r="133" spans="1:31" ht="12.75" customHeight="1" x14ac:dyDescent="0.2">
      <c r="A133" s="225"/>
      <c r="B133" s="225"/>
      <c r="C133" s="9" t="str">
        <f>+'DistrictxDiv-Dept'!C133</f>
        <v>Biology (BIOL)</v>
      </c>
      <c r="D133" s="7">
        <v>3984</v>
      </c>
      <c r="E133" s="10">
        <f t="shared" si="9"/>
        <v>0.13474025974025974</v>
      </c>
      <c r="F133" s="7">
        <f>+'DistrictxDiv-Dept'!D133</f>
        <v>29568</v>
      </c>
      <c r="G133" s="8"/>
      <c r="K133" s="14"/>
      <c r="L133" s="92"/>
      <c r="V133" s="8"/>
      <c r="W133" s="8"/>
      <c r="X133" s="8"/>
      <c r="Y133" s="8"/>
      <c r="Z133" s="8"/>
      <c r="AA133" s="8"/>
      <c r="AB133" s="8"/>
      <c r="AC133" s="8"/>
      <c r="AD133" s="8"/>
      <c r="AE133" s="8"/>
    </row>
    <row r="134" spans="1:31" ht="12.75" customHeight="1" x14ac:dyDescent="0.2">
      <c r="A134" s="225"/>
      <c r="B134" s="225"/>
      <c r="C134" s="9" t="str">
        <f>+'DistrictxDiv-Dept'!C134</f>
        <v>Chemistry (CHEM)</v>
      </c>
      <c r="D134" s="15">
        <v>5520</v>
      </c>
      <c r="E134" s="10">
        <f t="shared" si="9"/>
        <v>0.23169912693082606</v>
      </c>
      <c r="F134" s="7">
        <f>+'DistrictxDiv-Dept'!D134</f>
        <v>23824</v>
      </c>
      <c r="G134" s="8"/>
      <c r="K134" s="14"/>
      <c r="L134" s="92"/>
      <c r="V134" s="8"/>
      <c r="W134" s="8"/>
      <c r="X134" s="8"/>
      <c r="Y134" s="8"/>
      <c r="Z134" s="8"/>
      <c r="AA134" s="8"/>
      <c r="AB134" s="8"/>
      <c r="AC134" s="8"/>
      <c r="AD134" s="8"/>
      <c r="AE134" s="8"/>
    </row>
    <row r="135" spans="1:31" ht="12.75" customHeight="1" x14ac:dyDescent="0.2">
      <c r="A135" s="225"/>
      <c r="B135" s="225"/>
      <c r="C135" s="9" t="str">
        <f>+'DistrictxDiv-Dept'!C135</f>
        <v>Environmental Science (ENVR)</v>
      </c>
      <c r="D135" s="15">
        <v>2640</v>
      </c>
      <c r="E135" s="10">
        <f t="shared" si="9"/>
        <v>0.3089887640449438</v>
      </c>
      <c r="F135" s="7">
        <f>+'DistrictxDiv-Dept'!D135</f>
        <v>8544</v>
      </c>
      <c r="G135" s="8"/>
      <c r="J135" s="14"/>
      <c r="K135" s="14"/>
      <c r="L135" s="92"/>
      <c r="V135" s="8"/>
      <c r="W135" s="8"/>
      <c r="X135" s="8"/>
      <c r="Y135" s="8"/>
      <c r="Z135" s="8"/>
      <c r="AA135" s="8"/>
      <c r="AB135" s="8"/>
      <c r="AC135" s="8"/>
      <c r="AD135" s="8"/>
      <c r="AE135" s="8"/>
    </row>
    <row r="136" spans="1:31" ht="12.75" customHeight="1" x14ac:dyDescent="0.2">
      <c r="A136" s="225"/>
      <c r="B136" s="225"/>
      <c r="C136" s="9" t="str">
        <f>+'DistrictxDiv-Dept'!C136</f>
        <v>Geology (GEOL)</v>
      </c>
      <c r="D136" s="7">
        <v>1152</v>
      </c>
      <c r="E136" s="10">
        <f t="shared" si="9"/>
        <v>0.12435233160621761</v>
      </c>
      <c r="F136" s="7">
        <f>+'DistrictxDiv-Dept'!D136</f>
        <v>9264</v>
      </c>
      <c r="G136" s="8"/>
      <c r="I136" s="8"/>
      <c r="K136" s="14"/>
      <c r="L136" s="92"/>
      <c r="V136" s="8"/>
      <c r="W136" s="8"/>
      <c r="X136" s="8"/>
      <c r="Y136" s="8"/>
      <c r="Z136" s="8"/>
      <c r="AA136" s="8"/>
      <c r="AB136" s="8"/>
      <c r="AC136" s="8"/>
      <c r="AD136" s="8"/>
      <c r="AE136" s="8"/>
    </row>
    <row r="137" spans="1:31" ht="12.75" customHeight="1" x14ac:dyDescent="0.2">
      <c r="A137" s="225"/>
      <c r="B137" s="225"/>
      <c r="C137" s="9" t="str">
        <f>+'DistrictxDiv-Dept'!C137</f>
        <v>Kinesiology (KINE)</v>
      </c>
      <c r="D137" s="7">
        <v>816</v>
      </c>
      <c r="E137" s="10">
        <f t="shared" si="9"/>
        <v>0.24757281553398058</v>
      </c>
      <c r="F137" s="7">
        <f>+'DistrictxDiv-Dept'!D137</f>
        <v>3296</v>
      </c>
      <c r="G137" s="8"/>
      <c r="I137" s="8"/>
      <c r="J137" s="14"/>
      <c r="K137" s="14"/>
      <c r="L137" s="92"/>
      <c r="V137" s="8"/>
      <c r="W137" s="8"/>
      <c r="X137" s="8"/>
      <c r="Y137" s="8"/>
      <c r="Z137" s="8"/>
      <c r="AA137" s="8"/>
      <c r="AB137" s="8"/>
      <c r="AC137" s="8"/>
      <c r="AD137" s="8"/>
      <c r="AE137" s="8"/>
    </row>
    <row r="138" spans="1:31" ht="12.75" customHeight="1" x14ac:dyDescent="0.2">
      <c r="A138" s="225"/>
      <c r="B138" s="225"/>
      <c r="C138" s="9" t="str">
        <f>+'DistrictxDiv-Dept'!C138</f>
        <v>Nutrition (NUTR)</v>
      </c>
      <c r="D138" s="7"/>
      <c r="E138" s="10">
        <f t="shared" si="9"/>
        <v>0</v>
      </c>
      <c r="F138" s="7">
        <f>+'DistrictxDiv-Dept'!D138</f>
        <v>2400</v>
      </c>
      <c r="G138" s="8"/>
      <c r="I138" s="8"/>
      <c r="K138" s="14"/>
      <c r="L138" s="92"/>
      <c r="V138" s="8"/>
      <c r="W138" s="8"/>
      <c r="X138" s="8"/>
      <c r="Y138" s="8"/>
      <c r="Z138" s="8"/>
      <c r="AA138" s="8"/>
      <c r="AB138" s="8"/>
      <c r="AC138" s="8"/>
      <c r="AD138" s="8"/>
      <c r="AE138" s="8"/>
    </row>
    <row r="139" spans="1:31" ht="12.75" customHeight="1" x14ac:dyDescent="0.2">
      <c r="A139" s="225"/>
      <c r="B139" s="225"/>
      <c r="C139" s="9" t="str">
        <f>+'DistrictxDiv-Dept'!C139</f>
        <v>Physics (PHYS)</v>
      </c>
      <c r="D139" s="7">
        <v>1680</v>
      </c>
      <c r="E139" s="10">
        <f t="shared" si="9"/>
        <v>0.13725490196078433</v>
      </c>
      <c r="F139" s="7">
        <f>+'DistrictxDiv-Dept'!D139</f>
        <v>12240</v>
      </c>
      <c r="G139" s="8"/>
      <c r="K139" s="14"/>
      <c r="L139" s="92"/>
      <c r="V139" s="8"/>
      <c r="W139" s="8"/>
      <c r="X139" s="8"/>
      <c r="Y139" s="8"/>
      <c r="Z139" s="8"/>
      <c r="AA139" s="8"/>
      <c r="AB139" s="8"/>
      <c r="AC139" s="8"/>
      <c r="AD139" s="8"/>
      <c r="AE139" s="8"/>
    </row>
    <row r="140" spans="1:31" ht="12.75" customHeight="1" x14ac:dyDescent="0.2">
      <c r="A140" s="225"/>
      <c r="B140" s="225"/>
      <c r="C140" s="9" t="str">
        <f>+'DistrictxDiv-Dept'!C140</f>
        <v>Sports &amp; Recreation Mgt. (DW) (SPMG)</v>
      </c>
      <c r="D140" s="7">
        <v>2688</v>
      </c>
      <c r="E140" s="10">
        <f t="shared" si="9"/>
        <v>0.62222222222222223</v>
      </c>
      <c r="F140" s="7">
        <f>+'DistrictxDiv-Dept'!D140</f>
        <v>4320</v>
      </c>
      <c r="G140" s="8"/>
      <c r="I140" s="8"/>
      <c r="J140" s="14"/>
      <c r="K140" s="14"/>
      <c r="L140" s="92"/>
      <c r="V140" s="8"/>
      <c r="W140" s="8"/>
      <c r="X140" s="8"/>
      <c r="Y140" s="8"/>
      <c r="Z140" s="8"/>
      <c r="AA140" s="8"/>
      <c r="AB140" s="8"/>
      <c r="AC140" s="8"/>
      <c r="AD140" s="8"/>
      <c r="AE140" s="8"/>
    </row>
    <row r="141" spans="1:31" ht="12.75" customHeight="1" thickBot="1" x14ac:dyDescent="0.25">
      <c r="A141" s="225"/>
      <c r="B141" s="225"/>
      <c r="C141" s="72" t="str">
        <f>+'DistrictxDiv-Dept'!C141</f>
        <v>Subtotal</v>
      </c>
      <c r="D141" s="73">
        <f>SUM(D132:D140)</f>
        <v>29040</v>
      </c>
      <c r="E141" s="74">
        <f t="shared" ref="E141" si="10">+D141/$F141</f>
        <v>0.24563540397888753</v>
      </c>
      <c r="F141" s="73">
        <f>+'DistrictxDiv-Dept'!D141</f>
        <v>118224</v>
      </c>
      <c r="G141" s="8"/>
      <c r="K141" s="14"/>
      <c r="L141" s="92"/>
      <c r="V141" s="8"/>
      <c r="W141" s="8"/>
      <c r="X141" s="8"/>
      <c r="Y141" s="8"/>
      <c r="Z141" s="8"/>
      <c r="AA141" s="8"/>
      <c r="AB141" s="8"/>
      <c r="AC141" s="8"/>
      <c r="AD141" s="8"/>
      <c r="AE141" s="8"/>
    </row>
    <row r="142" spans="1:31" ht="12.75" customHeight="1" x14ac:dyDescent="0.2">
      <c r="A142" s="221" t="s">
        <v>347</v>
      </c>
      <c r="B142" s="224" t="s">
        <v>336</v>
      </c>
      <c r="C142" s="52" t="str">
        <f>+'DistrictxDiv-Dept'!C142</f>
        <v>Tingle (Collegiate Academy)</v>
      </c>
      <c r="D142" s="71"/>
      <c r="E142" s="41"/>
      <c r="F142" s="42"/>
      <c r="G142" s="8"/>
      <c r="I142" s="8"/>
      <c r="L142" s="92"/>
      <c r="V142" s="8"/>
      <c r="W142" s="8"/>
      <c r="X142" s="8"/>
      <c r="Y142" s="8"/>
      <c r="Z142" s="8"/>
      <c r="AA142" s="8"/>
      <c r="AB142" s="8"/>
      <c r="AC142" s="8"/>
      <c r="AD142" s="8"/>
      <c r="AE142" s="8"/>
    </row>
    <row r="143" spans="1:31" ht="12.75" customHeight="1" x14ac:dyDescent="0.2">
      <c r="A143" s="238"/>
      <c r="B143" s="224"/>
      <c r="C143" s="51" t="str">
        <f>+'DistrictxDiv-Dept'!C143</f>
        <v>CA Art (CAAR)</v>
      </c>
      <c r="D143" s="16">
        <v>816</v>
      </c>
      <c r="E143" s="10">
        <f t="shared" ref="E143:E153" si="11">+D143/$F143</f>
        <v>1</v>
      </c>
      <c r="F143" s="7">
        <f>+'DistrictxDiv-Dept'!D143</f>
        <v>816</v>
      </c>
      <c r="G143" s="8"/>
      <c r="I143" s="8"/>
      <c r="J143" s="14"/>
      <c r="K143" s="14"/>
      <c r="L143" s="92"/>
      <c r="V143" s="8"/>
      <c r="W143" s="8"/>
      <c r="X143" s="8"/>
      <c r="Y143" s="8"/>
      <c r="Z143" s="8"/>
      <c r="AA143" s="8"/>
      <c r="AB143" s="8"/>
      <c r="AC143" s="8"/>
      <c r="AD143" s="8"/>
      <c r="AE143" s="8"/>
    </row>
    <row r="144" spans="1:31" ht="12.75" customHeight="1" x14ac:dyDescent="0.2">
      <c r="A144" s="238"/>
      <c r="B144" s="224"/>
      <c r="C144" s="51" t="str">
        <f>+'DistrictxDiv-Dept'!C144</f>
        <v>CA Biology (CABI)</v>
      </c>
      <c r="D144" s="16">
        <v>624</v>
      </c>
      <c r="E144" s="10">
        <f t="shared" si="11"/>
        <v>0.5</v>
      </c>
      <c r="F144" s="7">
        <f>+'DistrictxDiv-Dept'!D144</f>
        <v>1248</v>
      </c>
      <c r="G144" s="8"/>
      <c r="K144" s="14"/>
      <c r="L144" s="92"/>
      <c r="V144" s="8"/>
      <c r="W144" s="8"/>
      <c r="X144" s="8"/>
      <c r="Y144" s="8"/>
      <c r="Z144" s="8"/>
      <c r="AA144" s="8"/>
      <c r="AB144" s="8"/>
      <c r="AC144" s="8"/>
      <c r="AD144" s="8"/>
      <c r="AE144" s="8"/>
    </row>
    <row r="145" spans="1:31" ht="12.75" customHeight="1" x14ac:dyDescent="0.2">
      <c r="A145" s="238"/>
      <c r="B145" s="224"/>
      <c r="C145" s="51" t="str">
        <f>+'DistrictxDiv-Dept'!C145</f>
        <v>CA Business (CABU)</v>
      </c>
      <c r="D145" s="16"/>
      <c r="E145" s="10" t="s">
        <v>615</v>
      </c>
      <c r="F145" s="7">
        <f>+'DistrictxDiv-Dept'!D145</f>
        <v>0</v>
      </c>
      <c r="G145" s="8"/>
      <c r="I145" s="8"/>
      <c r="V145" s="8"/>
      <c r="W145" s="8"/>
      <c r="X145" s="8"/>
      <c r="Y145" s="8"/>
      <c r="Z145" s="8"/>
      <c r="AA145" s="8"/>
      <c r="AB145" s="8"/>
      <c r="AC145" s="8"/>
      <c r="AD145" s="8"/>
      <c r="AE145" s="8"/>
    </row>
    <row r="146" spans="1:31" ht="12.75" customHeight="1" x14ac:dyDescent="0.2">
      <c r="A146" s="238"/>
      <c r="B146" s="224"/>
      <c r="C146" s="9" t="str">
        <f>+'DistrictxDiv-Dept'!C146</f>
        <v>CA Economics (CAEC)</v>
      </c>
      <c r="D146" s="16">
        <v>1440</v>
      </c>
      <c r="E146" s="10">
        <f t="shared" si="11"/>
        <v>0.51724137931034486</v>
      </c>
      <c r="F146" s="7">
        <f>+'DistrictxDiv-Dept'!D146</f>
        <v>2784</v>
      </c>
      <c r="G146" s="8"/>
      <c r="I146" s="8"/>
      <c r="L146" s="92"/>
      <c r="V146" s="8"/>
      <c r="W146" s="8"/>
      <c r="X146" s="8"/>
      <c r="Y146" s="8"/>
      <c r="Z146" s="8"/>
      <c r="AA146" s="8"/>
      <c r="AB146" s="8"/>
      <c r="AC146" s="8"/>
      <c r="AD146" s="8"/>
      <c r="AE146" s="8"/>
    </row>
    <row r="147" spans="1:31" ht="12.75" customHeight="1" x14ac:dyDescent="0.2">
      <c r="A147" s="238"/>
      <c r="B147" s="224"/>
      <c r="C147" s="48" t="str">
        <f>+'DistrictxDiv-Dept'!C147</f>
        <v>CA EDUC Learning Frameworks (CAEL)</v>
      </c>
      <c r="D147" s="16">
        <v>2016</v>
      </c>
      <c r="E147" s="10">
        <f t="shared" si="11"/>
        <v>0.4375</v>
      </c>
      <c r="F147" s="7">
        <f>+'DistrictxDiv-Dept'!D147</f>
        <v>4608</v>
      </c>
      <c r="G147" s="8"/>
      <c r="I147" s="8"/>
      <c r="J147" s="14"/>
      <c r="K147" s="14"/>
      <c r="L147" s="92"/>
      <c r="V147" s="8"/>
      <c r="W147" s="8"/>
      <c r="X147" s="8"/>
      <c r="Y147" s="8"/>
      <c r="Z147" s="8"/>
      <c r="AA147" s="8"/>
      <c r="AB147" s="8"/>
      <c r="AC147" s="8"/>
      <c r="AD147" s="8"/>
      <c r="AE147" s="8"/>
    </row>
    <row r="148" spans="1:31" ht="12.75" customHeight="1" x14ac:dyDescent="0.2">
      <c r="A148" s="238"/>
      <c r="B148" s="224"/>
      <c r="C148" s="48" t="str">
        <f>+'DistrictxDiv-Dept'!C148</f>
        <v>CA English (CAEN)</v>
      </c>
      <c r="D148" s="16">
        <v>19264</v>
      </c>
      <c r="E148" s="10">
        <f t="shared" si="11"/>
        <v>0.29920477137176937</v>
      </c>
      <c r="F148" s="7">
        <f>+'DistrictxDiv-Dept'!D148</f>
        <v>64384</v>
      </c>
      <c r="G148" s="8"/>
      <c r="I148" s="8"/>
      <c r="J148" s="14"/>
      <c r="K148" s="14"/>
      <c r="L148" s="92"/>
      <c r="V148" s="8"/>
      <c r="W148" s="8"/>
      <c r="X148" s="8"/>
      <c r="Y148" s="8"/>
      <c r="Z148" s="8"/>
      <c r="AA148" s="8"/>
      <c r="AB148" s="8"/>
      <c r="AC148" s="8"/>
      <c r="AD148" s="8"/>
      <c r="AE148" s="8"/>
    </row>
    <row r="149" spans="1:31" ht="12.75" customHeight="1" x14ac:dyDescent="0.2">
      <c r="A149" s="238"/>
      <c r="B149" s="224"/>
      <c r="C149" s="48" t="str">
        <f>+'DistrictxDiv-Dept'!C149</f>
        <v>CA History (CAHI)</v>
      </c>
      <c r="D149" s="16">
        <v>3456</v>
      </c>
      <c r="E149" s="10">
        <f t="shared" si="11"/>
        <v>0.16589861751152074</v>
      </c>
      <c r="F149" s="7">
        <f>+'DistrictxDiv-Dept'!D149</f>
        <v>20832</v>
      </c>
      <c r="G149" s="8"/>
      <c r="K149" s="14"/>
      <c r="L149" s="92"/>
      <c r="V149" s="8"/>
      <c r="W149" s="8"/>
      <c r="X149" s="8"/>
      <c r="Y149" s="8"/>
      <c r="Z149" s="8"/>
      <c r="AA149" s="8"/>
      <c r="AB149" s="8"/>
      <c r="AC149" s="8"/>
      <c r="AD149" s="8"/>
      <c r="AE149" s="8"/>
    </row>
    <row r="150" spans="1:31" ht="12.75" customHeight="1" x14ac:dyDescent="0.2">
      <c r="A150" s="238"/>
      <c r="B150" s="224"/>
      <c r="C150" s="48" t="str">
        <f>+'DistrictxDiv-Dept'!C150</f>
        <v>CA Humanities (CAHU)</v>
      </c>
      <c r="D150" s="16"/>
      <c r="E150" s="10" t="s">
        <v>615</v>
      </c>
      <c r="F150" s="7">
        <f>+'DistrictxDiv-Dept'!D150</f>
        <v>0</v>
      </c>
      <c r="G150" s="8"/>
      <c r="I150" s="8"/>
      <c r="V150" s="8"/>
      <c r="W150" s="8"/>
      <c r="X150" s="8"/>
      <c r="Y150" s="8"/>
      <c r="Z150" s="8"/>
      <c r="AA150" s="8"/>
      <c r="AB150" s="8"/>
      <c r="AC150" s="8"/>
      <c r="AD150" s="8"/>
      <c r="AE150" s="8"/>
    </row>
    <row r="151" spans="1:31" ht="12.75" customHeight="1" x14ac:dyDescent="0.2">
      <c r="A151" s="238"/>
      <c r="B151" s="224"/>
      <c r="C151" s="9" t="str">
        <f>+'DistrictxDiv-Dept'!C151</f>
        <v>CA Mathematics (CAMA)</v>
      </c>
      <c r="D151" s="16">
        <v>3296</v>
      </c>
      <c r="E151" s="10">
        <f t="shared" si="11"/>
        <v>0.32802547770700635</v>
      </c>
      <c r="F151" s="7">
        <f>+'DistrictxDiv-Dept'!D151</f>
        <v>10048</v>
      </c>
      <c r="G151" s="8"/>
      <c r="K151" s="14"/>
      <c r="L151" s="92"/>
      <c r="V151" s="8"/>
      <c r="W151" s="8"/>
      <c r="X151" s="8"/>
      <c r="Y151" s="8"/>
      <c r="Z151" s="8"/>
      <c r="AA151" s="8"/>
      <c r="AB151" s="8"/>
      <c r="AC151" s="8"/>
      <c r="AD151" s="8"/>
      <c r="AE151" s="8"/>
    </row>
    <row r="152" spans="1:31" ht="12.75" customHeight="1" x14ac:dyDescent="0.2">
      <c r="A152" s="238"/>
      <c r="B152" s="224"/>
      <c r="C152" s="48" t="str">
        <f>+'DistrictxDiv-Dept'!C152</f>
        <v>CA Political Science (CAPS)</v>
      </c>
      <c r="D152" s="16">
        <v>2832</v>
      </c>
      <c r="E152" s="10">
        <f t="shared" si="11"/>
        <v>0.27699530516431925</v>
      </c>
      <c r="F152" s="7">
        <f>+'DistrictxDiv-Dept'!D152</f>
        <v>10224</v>
      </c>
      <c r="G152" s="8"/>
      <c r="K152" s="14"/>
      <c r="L152" s="92"/>
      <c r="V152" s="8"/>
      <c r="W152" s="8"/>
      <c r="X152" s="8"/>
      <c r="Y152" s="8"/>
      <c r="Z152" s="8"/>
      <c r="AA152" s="8"/>
      <c r="AB152" s="8"/>
      <c r="AC152" s="8"/>
      <c r="AD152" s="8"/>
      <c r="AE152" s="8"/>
    </row>
    <row r="153" spans="1:31" ht="12.75" customHeight="1" x14ac:dyDescent="0.2">
      <c r="A153" s="238"/>
      <c r="B153" s="224"/>
      <c r="C153" s="9" t="str">
        <f>+'DistrictxDiv-Dept'!C153</f>
        <v>CA Psychology (CAPY)</v>
      </c>
      <c r="D153" s="16"/>
      <c r="E153" s="10">
        <f t="shared" si="11"/>
        <v>0</v>
      </c>
      <c r="F153" s="7">
        <f>+'DistrictxDiv-Dept'!D153</f>
        <v>1680</v>
      </c>
      <c r="G153" s="8"/>
      <c r="I153" s="8"/>
      <c r="V153" s="8"/>
      <c r="W153" s="8"/>
      <c r="X153" s="8"/>
      <c r="Y153" s="8"/>
      <c r="Z153" s="8"/>
      <c r="AA153" s="8"/>
      <c r="AB153" s="8"/>
      <c r="AC153" s="8"/>
      <c r="AD153" s="8"/>
      <c r="AE153" s="8"/>
    </row>
    <row r="154" spans="1:31" ht="12.75" customHeight="1" x14ac:dyDescent="0.2">
      <c r="A154" s="238"/>
      <c r="B154" s="224"/>
      <c r="C154" s="9" t="str">
        <f>+'DistrictxDiv-Dept'!C154</f>
        <v>CA Sociology (CASO)</v>
      </c>
      <c r="D154" s="16"/>
      <c r="E154" s="10" t="s">
        <v>615</v>
      </c>
      <c r="F154" s="7">
        <f>+'DistrictxDiv-Dept'!D154</f>
        <v>0</v>
      </c>
      <c r="G154" s="8"/>
      <c r="K154" s="14"/>
      <c r="L154" s="92"/>
      <c r="V154" s="8"/>
      <c r="W154" s="8"/>
      <c r="X154" s="8"/>
      <c r="Y154" s="8"/>
      <c r="Z154" s="8"/>
      <c r="AA154" s="8"/>
      <c r="AB154" s="8"/>
      <c r="AC154" s="8"/>
      <c r="AD154" s="8"/>
      <c r="AE154" s="8"/>
    </row>
    <row r="155" spans="1:31" ht="12.75" customHeight="1" x14ac:dyDescent="0.2">
      <c r="A155" s="238"/>
      <c r="B155" s="224"/>
      <c r="C155" s="9" t="str">
        <f>+'DistrictxDiv-Dept'!C155</f>
        <v>CA Speech (CASP)</v>
      </c>
      <c r="D155" s="16"/>
      <c r="E155" s="10" t="s">
        <v>615</v>
      </c>
      <c r="F155" s="7">
        <f>+'DistrictxDiv-Dept'!D155</f>
        <v>0</v>
      </c>
      <c r="G155" s="8"/>
      <c r="J155" s="14"/>
      <c r="K155" s="14"/>
      <c r="L155" s="92"/>
      <c r="V155" s="8"/>
      <c r="W155" s="8"/>
      <c r="X155" s="8"/>
      <c r="Y155" s="8"/>
      <c r="Z155" s="8"/>
      <c r="AA155" s="8"/>
      <c r="AB155" s="8"/>
      <c r="AC155" s="8"/>
      <c r="AD155" s="8"/>
      <c r="AE155" s="8"/>
    </row>
    <row r="156" spans="1:31" ht="12.75" customHeight="1" x14ac:dyDescent="0.2">
      <c r="A156" s="238"/>
      <c r="B156" s="224"/>
      <c r="C156" s="34" t="str">
        <f>+'DistrictxDiv-Dept'!C156</f>
        <v>Subtotal</v>
      </c>
      <c r="D156" s="32">
        <f>SUM(D143:D155)</f>
        <v>33744</v>
      </c>
      <c r="E156" s="33">
        <f t="shared" ref="E156:E157" si="12">+D156/$F156</f>
        <v>0.28934010152284262</v>
      </c>
      <c r="F156" s="32">
        <f>+'DistrictxDiv-Dept'!D156</f>
        <v>116624</v>
      </c>
      <c r="G156" s="8"/>
      <c r="I156" s="8"/>
      <c r="J156" s="14"/>
      <c r="K156" s="14"/>
      <c r="L156" s="92"/>
      <c r="V156" s="8"/>
      <c r="W156" s="8"/>
      <c r="X156" s="8"/>
      <c r="Y156" s="8"/>
      <c r="Z156" s="8"/>
      <c r="AA156" s="8"/>
      <c r="AB156" s="8"/>
      <c r="AC156" s="8"/>
      <c r="AD156" s="8"/>
      <c r="AE156" s="8"/>
    </row>
    <row r="157" spans="1:31" ht="12.75" customHeight="1" thickBot="1" x14ac:dyDescent="0.25">
      <c r="A157" s="238"/>
      <c r="B157" s="227"/>
      <c r="C157" s="58" t="str">
        <f>+'DistrictxDiv-Dept'!C157</f>
        <v>Division Total</v>
      </c>
      <c r="D157" s="59">
        <f>SUM(D118,D130,D141,D156)</f>
        <v>112208</v>
      </c>
      <c r="E157" s="60">
        <f t="shared" si="12"/>
        <v>0.21780179508680395</v>
      </c>
      <c r="F157" s="62">
        <f>+'DistrictxDiv-Dept'!D157</f>
        <v>515184</v>
      </c>
      <c r="G157" s="8"/>
      <c r="J157" s="14"/>
      <c r="L157" s="92"/>
      <c r="V157" s="8"/>
      <c r="W157" s="8"/>
      <c r="X157" s="8"/>
      <c r="Y157" s="8"/>
      <c r="Z157" s="8"/>
      <c r="AA157" s="8"/>
      <c r="AB157" s="8"/>
      <c r="AC157" s="8"/>
      <c r="AD157" s="8"/>
      <c r="AE157" s="8"/>
    </row>
    <row r="158" spans="1:31" ht="12.75" customHeight="1" x14ac:dyDescent="0.2">
      <c r="A158" s="221" t="s">
        <v>347</v>
      </c>
      <c r="B158" s="223" t="s">
        <v>662</v>
      </c>
      <c r="C158" s="50" t="str">
        <f>+'DistrictxDiv-Dept'!C158</f>
        <v>Lipe</v>
      </c>
      <c r="D158" s="42"/>
      <c r="E158" s="41"/>
      <c r="F158" s="42"/>
      <c r="G158" s="8"/>
      <c r="J158" s="14"/>
      <c r="L158" s="92"/>
      <c r="V158" s="8"/>
      <c r="W158" s="8"/>
      <c r="X158" s="8"/>
      <c r="Y158" s="8"/>
      <c r="Z158" s="8"/>
      <c r="AA158" s="8"/>
      <c r="AB158" s="8"/>
      <c r="AC158" s="8"/>
      <c r="AD158" s="8"/>
      <c r="AE158" s="8"/>
    </row>
    <row r="159" spans="1:31" ht="12.75" customHeight="1" x14ac:dyDescent="0.2">
      <c r="A159" s="239"/>
      <c r="B159" s="224"/>
      <c r="C159" s="49" t="str">
        <f>+'DistrictxDiv-Dept'!C159</f>
        <v>Cloud Computing (DW) (CLCO)</v>
      </c>
      <c r="D159" s="7">
        <v>3120</v>
      </c>
      <c r="E159" s="10">
        <f t="shared" ref="E159:E164" si="13">+D159/$F159</f>
        <v>0.37142857142857144</v>
      </c>
      <c r="F159" s="7">
        <f>+'DistrictxDiv-Dept'!D159</f>
        <v>8400</v>
      </c>
      <c r="G159" s="8"/>
      <c r="J159" s="14"/>
      <c r="K159" s="14"/>
      <c r="L159" s="92"/>
      <c r="V159" s="8"/>
      <c r="W159" s="8"/>
      <c r="X159" s="8"/>
      <c r="Y159" s="8"/>
      <c r="Z159" s="8"/>
      <c r="AA159" s="8"/>
      <c r="AB159" s="8"/>
      <c r="AC159" s="8"/>
      <c r="AD159" s="8"/>
      <c r="AE159" s="8"/>
    </row>
    <row r="160" spans="1:31" ht="12.75" customHeight="1" x14ac:dyDescent="0.2">
      <c r="A160" s="239"/>
      <c r="B160" s="224"/>
      <c r="C160" s="49" t="str">
        <f>+'DistrictxDiv-Dept'!C160</f>
        <v>Computer Networking (DW) (CONW)</v>
      </c>
      <c r="D160" s="7">
        <v>28912</v>
      </c>
      <c r="E160" s="10">
        <f t="shared" si="13"/>
        <v>0.47905620360551432</v>
      </c>
      <c r="F160" s="7">
        <f>+'DistrictxDiv-Dept'!D160</f>
        <v>60352</v>
      </c>
      <c r="G160" s="8"/>
      <c r="I160" s="8"/>
      <c r="K160" s="14"/>
      <c r="L160" s="92"/>
      <c r="V160" s="8"/>
      <c r="W160" s="8"/>
      <c r="X160" s="8"/>
      <c r="Y160" s="8"/>
      <c r="Z160" s="8"/>
      <c r="AA160" s="8"/>
      <c r="AB160" s="8"/>
      <c r="AC160" s="8"/>
      <c r="AD160" s="8"/>
      <c r="AE160" s="8"/>
    </row>
    <row r="161" spans="1:31" ht="12.75" customHeight="1" x14ac:dyDescent="0.2">
      <c r="A161" s="239"/>
      <c r="B161" s="224"/>
      <c r="C161" s="49" t="str">
        <f>+'DistrictxDiv-Dept'!C161</f>
        <v>Computer Systems (DW) (COSY)</v>
      </c>
      <c r="D161" s="7">
        <v>2784</v>
      </c>
      <c r="E161" s="10">
        <f t="shared" si="13"/>
        <v>0.20888355342136855</v>
      </c>
      <c r="F161" s="7">
        <f>+'DistrictxDiv-Dept'!D161</f>
        <v>13328</v>
      </c>
      <c r="G161" s="8"/>
      <c r="J161" s="14"/>
      <c r="K161" s="14"/>
      <c r="L161" s="92"/>
      <c r="V161" s="8"/>
      <c r="W161" s="8"/>
      <c r="X161" s="8"/>
      <c r="Y161" s="8"/>
      <c r="Z161" s="8"/>
      <c r="AA161" s="8"/>
      <c r="AB161" s="8"/>
      <c r="AC161" s="8"/>
      <c r="AD161" s="8"/>
      <c r="AE161" s="8"/>
    </row>
    <row r="162" spans="1:31" ht="12.75" customHeight="1" x14ac:dyDescent="0.2">
      <c r="A162" s="239"/>
      <c r="B162" s="224"/>
      <c r="C162" s="49" t="str">
        <f>+'DistrictxDiv-Dept'!C162</f>
        <v>Database Development (DW) (DBDE)</v>
      </c>
      <c r="D162" s="7"/>
      <c r="E162" s="10">
        <f t="shared" si="13"/>
        <v>0</v>
      </c>
      <c r="F162" s="7">
        <f>+'DistrictxDiv-Dept'!D162</f>
        <v>9088</v>
      </c>
      <c r="G162" s="8"/>
      <c r="I162" s="8"/>
      <c r="V162" s="8"/>
      <c r="W162" s="8"/>
      <c r="X162" s="8"/>
      <c r="Y162" s="8"/>
      <c r="Z162" s="8"/>
      <c r="AA162" s="8"/>
      <c r="AB162" s="8"/>
      <c r="AC162" s="8"/>
      <c r="AD162" s="8"/>
      <c r="AE162" s="8"/>
    </row>
    <row r="163" spans="1:31" ht="12.75" customHeight="1" x14ac:dyDescent="0.2">
      <c r="A163" s="239"/>
      <c r="B163" s="224"/>
      <c r="C163" s="49" t="str">
        <f>+'DistrictxDiv-Dept'!C163</f>
        <v>Geographic Information Systems (DW) (GISC)</v>
      </c>
      <c r="D163" s="7">
        <v>2288</v>
      </c>
      <c r="E163" s="10">
        <f t="shared" si="13"/>
        <v>0.57661290322580649</v>
      </c>
      <c r="F163" s="7">
        <f>+'DistrictxDiv-Dept'!D163</f>
        <v>3968</v>
      </c>
      <c r="G163" s="8"/>
      <c r="I163" s="8"/>
      <c r="K163" s="14"/>
      <c r="L163" s="92"/>
      <c r="V163" s="8"/>
      <c r="W163" s="8"/>
      <c r="X163" s="8"/>
      <c r="Y163" s="8"/>
      <c r="Z163" s="8"/>
      <c r="AA163" s="8"/>
      <c r="AB163" s="8"/>
      <c r="AC163" s="8"/>
      <c r="AD163" s="8"/>
      <c r="AE163" s="8"/>
    </row>
    <row r="164" spans="1:31" ht="12.75" customHeight="1" x14ac:dyDescent="0.2">
      <c r="A164" s="239"/>
      <c r="B164" s="224"/>
      <c r="C164" s="9" t="str">
        <f>+'DistrictxDiv-Dept'!C164</f>
        <v>Web Development (DW) (WEBD)</v>
      </c>
      <c r="D164" s="7">
        <v>7488</v>
      </c>
      <c r="E164" s="10">
        <f t="shared" si="13"/>
        <v>0.370253164556962</v>
      </c>
      <c r="F164" s="7">
        <f>+'DistrictxDiv-Dept'!D164</f>
        <v>20224</v>
      </c>
      <c r="G164" s="8"/>
      <c r="J164" s="14"/>
      <c r="K164" s="14"/>
      <c r="L164" s="92"/>
      <c r="V164" s="8"/>
      <c r="W164" s="8"/>
      <c r="X164" s="8"/>
      <c r="Y164" s="8"/>
      <c r="Z164" s="8"/>
      <c r="AA164" s="8"/>
      <c r="AB164" s="8"/>
      <c r="AC164" s="8"/>
      <c r="AD164" s="8"/>
      <c r="AE164" s="8"/>
    </row>
    <row r="165" spans="1:31" ht="12.75" customHeight="1" x14ac:dyDescent="0.2">
      <c r="A165" s="239"/>
      <c r="B165" s="224"/>
      <c r="C165" s="34" t="str">
        <f>+'DistrictxDiv-Dept'!C165</f>
        <v>Subtotal</v>
      </c>
      <c r="D165" s="32">
        <f>SUM(D159:D164)</f>
        <v>44592</v>
      </c>
      <c r="E165" s="33">
        <f t="shared" ref="E165" si="14">+D165/$F165</f>
        <v>0.38654646324549236</v>
      </c>
      <c r="F165" s="32">
        <f>+'DistrictxDiv-Dept'!D165</f>
        <v>115360</v>
      </c>
      <c r="G165" s="8"/>
      <c r="J165" s="14"/>
      <c r="K165" s="14"/>
      <c r="L165" s="92"/>
      <c r="V165" s="8"/>
      <c r="W165" s="8"/>
      <c r="X165" s="8"/>
      <c r="Y165" s="8"/>
      <c r="Z165" s="8"/>
      <c r="AA165" s="8"/>
      <c r="AB165" s="8"/>
      <c r="AC165" s="8"/>
      <c r="AD165" s="8"/>
      <c r="AE165" s="8"/>
    </row>
    <row r="166" spans="1:31" ht="12.75" customHeight="1" x14ac:dyDescent="0.2">
      <c r="A166" s="239"/>
      <c r="B166" s="224"/>
      <c r="C166" s="52" t="str">
        <f>+'DistrictxDiv-Dept'!C166</f>
        <v>Thurman</v>
      </c>
      <c r="D166" s="42"/>
      <c r="E166" s="41"/>
      <c r="F166" s="42"/>
      <c r="G166" s="8"/>
      <c r="J166" s="14"/>
      <c r="L166" s="92"/>
      <c r="V166" s="8"/>
      <c r="W166" s="8"/>
      <c r="X166" s="8"/>
      <c r="Y166" s="8"/>
      <c r="Z166" s="8"/>
      <c r="AA166" s="8"/>
      <c r="AB166" s="8"/>
      <c r="AC166" s="8"/>
      <c r="AD166" s="8"/>
      <c r="AE166" s="8"/>
    </row>
    <row r="167" spans="1:31" ht="12.75" customHeight="1" x14ac:dyDescent="0.2">
      <c r="A167" s="239"/>
      <c r="B167" s="224"/>
      <c r="C167" s="9" t="str">
        <f>+'DistrictxDiv-Dept'!C167</f>
        <v>Accounting (ACCT)</v>
      </c>
      <c r="D167" s="7"/>
      <c r="E167" s="10">
        <f t="shared" ref="E167:E171" si="15">+D167/$F167</f>
        <v>0</v>
      </c>
      <c r="F167" s="7">
        <f>+'DistrictxDiv-Dept'!D167</f>
        <v>6784</v>
      </c>
      <c r="G167" s="8"/>
      <c r="J167" s="14"/>
      <c r="K167" s="14"/>
      <c r="L167" s="92"/>
      <c r="V167" s="8"/>
      <c r="W167" s="8"/>
      <c r="X167" s="8"/>
      <c r="Y167" s="8"/>
      <c r="Z167" s="8"/>
      <c r="AA167" s="8"/>
      <c r="AB167" s="8"/>
      <c r="AC167" s="8"/>
      <c r="AD167" s="8"/>
      <c r="AE167" s="8"/>
    </row>
    <row r="168" spans="1:31" ht="12.75" customHeight="1" x14ac:dyDescent="0.2">
      <c r="A168" s="239"/>
      <c r="B168" s="224"/>
      <c r="C168" s="9" t="str">
        <f>+'DistrictxDiv-Dept'!C168</f>
        <v>Business (BUSI)</v>
      </c>
      <c r="D168" s="7"/>
      <c r="E168" s="10" t="s">
        <v>615</v>
      </c>
      <c r="F168" s="7">
        <f>+'DistrictxDiv-Dept'!D168</f>
        <v>0</v>
      </c>
      <c r="G168" s="8"/>
      <c r="J168" s="14"/>
      <c r="K168" s="14"/>
      <c r="L168" s="92"/>
      <c r="V168" s="8"/>
      <c r="W168" s="8"/>
      <c r="X168" s="8"/>
      <c r="Y168" s="8"/>
      <c r="Z168" s="8"/>
      <c r="AA168" s="8"/>
      <c r="AB168" s="8"/>
      <c r="AC168" s="8"/>
      <c r="AD168" s="8"/>
      <c r="AE168" s="8"/>
    </row>
    <row r="169" spans="1:31" ht="12.75" customHeight="1" x14ac:dyDescent="0.2">
      <c r="A169" s="239"/>
      <c r="B169" s="224"/>
      <c r="C169" s="9" t="str">
        <f>+'DistrictxDiv-Dept'!C169</f>
        <v>Developmental Mathematics (DEVM)</v>
      </c>
      <c r="D169" s="7">
        <v>3984</v>
      </c>
      <c r="E169" s="10">
        <f t="shared" si="15"/>
        <v>0.1273006134969325</v>
      </c>
      <c r="F169" s="7">
        <f>+'DistrictxDiv-Dept'!D169</f>
        <v>31296</v>
      </c>
      <c r="G169" s="8"/>
      <c r="J169" s="14"/>
      <c r="K169" s="14"/>
      <c r="L169" s="92"/>
      <c r="V169" s="8"/>
      <c r="W169" s="8"/>
      <c r="X169" s="8"/>
      <c r="Y169" s="8"/>
      <c r="Z169" s="8"/>
      <c r="AA169" s="8"/>
      <c r="AB169" s="8"/>
      <c r="AC169" s="8"/>
      <c r="AD169" s="8"/>
      <c r="AE169" s="8"/>
    </row>
    <row r="170" spans="1:31" ht="12.75" customHeight="1" x14ac:dyDescent="0.2">
      <c r="A170" s="239"/>
      <c r="B170" s="224"/>
      <c r="C170" s="9" t="str">
        <f>+'DistrictxDiv-Dept'!C170</f>
        <v>Economics (ECON)</v>
      </c>
      <c r="D170" s="7"/>
      <c r="E170" s="10">
        <f t="shared" si="15"/>
        <v>0</v>
      </c>
      <c r="F170" s="7">
        <f>+'DistrictxDiv-Dept'!D170</f>
        <v>8640</v>
      </c>
      <c r="G170" s="8"/>
      <c r="I170" s="8"/>
      <c r="V170" s="8"/>
      <c r="W170" s="8"/>
      <c r="X170" s="8"/>
      <c r="Y170" s="8"/>
      <c r="Z170" s="8"/>
      <c r="AA170" s="8"/>
      <c r="AB170" s="8"/>
      <c r="AC170" s="8"/>
      <c r="AD170" s="8"/>
      <c r="AE170" s="8"/>
    </row>
    <row r="171" spans="1:31" ht="12.75" customHeight="1" x14ac:dyDescent="0.2">
      <c r="A171" s="239"/>
      <c r="B171" s="224"/>
      <c r="C171" s="51" t="str">
        <f>+'DistrictxDiv-Dept'!C171</f>
        <v>Mathematics (MATH)</v>
      </c>
      <c r="D171" s="7">
        <v>15392</v>
      </c>
      <c r="E171" s="10">
        <f t="shared" si="15"/>
        <v>0.17854491462509281</v>
      </c>
      <c r="F171" s="7">
        <f>+'DistrictxDiv-Dept'!D171</f>
        <v>86208</v>
      </c>
      <c r="G171" s="8"/>
      <c r="K171" s="14"/>
      <c r="L171" s="92"/>
      <c r="V171" s="8"/>
      <c r="W171" s="8"/>
      <c r="X171" s="8"/>
      <c r="Y171" s="8"/>
      <c r="Z171" s="8"/>
      <c r="AA171" s="8"/>
      <c r="AB171" s="8"/>
      <c r="AC171" s="8"/>
      <c r="AD171" s="8"/>
      <c r="AE171" s="8"/>
    </row>
    <row r="172" spans="1:31" ht="12.75" customHeight="1" x14ac:dyDescent="0.2">
      <c r="A172" s="239"/>
      <c r="B172" s="224"/>
      <c r="C172" s="34" t="str">
        <f>+'DistrictxDiv-Dept'!C172</f>
        <v>Subtotal</v>
      </c>
      <c r="D172" s="32">
        <f>SUM(D167:D171)</f>
        <v>19376</v>
      </c>
      <c r="E172" s="33">
        <f t="shared" ref="E172" si="16">+D172/$F172</f>
        <v>0.14576311988444873</v>
      </c>
      <c r="F172" s="32">
        <f>+'DistrictxDiv-Dept'!D172</f>
        <v>132928</v>
      </c>
      <c r="G172" s="8"/>
      <c r="I172" s="8"/>
      <c r="K172" s="14"/>
      <c r="L172" s="92"/>
      <c r="V172" s="8"/>
      <c r="W172" s="8"/>
      <c r="X172" s="8"/>
      <c r="Y172" s="8"/>
      <c r="Z172" s="8"/>
      <c r="AA172" s="8"/>
      <c r="AB172" s="8"/>
      <c r="AC172" s="8"/>
      <c r="AD172" s="8"/>
      <c r="AE172" s="8"/>
    </row>
    <row r="173" spans="1:31" ht="12.75" customHeight="1" x14ac:dyDescent="0.2">
      <c r="A173" s="239"/>
      <c r="B173" s="224"/>
      <c r="C173" s="53" t="str">
        <f>+'DistrictxDiv-Dept'!C173</f>
        <v>Cooper</v>
      </c>
      <c r="D173" s="32"/>
      <c r="E173" s="33"/>
      <c r="F173" s="32"/>
      <c r="G173" s="8"/>
      <c r="I173" s="8"/>
      <c r="J173" s="14"/>
      <c r="L173" s="92"/>
      <c r="V173" s="8"/>
      <c r="W173" s="8"/>
      <c r="X173" s="8"/>
      <c r="Y173" s="8"/>
      <c r="Z173" s="8"/>
      <c r="AA173" s="8"/>
      <c r="AB173" s="8"/>
      <c r="AC173" s="8"/>
      <c r="AD173" s="8"/>
      <c r="AE173" s="8"/>
    </row>
    <row r="174" spans="1:31" ht="12.75" customHeight="1" x14ac:dyDescent="0.2">
      <c r="A174" s="239"/>
      <c r="B174" s="224"/>
      <c r="C174" s="9" t="str">
        <f>+'DistrictxDiv-Dept'!C174</f>
        <v>Animation &amp; Game Art (DW) (ANGA)</v>
      </c>
      <c r="D174" s="15">
        <v>7392</v>
      </c>
      <c r="E174" s="10">
        <f t="shared" ref="E174:E182" si="17">+D174/$F174</f>
        <v>0.3452914798206278</v>
      </c>
      <c r="F174" s="7">
        <f>+'DistrictxDiv-Dept'!D174</f>
        <v>21408</v>
      </c>
      <c r="G174" s="8"/>
      <c r="J174" s="14"/>
      <c r="K174" s="14"/>
      <c r="L174" s="92"/>
      <c r="V174" s="8"/>
      <c r="W174" s="8"/>
      <c r="X174" s="8"/>
      <c r="Y174" s="8"/>
      <c r="Z174" s="8"/>
      <c r="AA174" s="8"/>
      <c r="AB174" s="8"/>
      <c r="AC174" s="8"/>
      <c r="AD174" s="8"/>
      <c r="AE174" s="8"/>
    </row>
    <row r="175" spans="1:31" ht="12.75" customHeight="1" x14ac:dyDescent="0.2">
      <c r="A175" s="239"/>
      <c r="B175" s="224"/>
      <c r="C175" s="49" t="str">
        <f>+'DistrictxDiv-Dept'!C175</f>
        <v>Business Office Support Systems (DW) (BOSS)</v>
      </c>
      <c r="D175" s="15">
        <v>3616</v>
      </c>
      <c r="E175" s="10">
        <f t="shared" si="17"/>
        <v>0.45019920318725098</v>
      </c>
      <c r="F175" s="7">
        <f>+'DistrictxDiv-Dept'!D175</f>
        <v>8032</v>
      </c>
      <c r="G175" s="8"/>
      <c r="J175" s="14"/>
      <c r="K175" s="14"/>
      <c r="L175" s="92"/>
      <c r="V175" s="8"/>
      <c r="W175" s="8"/>
      <c r="X175" s="8"/>
      <c r="Y175" s="8"/>
      <c r="Z175" s="8"/>
      <c r="AA175" s="8"/>
      <c r="AB175" s="8"/>
      <c r="AC175" s="8"/>
      <c r="AD175" s="8"/>
      <c r="AE175" s="8"/>
    </row>
    <row r="176" spans="1:31" ht="12.75" customHeight="1" x14ac:dyDescent="0.2">
      <c r="A176" s="239"/>
      <c r="B176" s="224"/>
      <c r="C176" s="9" t="str">
        <f>+'DistrictxDiv-Dept'!C176</f>
        <v>Culinary Arts (DW) (CULA)</v>
      </c>
      <c r="D176" s="14">
        <v>2896</v>
      </c>
      <c r="E176" s="10">
        <f t="shared" si="17"/>
        <v>0.28548895899053628</v>
      </c>
      <c r="F176" s="7">
        <f>+'DistrictxDiv-Dept'!D176</f>
        <v>10144</v>
      </c>
      <c r="G176" s="8"/>
      <c r="K176" s="14"/>
      <c r="L176" s="92"/>
      <c r="V176" s="8"/>
      <c r="W176" s="8"/>
      <c r="X176" s="8"/>
      <c r="Y176" s="8"/>
      <c r="Z176" s="8"/>
      <c r="AA176" s="8"/>
      <c r="AB176" s="8"/>
      <c r="AC176" s="8"/>
      <c r="AD176" s="8"/>
      <c r="AE176" s="8"/>
    </row>
    <row r="177" spans="1:31" ht="12.75" customHeight="1" x14ac:dyDescent="0.2">
      <c r="A177" s="239"/>
      <c r="B177" s="224"/>
      <c r="C177" s="9" t="str">
        <f>+'DistrictxDiv-Dept'!C177</f>
        <v>Hospitality Management (DW) (HSPM)</v>
      </c>
      <c r="D177" s="7">
        <v>864</v>
      </c>
      <c r="E177" s="10">
        <f t="shared" si="17"/>
        <v>0.13106796116504854</v>
      </c>
      <c r="F177" s="7">
        <f>+'DistrictxDiv-Dept'!D177</f>
        <v>6592</v>
      </c>
      <c r="G177" s="8"/>
      <c r="I177" s="8"/>
      <c r="J177" s="14"/>
      <c r="K177" s="14"/>
      <c r="L177" s="92"/>
      <c r="V177" s="8"/>
      <c r="W177" s="8"/>
      <c r="X177" s="8"/>
      <c r="Y177" s="8"/>
      <c r="Z177" s="8"/>
      <c r="AA177" s="8"/>
      <c r="AB177" s="8"/>
      <c r="AC177" s="8"/>
      <c r="AD177" s="8"/>
      <c r="AE177" s="8"/>
    </row>
    <row r="178" spans="1:31" ht="12.75" customHeight="1" x14ac:dyDescent="0.2">
      <c r="A178" s="239"/>
      <c r="B178" s="224"/>
      <c r="C178" s="49" t="str">
        <f>+'DistrictxDiv-Dept'!C178</f>
        <v>Management (MGMT)</v>
      </c>
      <c r="D178" s="14">
        <v>336</v>
      </c>
      <c r="E178" s="10">
        <f t="shared" si="17"/>
        <v>2.8571428571428571E-2</v>
      </c>
      <c r="F178" s="7">
        <f>+'DistrictxDiv-Dept'!D178</f>
        <v>11760</v>
      </c>
      <c r="G178" s="8"/>
      <c r="J178" s="14"/>
      <c r="K178" s="14"/>
      <c r="L178" s="92"/>
      <c r="V178" s="8"/>
      <c r="W178" s="8"/>
      <c r="X178" s="8"/>
      <c r="Y178" s="8"/>
      <c r="Z178" s="8"/>
      <c r="AA178" s="8"/>
      <c r="AB178" s="8"/>
      <c r="AC178" s="8"/>
      <c r="AD178" s="8"/>
      <c r="AE178" s="8"/>
    </row>
    <row r="179" spans="1:31" ht="12.75" customHeight="1" x14ac:dyDescent="0.2">
      <c r="A179" s="239"/>
      <c r="B179" s="224"/>
      <c r="C179" s="49" t="str">
        <f>+'DistrictxDiv-Dept'!C179</f>
        <v>Pastry (DW) (PSTR)</v>
      </c>
      <c r="D179" s="7">
        <v>3824</v>
      </c>
      <c r="E179" s="10">
        <f t="shared" si="17"/>
        <v>0.59899749373433586</v>
      </c>
      <c r="F179" s="7">
        <f>+'DistrictxDiv-Dept'!D179</f>
        <v>6384</v>
      </c>
      <c r="G179" s="8"/>
      <c r="J179" s="14"/>
      <c r="K179" s="14"/>
      <c r="L179" s="92"/>
      <c r="V179" s="8"/>
      <c r="W179" s="8"/>
      <c r="X179" s="8"/>
      <c r="Y179" s="8"/>
      <c r="Z179" s="8"/>
      <c r="AA179" s="8"/>
      <c r="AB179" s="8"/>
      <c r="AC179" s="8"/>
      <c r="AD179" s="8"/>
      <c r="AE179" s="8"/>
    </row>
    <row r="180" spans="1:31" ht="12.75" customHeight="1" x14ac:dyDescent="0.2">
      <c r="A180" s="239"/>
      <c r="B180" s="224"/>
      <c r="C180" s="49" t="str">
        <f>+'DistrictxDiv-Dept'!C180</f>
        <v>Real Estate (DW) (RELE)</v>
      </c>
      <c r="D180" s="7">
        <v>4224</v>
      </c>
      <c r="E180" s="10">
        <f t="shared" si="17"/>
        <v>0.3682008368200837</v>
      </c>
      <c r="F180" s="7">
        <f>+'DistrictxDiv-Dept'!D180</f>
        <v>11472</v>
      </c>
      <c r="G180" s="8"/>
      <c r="I180" s="8"/>
      <c r="K180" s="14"/>
      <c r="L180" s="92"/>
      <c r="V180" s="8"/>
      <c r="W180" s="8"/>
      <c r="X180" s="8"/>
      <c r="Y180" s="8"/>
      <c r="Z180" s="8"/>
      <c r="AA180" s="8"/>
      <c r="AB180" s="8"/>
      <c r="AC180" s="8"/>
      <c r="AD180" s="8"/>
      <c r="AE180" s="8"/>
    </row>
    <row r="181" spans="1:31" ht="12.75" customHeight="1" x14ac:dyDescent="0.2">
      <c r="A181" s="239"/>
      <c r="B181" s="224"/>
      <c r="C181" s="49" t="str">
        <f>+'DistrictxDiv-Dept'!C181</f>
        <v>Supply Chain Management (DW) (SCMT)</v>
      </c>
      <c r="D181" s="7"/>
      <c r="E181" s="10">
        <f t="shared" si="17"/>
        <v>0</v>
      </c>
      <c r="F181" s="7">
        <f>+'DistrictxDiv-Dept'!D181</f>
        <v>672</v>
      </c>
      <c r="G181" s="8"/>
      <c r="I181" s="8"/>
      <c r="V181" s="8"/>
      <c r="W181" s="8"/>
      <c r="X181" s="8"/>
      <c r="Y181" s="8"/>
      <c r="Z181" s="8"/>
      <c r="AA181" s="8"/>
      <c r="AB181" s="8"/>
      <c r="AC181" s="8"/>
      <c r="AD181" s="8"/>
      <c r="AE181" s="8"/>
    </row>
    <row r="182" spans="1:31" ht="12.75" customHeight="1" x14ac:dyDescent="0.2">
      <c r="A182" s="239"/>
      <c r="B182" s="224"/>
      <c r="C182" s="49" t="str">
        <f>+'DistrictxDiv-Dept'!C182</f>
        <v>Video Production (DW) (VIDP)</v>
      </c>
      <c r="D182" s="7">
        <v>768</v>
      </c>
      <c r="E182" s="10">
        <f t="shared" si="17"/>
        <v>0.12467532467532468</v>
      </c>
      <c r="F182" s="7">
        <f>+'DistrictxDiv-Dept'!D182</f>
        <v>6160</v>
      </c>
      <c r="G182" s="8"/>
      <c r="K182" s="14"/>
      <c r="L182" s="92"/>
      <c r="V182" s="8"/>
      <c r="W182" s="8"/>
      <c r="X182" s="8"/>
      <c r="Y182" s="8"/>
      <c r="Z182" s="8"/>
      <c r="AA182" s="8"/>
      <c r="AB182" s="8"/>
      <c r="AC182" s="8"/>
      <c r="AD182" s="8"/>
      <c r="AE182" s="8"/>
    </row>
    <row r="183" spans="1:31" ht="12.75" customHeight="1" x14ac:dyDescent="0.2">
      <c r="A183" s="239"/>
      <c r="B183" s="224"/>
      <c r="C183" s="34" t="str">
        <f>+'DistrictxDiv-Dept'!C183</f>
        <v>Subtotal</v>
      </c>
      <c r="D183" s="32">
        <f>SUM(D174:D182)</f>
        <v>23920</v>
      </c>
      <c r="E183" s="33">
        <f t="shared" ref="E183" si="18">+D183/$F183</f>
        <v>0.28950426026336173</v>
      </c>
      <c r="F183" s="32">
        <f>+'DistrictxDiv-Dept'!D183</f>
        <v>82624</v>
      </c>
      <c r="G183" s="8"/>
      <c r="I183" s="8"/>
      <c r="K183" s="14"/>
      <c r="L183" s="92"/>
      <c r="V183" s="8"/>
      <c r="W183" s="8"/>
      <c r="X183" s="8"/>
      <c r="Y183" s="8"/>
      <c r="Z183" s="8"/>
      <c r="AA183" s="8"/>
      <c r="AB183" s="8"/>
      <c r="AC183" s="8"/>
      <c r="AD183" s="8"/>
      <c r="AE183" s="8"/>
    </row>
    <row r="184" spans="1:31" ht="12.75" customHeight="1" x14ac:dyDescent="0.2">
      <c r="A184" s="239"/>
      <c r="B184" s="225"/>
      <c r="C184" s="53" t="str">
        <f>+'DistrictxDiv-Dept'!C184</f>
        <v>Smith, Damien</v>
      </c>
      <c r="D184" s="32"/>
      <c r="E184" s="33"/>
      <c r="F184" s="32"/>
      <c r="G184" s="8"/>
      <c r="I184" s="8"/>
      <c r="V184" s="8"/>
      <c r="W184" s="8"/>
      <c r="X184" s="8"/>
      <c r="Y184" s="8"/>
      <c r="Z184" s="8"/>
      <c r="AA184" s="8"/>
      <c r="AB184" s="8"/>
      <c r="AC184" s="8"/>
      <c r="AD184" s="8"/>
      <c r="AE184" s="8"/>
    </row>
    <row r="185" spans="1:31" ht="12.75" customHeight="1" x14ac:dyDescent="0.2">
      <c r="A185" s="239"/>
      <c r="B185" s="225"/>
      <c r="C185" s="8" t="str">
        <f>+'DistrictxDiv-Dept'!C185</f>
        <v>Cybersecurity (DW) (CYBA)</v>
      </c>
      <c r="D185" s="7">
        <v>12128</v>
      </c>
      <c r="E185" s="10">
        <f t="shared" ref="E185:E187" si="19">+D185/$F185</f>
        <v>0.68784029038112526</v>
      </c>
      <c r="F185" s="7">
        <f>+'DistrictxDiv-Dept'!D185</f>
        <v>17632</v>
      </c>
      <c r="G185" s="8"/>
      <c r="K185" s="14"/>
      <c r="L185" s="92"/>
      <c r="V185" s="8"/>
      <c r="W185" s="8"/>
      <c r="X185" s="8"/>
      <c r="Y185" s="8"/>
      <c r="Z185" s="8"/>
      <c r="AA185" s="8"/>
      <c r="AB185" s="8"/>
      <c r="AC185" s="8"/>
      <c r="AD185" s="8"/>
      <c r="AE185" s="8"/>
    </row>
    <row r="186" spans="1:31" ht="12.75" customHeight="1" x14ac:dyDescent="0.2">
      <c r="A186" s="239"/>
      <c r="B186" s="225"/>
      <c r="C186" s="49" t="str">
        <f>+'DistrictxDiv-Dept'!C186</f>
        <v>Cybersecurity BAT (DW) (CYBB)</v>
      </c>
      <c r="D186" s="7">
        <v>11440</v>
      </c>
      <c r="E186" s="10">
        <f t="shared" si="19"/>
        <v>0.29606625258799174</v>
      </c>
      <c r="F186" s="7">
        <f>+'DistrictxDiv-Dept'!D186</f>
        <v>38640</v>
      </c>
      <c r="G186" s="8"/>
      <c r="L186" s="92"/>
      <c r="V186" s="8"/>
      <c r="W186" s="8"/>
      <c r="X186" s="8"/>
      <c r="Y186" s="8"/>
      <c r="Z186" s="8"/>
      <c r="AA186" s="8"/>
      <c r="AB186" s="8"/>
      <c r="AC186" s="8"/>
      <c r="AD186" s="8"/>
      <c r="AE186" s="8"/>
    </row>
    <row r="187" spans="1:31" ht="12.75" customHeight="1" x14ac:dyDescent="0.2">
      <c r="A187" s="239"/>
      <c r="B187" s="225"/>
      <c r="C187" s="49" t="str">
        <f>+'DistrictxDiv-Dept'!C187</f>
        <v>Cybersecurity Capstone (DW) (CYBC)</v>
      </c>
      <c r="D187" s="7">
        <v>1920</v>
      </c>
      <c r="E187" s="10">
        <f t="shared" si="19"/>
        <v>0.38961038961038963</v>
      </c>
      <c r="F187" s="7">
        <f>+'DistrictxDiv-Dept'!D187</f>
        <v>4928</v>
      </c>
      <c r="G187" s="8"/>
      <c r="J187" s="14"/>
      <c r="L187" s="92"/>
      <c r="V187" s="8"/>
      <c r="W187" s="8"/>
      <c r="X187" s="8"/>
      <c r="Y187" s="8"/>
      <c r="Z187" s="8"/>
      <c r="AA187" s="8"/>
      <c r="AB187" s="8"/>
      <c r="AC187" s="8"/>
      <c r="AD187" s="8"/>
      <c r="AE187" s="8"/>
    </row>
    <row r="188" spans="1:31" ht="12.75" customHeight="1" x14ac:dyDescent="0.2">
      <c r="A188" s="239"/>
      <c r="B188" s="225"/>
      <c r="C188" s="49" t="str">
        <f>+'DistrictxDiv-Dept'!C188</f>
        <v>Cybersecurity Psychology (DW) (CYBP)</v>
      </c>
      <c r="D188" s="7"/>
      <c r="E188" s="10" t="s">
        <v>615</v>
      </c>
      <c r="F188" s="7">
        <f>+'DistrictxDiv-Dept'!D188</f>
        <v>0</v>
      </c>
      <c r="G188" s="8"/>
      <c r="I188" s="8"/>
      <c r="V188" s="8"/>
      <c r="W188" s="8"/>
      <c r="X188" s="8"/>
      <c r="Y188" s="8"/>
      <c r="Z188" s="8"/>
      <c r="AA188" s="8"/>
      <c r="AB188" s="8"/>
      <c r="AC188" s="8"/>
      <c r="AD188" s="8"/>
      <c r="AE188" s="8"/>
    </row>
    <row r="189" spans="1:31" ht="12.75" customHeight="1" x14ac:dyDescent="0.2">
      <c r="A189" s="239"/>
      <c r="B189" s="225"/>
      <c r="C189" s="34" t="str">
        <f>+'DistrictxDiv-Dept'!C189</f>
        <v>Subtotal</v>
      </c>
      <c r="D189" s="32">
        <f>SUM(D185:D188)</f>
        <v>25488</v>
      </c>
      <c r="E189" s="33">
        <f t="shared" ref="E189:E191" si="20">+D189/$F189</f>
        <v>0.41647058823529409</v>
      </c>
      <c r="F189" s="32">
        <f>+'DistrictxDiv-Dept'!D189</f>
        <v>61200</v>
      </c>
      <c r="G189" s="8"/>
      <c r="J189" s="14"/>
      <c r="L189" s="92"/>
      <c r="V189" s="8"/>
      <c r="W189" s="8"/>
      <c r="X189" s="8"/>
      <c r="Y189" s="8"/>
      <c r="Z189" s="8"/>
      <c r="AA189" s="8"/>
      <c r="AB189" s="8"/>
      <c r="AC189" s="8"/>
      <c r="AD189" s="8"/>
      <c r="AE189" s="8"/>
    </row>
    <row r="190" spans="1:31" ht="12.75" customHeight="1" thickBot="1" x14ac:dyDescent="0.25">
      <c r="A190" s="239"/>
      <c r="B190" s="226"/>
      <c r="C190" s="63" t="str">
        <f>+'DistrictxDiv-Dept'!C190</f>
        <v>Division Total</v>
      </c>
      <c r="D190" s="62">
        <f>SUM(D165,D172,D183,D189)</f>
        <v>113376</v>
      </c>
      <c r="E190" s="60">
        <f t="shared" si="20"/>
        <v>0.28914187783082385</v>
      </c>
      <c r="F190" s="62">
        <f>+'DistrictxDiv-Dept'!D190</f>
        <v>392112</v>
      </c>
      <c r="G190" s="8"/>
      <c r="J190" s="14"/>
      <c r="L190" s="92"/>
      <c r="V190" s="8"/>
      <c r="W190" s="8"/>
      <c r="X190" s="8"/>
      <c r="Y190" s="8"/>
      <c r="Z190" s="8"/>
      <c r="AA190" s="8"/>
      <c r="AB190" s="8"/>
      <c r="AC190" s="8"/>
      <c r="AD190" s="8"/>
      <c r="AE190" s="8"/>
    </row>
    <row r="191" spans="1:31" ht="12.75" customHeight="1" thickBot="1" x14ac:dyDescent="0.25">
      <c r="A191" s="240"/>
      <c r="B191" s="228" t="s">
        <v>170</v>
      </c>
      <c r="C191" s="229"/>
      <c r="D191" s="75">
        <f>SUM(D157,D190)</f>
        <v>225584</v>
      </c>
      <c r="E191" s="76">
        <f t="shared" si="20"/>
        <v>0.2486333015906606</v>
      </c>
      <c r="F191" s="77">
        <f>+'DistrictxDiv-Dept'!D191</f>
        <v>907296</v>
      </c>
      <c r="G191" s="8"/>
      <c r="I191" s="8"/>
      <c r="J191" s="14"/>
      <c r="L191" s="92"/>
      <c r="V191" s="8"/>
      <c r="W191" s="8"/>
      <c r="X191" s="8"/>
      <c r="Y191" s="8"/>
      <c r="Z191" s="8"/>
      <c r="AA191" s="8"/>
      <c r="AB191" s="8"/>
      <c r="AC191" s="8"/>
      <c r="AD191" s="8"/>
      <c r="AE191" s="8"/>
    </row>
    <row r="192" spans="1:31" ht="12.75" customHeight="1" x14ac:dyDescent="0.2">
      <c r="A192" s="223" t="s">
        <v>399</v>
      </c>
      <c r="B192" s="223" t="s">
        <v>338</v>
      </c>
      <c r="C192" s="54" t="str">
        <f>+'DistrictxDiv-Dept'!C192</f>
        <v>Nugent</v>
      </c>
      <c r="D192" s="32"/>
      <c r="E192" s="33"/>
      <c r="F192" s="32"/>
      <c r="G192" s="8"/>
      <c r="I192" s="8"/>
      <c r="J192" s="14"/>
      <c r="L192" s="92"/>
      <c r="V192" s="8"/>
      <c r="W192" s="8"/>
      <c r="X192" s="8"/>
      <c r="Y192" s="8"/>
      <c r="Z192" s="8"/>
      <c r="AA192" s="8"/>
      <c r="AB192" s="8"/>
      <c r="AC192" s="8"/>
      <c r="AD192" s="8"/>
      <c r="AE192" s="8"/>
    </row>
    <row r="193" spans="1:31" ht="12.75" customHeight="1" x14ac:dyDescent="0.2">
      <c r="A193" s="225"/>
      <c r="B193" s="225"/>
      <c r="C193" s="49" t="str">
        <f>+'DistrictxDiv-Dept'!C193</f>
        <v>Accounting (ACCT)</v>
      </c>
      <c r="D193" s="7">
        <v>9280</v>
      </c>
      <c r="E193" s="10">
        <f t="shared" ref="E193:E235" si="21">+D193/$F193</f>
        <v>0.60924369747899154</v>
      </c>
      <c r="F193" s="7">
        <f>+'DistrictxDiv-Dept'!D193</f>
        <v>15232</v>
      </c>
      <c r="G193" s="8"/>
      <c r="J193" s="14"/>
      <c r="K193" s="14"/>
      <c r="L193" s="92"/>
      <c r="V193" s="8"/>
      <c r="W193" s="8"/>
      <c r="X193" s="8"/>
      <c r="Y193" s="8"/>
      <c r="Z193" s="8"/>
      <c r="AA193" s="8"/>
      <c r="AB193" s="8"/>
      <c r="AC193" s="8"/>
      <c r="AD193" s="8"/>
      <c r="AE193" s="8"/>
    </row>
    <row r="194" spans="1:31" ht="12.75" customHeight="1" x14ac:dyDescent="0.2">
      <c r="A194" s="225"/>
      <c r="B194" s="225"/>
      <c r="C194" s="49" t="str">
        <f>+'DistrictxDiv-Dept'!C194</f>
        <v>Agriculture (AGRI)</v>
      </c>
      <c r="D194" s="7"/>
      <c r="E194" s="10" t="s">
        <v>615</v>
      </c>
      <c r="F194" s="7">
        <f>+'DistrictxDiv-Dept'!D194</f>
        <v>0</v>
      </c>
      <c r="G194" s="8"/>
      <c r="I194" s="8"/>
      <c r="V194" s="8"/>
      <c r="W194" s="8"/>
      <c r="X194" s="8"/>
      <c r="Y194" s="8"/>
      <c r="Z194" s="8"/>
      <c r="AA194" s="8"/>
      <c r="AB194" s="8"/>
      <c r="AC194" s="8"/>
      <c r="AD194" s="8"/>
      <c r="AE194" s="8"/>
    </row>
    <row r="195" spans="1:31" ht="12.75" customHeight="1" x14ac:dyDescent="0.2">
      <c r="A195" s="225"/>
      <c r="B195" s="225"/>
      <c r="C195" s="49" t="str">
        <f>+'DistrictxDiv-Dept'!C195</f>
        <v>Anatomy &amp; Physiology (ANPH)</v>
      </c>
      <c r="D195" s="7">
        <v>8896</v>
      </c>
      <c r="E195" s="10">
        <f t="shared" si="21"/>
        <v>0.48432055749128922</v>
      </c>
      <c r="F195" s="7">
        <f>+'DistrictxDiv-Dept'!D195</f>
        <v>18368</v>
      </c>
      <c r="G195" s="8"/>
      <c r="L195" s="92"/>
      <c r="V195" s="8"/>
      <c r="W195" s="8"/>
      <c r="X195" s="8"/>
      <c r="Y195" s="8"/>
      <c r="Z195" s="8"/>
      <c r="AA195" s="8"/>
      <c r="AB195" s="8"/>
      <c r="AC195" s="8"/>
      <c r="AD195" s="8"/>
      <c r="AE195" s="8"/>
    </row>
    <row r="196" spans="1:31" ht="12.75" customHeight="1" x14ac:dyDescent="0.2">
      <c r="A196" s="225"/>
      <c r="B196" s="225"/>
      <c r="C196" s="49" t="str">
        <f>+'DistrictxDiv-Dept'!C196</f>
        <v>Anthropology (ANTH)</v>
      </c>
      <c r="D196" s="7">
        <v>1200</v>
      </c>
      <c r="E196" s="10">
        <f t="shared" si="21"/>
        <v>0.34246575342465752</v>
      </c>
      <c r="F196" s="7">
        <f>+'DistrictxDiv-Dept'!D196</f>
        <v>3504</v>
      </c>
      <c r="G196" s="8"/>
      <c r="J196" s="14"/>
      <c r="K196" s="14"/>
      <c r="L196" s="92"/>
      <c r="V196" s="8"/>
      <c r="W196" s="8"/>
      <c r="X196" s="8"/>
      <c r="Y196" s="8"/>
      <c r="Z196" s="8"/>
      <c r="AA196" s="8"/>
      <c r="AB196" s="8"/>
      <c r="AC196" s="8"/>
      <c r="AD196" s="8"/>
      <c r="AE196" s="8"/>
    </row>
    <row r="197" spans="1:31" ht="12.75" customHeight="1" x14ac:dyDescent="0.2">
      <c r="A197" s="225"/>
      <c r="B197" s="225"/>
      <c r="C197" s="49" t="str">
        <f>+'DistrictxDiv-Dept'!C197</f>
        <v>Art (ARTS)</v>
      </c>
      <c r="D197" s="7">
        <v>16704</v>
      </c>
      <c r="E197" s="10">
        <f t="shared" si="21"/>
        <v>0.63736263736263732</v>
      </c>
      <c r="F197" s="7">
        <f>+'DistrictxDiv-Dept'!D197</f>
        <v>26208</v>
      </c>
      <c r="G197" s="8"/>
      <c r="J197" s="14"/>
      <c r="K197" s="14"/>
      <c r="L197" s="92"/>
      <c r="V197" s="8"/>
      <c r="W197" s="8"/>
      <c r="X197" s="8"/>
      <c r="Y197" s="8"/>
      <c r="Z197" s="8"/>
      <c r="AA197" s="8"/>
      <c r="AB197" s="8"/>
      <c r="AC197" s="8"/>
      <c r="AD197" s="8"/>
      <c r="AE197" s="8"/>
    </row>
    <row r="198" spans="1:31" ht="12.75" customHeight="1" x14ac:dyDescent="0.2">
      <c r="A198" s="225"/>
      <c r="B198" s="225"/>
      <c r="C198" s="49" t="str">
        <f>+'DistrictxDiv-Dept'!C198</f>
        <v>Asian Languages (ASNL)</v>
      </c>
      <c r="D198" s="7"/>
      <c r="E198" s="10" t="s">
        <v>615</v>
      </c>
      <c r="F198" s="7">
        <f>+'DistrictxDiv-Dept'!D198</f>
        <v>0</v>
      </c>
      <c r="G198" s="8"/>
      <c r="I198" s="8"/>
      <c r="V198" s="8"/>
      <c r="W198" s="8"/>
      <c r="X198" s="8"/>
      <c r="Y198" s="8"/>
      <c r="Z198" s="8"/>
      <c r="AA198" s="8"/>
      <c r="AB198" s="8"/>
      <c r="AC198" s="8"/>
      <c r="AD198" s="8"/>
      <c r="AE198" s="8"/>
    </row>
    <row r="199" spans="1:31" ht="12.75" customHeight="1" x14ac:dyDescent="0.2">
      <c r="A199" s="225"/>
      <c r="B199" s="225"/>
      <c r="C199" s="49" t="str">
        <f>+'DistrictxDiv-Dept'!C199</f>
        <v>Biology (BIOL)</v>
      </c>
      <c r="D199" s="7">
        <v>23280</v>
      </c>
      <c r="E199" s="10">
        <f t="shared" si="21"/>
        <v>0.53591160220994472</v>
      </c>
      <c r="F199" s="7">
        <f>+'DistrictxDiv-Dept'!D199</f>
        <v>43440</v>
      </c>
      <c r="G199" s="8"/>
      <c r="J199" s="14"/>
      <c r="K199" s="14"/>
      <c r="L199" s="92"/>
      <c r="V199" s="8"/>
      <c r="W199" s="8"/>
      <c r="X199" s="8"/>
      <c r="Y199" s="8"/>
      <c r="Z199" s="8"/>
      <c r="AA199" s="8"/>
      <c r="AB199" s="8"/>
      <c r="AC199" s="8"/>
      <c r="AD199" s="8"/>
      <c r="AE199" s="8"/>
    </row>
    <row r="200" spans="1:31" ht="12.75" customHeight="1" x14ac:dyDescent="0.2">
      <c r="A200" s="225"/>
      <c r="B200" s="225"/>
      <c r="C200" s="49" t="str">
        <f>+'DistrictxDiv-Dept'!C200</f>
        <v>Business (BUSI)</v>
      </c>
      <c r="D200" s="7">
        <v>17184</v>
      </c>
      <c r="E200" s="10">
        <f t="shared" si="21"/>
        <v>0.70611439842209078</v>
      </c>
      <c r="F200" s="7">
        <f>+'DistrictxDiv-Dept'!D200</f>
        <v>24336</v>
      </c>
      <c r="G200" s="8"/>
      <c r="K200" s="14"/>
      <c r="L200" s="92"/>
      <c r="V200" s="8"/>
      <c r="W200" s="8"/>
      <c r="X200" s="8"/>
      <c r="Y200" s="8"/>
      <c r="Z200" s="8"/>
      <c r="AA200" s="8"/>
      <c r="AB200" s="8"/>
      <c r="AC200" s="8"/>
      <c r="AD200" s="8"/>
      <c r="AE200" s="8"/>
    </row>
    <row r="201" spans="1:31" ht="12.75" customHeight="1" x14ac:dyDescent="0.2">
      <c r="A201" s="225"/>
      <c r="B201" s="225"/>
      <c r="C201" s="49" t="str">
        <f>+'DistrictxDiv-Dept'!C201</f>
        <v>Chemistry (CHEM)</v>
      </c>
      <c r="D201" s="7">
        <v>1696</v>
      </c>
      <c r="E201" s="10">
        <f t="shared" si="21"/>
        <v>0.26835443037974682</v>
      </c>
      <c r="F201" s="7">
        <f>+'DistrictxDiv-Dept'!D201</f>
        <v>6320</v>
      </c>
      <c r="G201" s="8"/>
      <c r="I201" s="8"/>
      <c r="J201" s="14"/>
      <c r="K201" s="14"/>
      <c r="L201" s="92"/>
      <c r="V201" s="8"/>
      <c r="W201" s="8"/>
      <c r="X201" s="8"/>
      <c r="Y201" s="8"/>
      <c r="Z201" s="8"/>
      <c r="AA201" s="8"/>
      <c r="AB201" s="8"/>
      <c r="AC201" s="8"/>
      <c r="AD201" s="8"/>
      <c r="AE201" s="8"/>
    </row>
    <row r="202" spans="1:31" ht="12.75" customHeight="1" x14ac:dyDescent="0.2">
      <c r="A202" s="225"/>
      <c r="B202" s="225"/>
      <c r="C202" s="49" t="str">
        <f>+'DistrictxDiv-Dept'!C202</f>
        <v>Communications (COMM)</v>
      </c>
      <c r="D202" s="7">
        <v>1200</v>
      </c>
      <c r="E202" s="10">
        <f t="shared" si="21"/>
        <v>0.5</v>
      </c>
      <c r="F202" s="7">
        <f>+'DistrictxDiv-Dept'!D202</f>
        <v>2400</v>
      </c>
      <c r="G202" s="8"/>
      <c r="J202" s="14"/>
      <c r="K202" s="14"/>
      <c r="L202" s="92"/>
      <c r="V202" s="8"/>
      <c r="W202" s="8"/>
      <c r="X202" s="8"/>
      <c r="Y202" s="8"/>
      <c r="Z202" s="8"/>
      <c r="AA202" s="8"/>
      <c r="AB202" s="8"/>
      <c r="AC202" s="8"/>
      <c r="AD202" s="8"/>
      <c r="AE202" s="8"/>
    </row>
    <row r="203" spans="1:31" ht="12.75" customHeight="1" x14ac:dyDescent="0.2">
      <c r="A203" s="225"/>
      <c r="B203" s="225"/>
      <c r="C203" s="49" t="str">
        <f>+'DistrictxDiv-Dept'!C203</f>
        <v>Computer Science (COSC)</v>
      </c>
      <c r="D203" s="7">
        <v>5808</v>
      </c>
      <c r="E203" s="10">
        <f t="shared" si="21"/>
        <v>0.58642972536348947</v>
      </c>
      <c r="F203" s="7">
        <f>+'DistrictxDiv-Dept'!D203</f>
        <v>9904</v>
      </c>
      <c r="G203" s="8"/>
      <c r="J203" s="14"/>
      <c r="L203" s="92"/>
      <c r="V203" s="8"/>
      <c r="W203" s="8"/>
      <c r="X203" s="8"/>
      <c r="Y203" s="8"/>
      <c r="Z203" s="8"/>
      <c r="AA203" s="8"/>
      <c r="AB203" s="8"/>
      <c r="AC203" s="8"/>
      <c r="AD203" s="8"/>
      <c r="AE203" s="8"/>
    </row>
    <row r="204" spans="1:31" ht="12.75" customHeight="1" x14ac:dyDescent="0.2">
      <c r="A204" s="225"/>
      <c r="B204" s="225"/>
      <c r="C204" s="49" t="str">
        <f>+'DistrictxDiv-Dept'!C204</f>
        <v>Computer Systems (COSY)</v>
      </c>
      <c r="D204" s="7">
        <v>2448</v>
      </c>
      <c r="E204" s="10">
        <f t="shared" si="21"/>
        <v>0.32484076433121017</v>
      </c>
      <c r="F204" s="7">
        <f>+'DistrictxDiv-Dept'!D204</f>
        <v>7536</v>
      </c>
      <c r="G204" s="8"/>
      <c r="J204" s="14"/>
      <c r="K204" s="14"/>
      <c r="L204" s="92"/>
      <c r="V204" s="8"/>
      <c r="W204" s="8"/>
      <c r="X204" s="8"/>
      <c r="Y204" s="8"/>
      <c r="Z204" s="8"/>
      <c r="AA204" s="8"/>
      <c r="AB204" s="8"/>
      <c r="AC204" s="8"/>
      <c r="AD204" s="8"/>
      <c r="AE204" s="8"/>
    </row>
    <row r="205" spans="1:31" ht="12.75" customHeight="1" x14ac:dyDescent="0.2">
      <c r="A205" s="225"/>
      <c r="B205" s="225"/>
      <c r="C205" s="49" t="str">
        <f>+'DistrictxDiv-Dept'!C205</f>
        <v>Criminal Justice (CRIJ)</v>
      </c>
      <c r="D205" s="7">
        <v>8016</v>
      </c>
      <c r="E205" s="10">
        <f t="shared" si="21"/>
        <v>0.62546816479400746</v>
      </c>
      <c r="F205" s="7">
        <f>+'DistrictxDiv-Dept'!D205</f>
        <v>12816</v>
      </c>
      <c r="G205" s="8"/>
      <c r="J205" s="14"/>
      <c r="K205" s="14"/>
      <c r="L205" s="92"/>
      <c r="V205" s="8"/>
      <c r="W205" s="8"/>
      <c r="X205" s="8"/>
      <c r="Y205" s="8"/>
      <c r="Z205" s="8"/>
      <c r="AA205" s="8"/>
      <c r="AB205" s="8"/>
      <c r="AC205" s="8"/>
      <c r="AD205" s="8"/>
      <c r="AE205" s="8"/>
    </row>
    <row r="206" spans="1:31" ht="12.75" customHeight="1" x14ac:dyDescent="0.2">
      <c r="A206" s="225"/>
      <c r="B206" s="225"/>
      <c r="C206" s="49" t="str">
        <f>+'DistrictxDiv-Dept'!C206</f>
        <v>Dance (DANC)</v>
      </c>
      <c r="D206" s="7"/>
      <c r="E206" s="10">
        <f t="shared" si="21"/>
        <v>0</v>
      </c>
      <c r="F206" s="7">
        <f>+'DistrictxDiv-Dept'!D206</f>
        <v>1200</v>
      </c>
      <c r="G206" s="8"/>
      <c r="I206" s="8"/>
      <c r="V206" s="8"/>
      <c r="W206" s="8"/>
      <c r="X206" s="8"/>
      <c r="Y206" s="8"/>
      <c r="Z206" s="8"/>
      <c r="AA206" s="8"/>
      <c r="AB206" s="8"/>
      <c r="AC206" s="8"/>
      <c r="AD206" s="8"/>
      <c r="AE206" s="8"/>
    </row>
    <row r="207" spans="1:31" ht="12.75" customHeight="1" x14ac:dyDescent="0.2">
      <c r="A207" s="225"/>
      <c r="B207" s="225"/>
      <c r="C207" s="49" t="str">
        <f>+'DistrictxDiv-Dept'!C207</f>
        <v>Early Childhood Educator (ECED)</v>
      </c>
      <c r="D207" s="7">
        <v>2496</v>
      </c>
      <c r="E207" s="10">
        <f t="shared" si="21"/>
        <v>1</v>
      </c>
      <c r="F207" s="7">
        <f>+'DistrictxDiv-Dept'!D207</f>
        <v>2496</v>
      </c>
      <c r="G207" s="8"/>
      <c r="J207" s="14"/>
      <c r="K207" s="14"/>
      <c r="L207" s="92"/>
      <c r="V207" s="8"/>
      <c r="W207" s="8"/>
      <c r="X207" s="8"/>
      <c r="Y207" s="8"/>
      <c r="Z207" s="8"/>
      <c r="AA207" s="8"/>
      <c r="AB207" s="8"/>
      <c r="AC207" s="8"/>
      <c r="AD207" s="8"/>
      <c r="AE207" s="8"/>
    </row>
    <row r="208" spans="1:31" ht="12.75" customHeight="1" x14ac:dyDescent="0.2">
      <c r="A208" s="225"/>
      <c r="B208" s="225"/>
      <c r="C208" s="49" t="str">
        <f>+'DistrictxDiv-Dept'!C208</f>
        <v>Economics (ECON)</v>
      </c>
      <c r="D208" s="7">
        <v>23184</v>
      </c>
      <c r="E208" s="10">
        <f t="shared" si="21"/>
        <v>0.61923076923076925</v>
      </c>
      <c r="F208" s="7">
        <f>+'DistrictxDiv-Dept'!D208</f>
        <v>37440</v>
      </c>
      <c r="G208" s="8"/>
      <c r="I208" s="8"/>
      <c r="J208" s="14"/>
      <c r="K208" s="14"/>
      <c r="L208" s="92"/>
      <c r="V208" s="8"/>
      <c r="W208" s="8"/>
      <c r="X208" s="8"/>
      <c r="Y208" s="8"/>
      <c r="Z208" s="8"/>
      <c r="AA208" s="8"/>
      <c r="AB208" s="8"/>
      <c r="AC208" s="8"/>
      <c r="AD208" s="8"/>
      <c r="AE208" s="8"/>
    </row>
    <row r="209" spans="1:31" ht="12.75" customHeight="1" x14ac:dyDescent="0.2">
      <c r="A209" s="225"/>
      <c r="B209" s="225"/>
      <c r="C209" s="49" t="str">
        <f>+'DistrictxDiv-Dept'!C209</f>
        <v>EDUC Learning Frameworks (EDLF)</v>
      </c>
      <c r="D209" s="7">
        <v>4752</v>
      </c>
      <c r="E209" s="10">
        <f t="shared" si="21"/>
        <v>0.40408163265306124</v>
      </c>
      <c r="F209" s="7">
        <f>+'DistrictxDiv-Dept'!D209</f>
        <v>11760</v>
      </c>
      <c r="G209" s="8"/>
      <c r="K209" s="14"/>
      <c r="L209" s="92"/>
      <c r="V209" s="8"/>
      <c r="W209" s="8"/>
      <c r="X209" s="8"/>
      <c r="Y209" s="8"/>
      <c r="Z209" s="8"/>
      <c r="AA209" s="8"/>
      <c r="AB209" s="8"/>
      <c r="AC209" s="8"/>
      <c r="AD209" s="8"/>
      <c r="AE209" s="8"/>
    </row>
    <row r="210" spans="1:31" ht="12.75" customHeight="1" x14ac:dyDescent="0.2">
      <c r="A210" s="225"/>
      <c r="B210" s="225"/>
      <c r="C210" s="49" t="str">
        <f>+'DistrictxDiv-Dept'!C210</f>
        <v>Education (EDUC)</v>
      </c>
      <c r="D210" s="7">
        <v>5312</v>
      </c>
      <c r="E210" s="10">
        <f t="shared" si="21"/>
        <v>0.63358778625954193</v>
      </c>
      <c r="F210" s="7">
        <f>+'DistrictxDiv-Dept'!D210</f>
        <v>8384</v>
      </c>
      <c r="G210" s="8"/>
      <c r="K210" s="14"/>
      <c r="L210" s="92"/>
      <c r="V210" s="8"/>
      <c r="W210" s="8"/>
      <c r="X210" s="8"/>
      <c r="Y210" s="8"/>
      <c r="Z210" s="8"/>
      <c r="AA210" s="8"/>
      <c r="AB210" s="8"/>
      <c r="AC210" s="8"/>
      <c r="AD210" s="8"/>
      <c r="AE210" s="8"/>
    </row>
    <row r="211" spans="1:31" ht="12.75" customHeight="1" x14ac:dyDescent="0.2">
      <c r="A211" s="225"/>
      <c r="B211" s="225"/>
      <c r="C211" s="89" t="str">
        <f>+'DistrictxDiv-Dept'!C211</f>
        <v>Engineering (ENGR)</v>
      </c>
      <c r="D211" s="7"/>
      <c r="E211" s="10">
        <f t="shared" si="21"/>
        <v>0</v>
      </c>
      <c r="F211" s="7">
        <f>+'DistrictxDiv-Dept'!D211</f>
        <v>1600</v>
      </c>
      <c r="G211" s="8"/>
      <c r="I211" s="8"/>
      <c r="V211" s="8"/>
      <c r="W211" s="8"/>
      <c r="X211" s="8"/>
      <c r="Y211" s="8"/>
      <c r="Z211" s="8"/>
      <c r="AA211" s="8"/>
      <c r="AB211" s="8"/>
      <c r="AC211" s="8"/>
      <c r="AD211" s="8"/>
      <c r="AE211" s="8"/>
    </row>
    <row r="212" spans="1:31" ht="12.75" customHeight="1" x14ac:dyDescent="0.2">
      <c r="A212" s="225"/>
      <c r="B212" s="225"/>
      <c r="C212" s="89" t="str">
        <f>+'DistrictxDiv-Dept'!C212</f>
        <v>English (ENGL)</v>
      </c>
      <c r="D212" s="7">
        <v>59904</v>
      </c>
      <c r="E212" s="10">
        <f t="shared" si="21"/>
        <v>0.58849418421879907</v>
      </c>
      <c r="F212" s="7">
        <f>+'DistrictxDiv-Dept'!D212</f>
        <v>101792</v>
      </c>
      <c r="G212" s="8"/>
      <c r="K212" s="14"/>
      <c r="L212" s="92"/>
      <c r="V212" s="8"/>
      <c r="W212" s="8"/>
      <c r="X212" s="8"/>
      <c r="Y212" s="8"/>
      <c r="Z212" s="8"/>
      <c r="AA212" s="8"/>
      <c r="AB212" s="8"/>
      <c r="AC212" s="8"/>
      <c r="AD212" s="8"/>
      <c r="AE212" s="8"/>
    </row>
    <row r="213" spans="1:31" ht="12.75" customHeight="1" x14ac:dyDescent="0.2">
      <c r="A213" s="225"/>
      <c r="B213" s="225"/>
      <c r="C213" s="49" t="str">
        <f>+'DistrictxDiv-Dept'!C213</f>
        <v>Environmental Science (ENVR)</v>
      </c>
      <c r="D213" s="7">
        <v>6912</v>
      </c>
      <c r="E213" s="10">
        <f t="shared" si="21"/>
        <v>0.3902439024390244</v>
      </c>
      <c r="F213" s="7">
        <f>+'DistrictxDiv-Dept'!D213</f>
        <v>17712</v>
      </c>
      <c r="G213" s="8"/>
      <c r="I213" s="8"/>
      <c r="J213" s="14"/>
      <c r="K213" s="14"/>
      <c r="L213" s="92"/>
      <c r="V213" s="8"/>
      <c r="W213" s="8"/>
      <c r="X213" s="8"/>
      <c r="Y213" s="8"/>
      <c r="Z213" s="8"/>
      <c r="AA213" s="8"/>
      <c r="AB213" s="8"/>
      <c r="AC213" s="8"/>
      <c r="AD213" s="8"/>
      <c r="AE213" s="8"/>
    </row>
    <row r="214" spans="1:31" ht="12.75" customHeight="1" x14ac:dyDescent="0.2">
      <c r="A214" s="225"/>
      <c r="B214" s="225"/>
      <c r="C214" s="49" t="str">
        <f>+'DistrictxDiv-Dept'!C214</f>
        <v>Foreign Languages (FRNL)</v>
      </c>
      <c r="D214" s="7">
        <v>3360</v>
      </c>
      <c r="E214" s="10">
        <f t="shared" si="21"/>
        <v>1</v>
      </c>
      <c r="F214" s="7">
        <f>+'DistrictxDiv-Dept'!D214</f>
        <v>3360</v>
      </c>
      <c r="G214" s="8"/>
      <c r="J214" s="14"/>
      <c r="K214" s="14"/>
      <c r="L214" s="92"/>
      <c r="V214" s="8"/>
      <c r="W214" s="8"/>
      <c r="X214" s="8"/>
      <c r="Y214" s="8"/>
      <c r="Z214" s="8"/>
      <c r="AA214" s="8"/>
      <c r="AB214" s="8"/>
      <c r="AC214" s="8"/>
      <c r="AD214" s="8"/>
      <c r="AE214" s="8"/>
    </row>
    <row r="215" spans="1:31" ht="12.75" customHeight="1" x14ac:dyDescent="0.2">
      <c r="A215" s="225"/>
      <c r="B215" s="225"/>
      <c r="C215" s="49" t="str">
        <f>+'DistrictxDiv-Dept'!C215</f>
        <v>Geography (GEOG)</v>
      </c>
      <c r="D215" s="7"/>
      <c r="E215" s="10" t="s">
        <v>615</v>
      </c>
      <c r="F215" s="7">
        <f>+'DistrictxDiv-Dept'!D215</f>
        <v>0</v>
      </c>
      <c r="G215" s="8"/>
      <c r="I215" s="8"/>
      <c r="V215" s="8"/>
      <c r="W215" s="8"/>
      <c r="X215" s="8"/>
      <c r="Y215" s="8"/>
      <c r="Z215" s="8"/>
      <c r="AA215" s="8"/>
      <c r="AB215" s="8"/>
      <c r="AC215" s="8"/>
      <c r="AD215" s="8"/>
      <c r="AE215" s="8"/>
    </row>
    <row r="216" spans="1:31" ht="12.75" customHeight="1" x14ac:dyDescent="0.2">
      <c r="A216" s="225"/>
      <c r="B216" s="225"/>
      <c r="C216" s="49" t="str">
        <f>+'DistrictxDiv-Dept'!C216</f>
        <v>Geology (GEOL)</v>
      </c>
      <c r="D216" s="7">
        <v>5520</v>
      </c>
      <c r="E216" s="10">
        <f t="shared" si="21"/>
        <v>0.83333333333333337</v>
      </c>
      <c r="F216" s="7">
        <f>+'DistrictxDiv-Dept'!D216</f>
        <v>6624</v>
      </c>
      <c r="G216" s="8"/>
      <c r="K216" s="14"/>
      <c r="L216" s="92"/>
      <c r="V216" s="8"/>
      <c r="W216" s="8"/>
      <c r="X216" s="8"/>
      <c r="Y216" s="8"/>
      <c r="Z216" s="8"/>
      <c r="AA216" s="8"/>
      <c r="AB216" s="8"/>
      <c r="AC216" s="8"/>
      <c r="AD216" s="8"/>
      <c r="AE216" s="8"/>
    </row>
    <row r="217" spans="1:31" ht="12.75" customHeight="1" x14ac:dyDescent="0.2">
      <c r="A217" s="225"/>
      <c r="B217" s="225"/>
      <c r="C217" s="49" t="str">
        <f>+'DistrictxDiv-Dept'!C217</f>
        <v>History (HIST)</v>
      </c>
      <c r="D217" s="7">
        <v>43248</v>
      </c>
      <c r="E217" s="10">
        <f t="shared" si="21"/>
        <v>0.65054151624548739</v>
      </c>
      <c r="F217" s="7">
        <f>+'DistrictxDiv-Dept'!D217</f>
        <v>66480</v>
      </c>
      <c r="G217" s="8"/>
      <c r="J217" s="14"/>
      <c r="K217" s="14"/>
      <c r="L217" s="92"/>
      <c r="V217" s="8"/>
      <c r="W217" s="8"/>
      <c r="X217" s="8"/>
      <c r="Y217" s="8"/>
      <c r="Z217" s="8"/>
      <c r="AA217" s="8"/>
      <c r="AB217" s="8"/>
      <c r="AC217" s="8"/>
      <c r="AD217" s="8"/>
      <c r="AE217" s="8"/>
    </row>
    <row r="218" spans="1:31" ht="12.75" customHeight="1" x14ac:dyDescent="0.2">
      <c r="A218" s="225"/>
      <c r="B218" s="225"/>
      <c r="C218" s="49" t="str">
        <f>+'DistrictxDiv-Dept'!C218</f>
        <v>Humanities (HUMA)</v>
      </c>
      <c r="D218" s="7">
        <v>5808</v>
      </c>
      <c r="E218" s="10">
        <f t="shared" si="21"/>
        <v>0.38535031847133761</v>
      </c>
      <c r="F218" s="7">
        <f>+'DistrictxDiv-Dept'!D218</f>
        <v>15072</v>
      </c>
      <c r="G218" s="8"/>
      <c r="J218" s="14"/>
      <c r="K218" s="14"/>
      <c r="L218" s="92"/>
      <c r="V218" s="8"/>
      <c r="W218" s="8"/>
      <c r="X218" s="8"/>
      <c r="Y218" s="8"/>
      <c r="Z218" s="8"/>
      <c r="AA218" s="8"/>
      <c r="AB218" s="8"/>
      <c r="AC218" s="8"/>
      <c r="AD218" s="8"/>
      <c r="AE218" s="8"/>
    </row>
    <row r="219" spans="1:31" ht="12.75" customHeight="1" x14ac:dyDescent="0.2">
      <c r="A219" s="225"/>
      <c r="B219" s="225"/>
      <c r="C219" s="49" t="str">
        <f>+'DistrictxDiv-Dept'!C219</f>
        <v>Kinesiology (KINE)</v>
      </c>
      <c r="D219" s="7">
        <v>7216</v>
      </c>
      <c r="E219" s="10">
        <f t="shared" si="21"/>
        <v>0.35069984447900465</v>
      </c>
      <c r="F219" s="7">
        <f>+'DistrictxDiv-Dept'!D219</f>
        <v>20576</v>
      </c>
      <c r="G219" s="8"/>
      <c r="J219" s="14"/>
      <c r="K219" s="14"/>
      <c r="L219" s="92"/>
      <c r="V219" s="8"/>
      <c r="W219" s="8"/>
      <c r="X219" s="8"/>
      <c r="Y219" s="8"/>
      <c r="Z219" s="8"/>
      <c r="AA219" s="8"/>
      <c r="AB219" s="8"/>
      <c r="AC219" s="8"/>
      <c r="AD219" s="8"/>
      <c r="AE219" s="8"/>
    </row>
    <row r="220" spans="1:31" ht="12.75" customHeight="1" x14ac:dyDescent="0.2">
      <c r="A220" s="225"/>
      <c r="B220" s="225"/>
      <c r="C220" s="49" t="str">
        <f>+'DistrictxDiv-Dept'!C220</f>
        <v>Management (MGMT)</v>
      </c>
      <c r="D220" s="7">
        <v>8160</v>
      </c>
      <c r="E220" s="10">
        <f t="shared" si="21"/>
        <v>0.46575342465753422</v>
      </c>
      <c r="F220" s="7">
        <f>+'DistrictxDiv-Dept'!D220</f>
        <v>17520</v>
      </c>
      <c r="G220" s="8"/>
      <c r="J220" s="14"/>
      <c r="K220" s="14"/>
      <c r="L220" s="92"/>
      <c r="V220" s="8"/>
      <c r="W220" s="8"/>
      <c r="X220" s="8"/>
      <c r="Y220" s="8"/>
      <c r="Z220" s="8"/>
      <c r="AA220" s="8"/>
      <c r="AB220" s="8"/>
      <c r="AC220" s="8"/>
      <c r="AD220" s="8"/>
      <c r="AE220" s="8"/>
    </row>
    <row r="221" spans="1:31" ht="12.75" customHeight="1" x14ac:dyDescent="0.2">
      <c r="A221" s="225"/>
      <c r="B221" s="225"/>
      <c r="C221" s="49" t="str">
        <f>+'DistrictxDiv-Dept'!C221</f>
        <v>Marketing (MKTG)</v>
      </c>
      <c r="D221" s="7"/>
      <c r="E221" s="10" t="s">
        <v>615</v>
      </c>
      <c r="F221" s="7">
        <f>+'DistrictxDiv-Dept'!D221</f>
        <v>0</v>
      </c>
      <c r="G221" s="8"/>
      <c r="I221" s="8"/>
      <c r="V221" s="8"/>
      <c r="W221" s="8"/>
      <c r="X221" s="8"/>
      <c r="Y221" s="8"/>
      <c r="Z221" s="8"/>
      <c r="AA221" s="8"/>
      <c r="AB221" s="8"/>
      <c r="AC221" s="8"/>
      <c r="AD221" s="8"/>
      <c r="AE221" s="8"/>
    </row>
    <row r="222" spans="1:31" ht="12.75" customHeight="1" x14ac:dyDescent="0.2">
      <c r="A222" s="225"/>
      <c r="B222" s="225"/>
      <c r="C222" s="49" t="str">
        <f>+'DistrictxDiv-Dept'!C222</f>
        <v>Mathematics (MATH)</v>
      </c>
      <c r="D222" s="7">
        <v>67328</v>
      </c>
      <c r="E222" s="10">
        <f t="shared" si="21"/>
        <v>0.64303178484107582</v>
      </c>
      <c r="F222" s="7">
        <f>+'DistrictxDiv-Dept'!D222</f>
        <v>104704</v>
      </c>
      <c r="G222" s="8"/>
      <c r="K222" s="14"/>
      <c r="L222" s="92"/>
      <c r="V222" s="8"/>
      <c r="W222" s="8"/>
      <c r="X222" s="8"/>
      <c r="Y222" s="8"/>
      <c r="Z222" s="8"/>
      <c r="AA222" s="8"/>
      <c r="AB222" s="8"/>
      <c r="AC222" s="8"/>
      <c r="AD222" s="8"/>
      <c r="AE222" s="8"/>
    </row>
    <row r="223" spans="1:31" ht="12.75" customHeight="1" x14ac:dyDescent="0.2">
      <c r="A223" s="225"/>
      <c r="B223" s="225"/>
      <c r="C223" s="49" t="str">
        <f>+'DistrictxDiv-Dept'!C223</f>
        <v>Music (MUSI)</v>
      </c>
      <c r="D223" s="7">
        <v>11520</v>
      </c>
      <c r="E223" s="10">
        <f t="shared" si="21"/>
        <v>0.83044982698961933</v>
      </c>
      <c r="F223" s="7">
        <f>+'DistrictxDiv-Dept'!D223</f>
        <v>13872</v>
      </c>
      <c r="G223" s="8"/>
      <c r="I223" s="8"/>
      <c r="J223" s="14"/>
      <c r="K223" s="14"/>
      <c r="L223" s="92"/>
      <c r="V223" s="8"/>
      <c r="W223" s="8"/>
      <c r="X223" s="8"/>
      <c r="Y223" s="8"/>
      <c r="Z223" s="8"/>
      <c r="AA223" s="8"/>
      <c r="AB223" s="8"/>
      <c r="AC223" s="8"/>
      <c r="AD223" s="8"/>
      <c r="AE223" s="8"/>
    </row>
    <row r="224" spans="1:31" ht="12.75" customHeight="1" x14ac:dyDescent="0.2">
      <c r="A224" s="225"/>
      <c r="B224" s="225"/>
      <c r="C224" s="49" t="str">
        <f>+'DistrictxDiv-Dept'!C224</f>
        <v>Nutrition (NUTR)</v>
      </c>
      <c r="D224" s="7">
        <v>5856</v>
      </c>
      <c r="E224" s="10">
        <f t="shared" si="21"/>
        <v>0.49593495934959347</v>
      </c>
      <c r="F224" s="7">
        <f>+'DistrictxDiv-Dept'!D224</f>
        <v>11808</v>
      </c>
      <c r="G224" s="8"/>
      <c r="J224" s="14"/>
      <c r="K224" s="14"/>
      <c r="L224" s="92"/>
      <c r="V224" s="8"/>
      <c r="W224" s="8"/>
      <c r="X224" s="8"/>
      <c r="Y224" s="8"/>
      <c r="Z224" s="8"/>
      <c r="AA224" s="8"/>
      <c r="AB224" s="8"/>
      <c r="AC224" s="8"/>
      <c r="AD224" s="8"/>
      <c r="AE224" s="8"/>
    </row>
    <row r="225" spans="1:31" ht="12.75" customHeight="1" x14ac:dyDescent="0.2">
      <c r="A225" s="225"/>
      <c r="B225" s="225"/>
      <c r="C225" s="49" t="str">
        <f>+'DistrictxDiv-Dept'!C225</f>
        <v>Philosophy (PHIL)</v>
      </c>
      <c r="D225" s="7">
        <v>11184</v>
      </c>
      <c r="E225" s="10">
        <f t="shared" si="21"/>
        <v>1</v>
      </c>
      <c r="F225" s="7">
        <f>+'DistrictxDiv-Dept'!D225</f>
        <v>11184</v>
      </c>
      <c r="G225" s="8"/>
      <c r="J225" s="14"/>
      <c r="K225" s="14"/>
      <c r="L225" s="92"/>
      <c r="V225" s="8"/>
      <c r="W225" s="8"/>
      <c r="X225" s="8"/>
      <c r="Y225" s="8"/>
      <c r="Z225" s="8"/>
      <c r="AA225" s="8"/>
      <c r="AB225" s="8"/>
      <c r="AC225" s="8"/>
      <c r="AD225" s="8"/>
      <c r="AE225" s="8"/>
    </row>
    <row r="226" spans="1:31" ht="12.75" customHeight="1" x14ac:dyDescent="0.2">
      <c r="A226" s="225"/>
      <c r="B226" s="225"/>
      <c r="C226" s="49" t="str">
        <f>+'DistrictxDiv-Dept'!C226</f>
        <v>Photography (PHOT)</v>
      </c>
      <c r="D226" s="7">
        <v>4704</v>
      </c>
      <c r="E226" s="10">
        <f t="shared" si="21"/>
        <v>1</v>
      </c>
      <c r="F226" s="7">
        <f>+'DistrictxDiv-Dept'!D226</f>
        <v>4704</v>
      </c>
      <c r="G226" s="8"/>
      <c r="J226" s="14"/>
      <c r="K226" s="14"/>
      <c r="L226" s="92"/>
      <c r="V226" s="8"/>
      <c r="W226" s="8"/>
      <c r="X226" s="8"/>
      <c r="Y226" s="8"/>
      <c r="Z226" s="8"/>
      <c r="AA226" s="8"/>
      <c r="AB226" s="8"/>
      <c r="AC226" s="8"/>
      <c r="AD226" s="8"/>
      <c r="AE226" s="8"/>
    </row>
    <row r="227" spans="1:31" ht="12.75" customHeight="1" x14ac:dyDescent="0.2">
      <c r="A227" s="225"/>
      <c r="B227" s="225"/>
      <c r="C227" s="49" t="str">
        <f>+'DistrictxDiv-Dept'!C227</f>
        <v>Physics (PHYS)</v>
      </c>
      <c r="D227" s="7">
        <v>12288</v>
      </c>
      <c r="E227" s="10">
        <f t="shared" si="21"/>
        <v>0.77341389728096677</v>
      </c>
      <c r="F227" s="7">
        <f>+'DistrictxDiv-Dept'!D227</f>
        <v>15888</v>
      </c>
      <c r="G227" s="8"/>
      <c r="K227" s="14"/>
      <c r="L227" s="92"/>
      <c r="V227" s="8"/>
      <c r="W227" s="8"/>
      <c r="X227" s="8"/>
      <c r="Y227" s="8"/>
      <c r="Z227" s="8"/>
      <c r="AA227" s="8"/>
      <c r="AB227" s="8"/>
      <c r="AC227" s="8"/>
      <c r="AD227" s="8"/>
      <c r="AE227" s="8"/>
    </row>
    <row r="228" spans="1:31" ht="12.75" customHeight="1" x14ac:dyDescent="0.2">
      <c r="A228" s="225"/>
      <c r="B228" s="225"/>
      <c r="C228" s="49" t="str">
        <f>+'DistrictxDiv-Dept'!C228</f>
        <v>Political Science (POLS)</v>
      </c>
      <c r="D228" s="7">
        <v>48288</v>
      </c>
      <c r="E228" s="10">
        <f t="shared" si="21"/>
        <v>0.64240102171136659</v>
      </c>
      <c r="F228" s="7">
        <f>+'DistrictxDiv-Dept'!D228</f>
        <v>75168</v>
      </c>
      <c r="G228" s="8"/>
      <c r="I228" s="8"/>
      <c r="J228" s="14"/>
      <c r="K228" s="14"/>
      <c r="L228" s="92"/>
      <c r="V228" s="8"/>
      <c r="W228" s="8"/>
      <c r="X228" s="8"/>
      <c r="Y228" s="8"/>
      <c r="Z228" s="8"/>
      <c r="AA228" s="8"/>
      <c r="AB228" s="8"/>
      <c r="AC228" s="8"/>
      <c r="AD228" s="8"/>
      <c r="AE228" s="8"/>
    </row>
    <row r="229" spans="1:31" ht="12.75" customHeight="1" x14ac:dyDescent="0.2">
      <c r="A229" s="225"/>
      <c r="B229" s="225"/>
      <c r="C229" s="49" t="str">
        <f>+'DistrictxDiv-Dept'!C229</f>
        <v>Psychology (PSYC)</v>
      </c>
      <c r="D229" s="7">
        <v>15648</v>
      </c>
      <c r="E229" s="10">
        <f t="shared" si="21"/>
        <v>0.43121693121693122</v>
      </c>
      <c r="F229" s="7">
        <f>+'DistrictxDiv-Dept'!D229</f>
        <v>36288</v>
      </c>
      <c r="G229" s="8"/>
      <c r="J229" s="14"/>
      <c r="K229" s="14"/>
      <c r="L229" s="92"/>
      <c r="V229" s="8"/>
      <c r="W229" s="8"/>
      <c r="X229" s="8"/>
      <c r="Y229" s="8"/>
      <c r="Z229" s="8"/>
      <c r="AA229" s="8"/>
      <c r="AB229" s="8"/>
      <c r="AC229" s="8"/>
      <c r="AD229" s="8"/>
      <c r="AE229" s="8"/>
    </row>
    <row r="230" spans="1:31" ht="12.75" customHeight="1" x14ac:dyDescent="0.2">
      <c r="A230" s="225"/>
      <c r="B230" s="225"/>
      <c r="C230" s="49" t="str">
        <f>+'DistrictxDiv-Dept'!C230</f>
        <v>Social Work (SOCW)</v>
      </c>
      <c r="D230" s="7"/>
      <c r="E230" s="10" t="s">
        <v>615</v>
      </c>
      <c r="F230" s="7">
        <f>+'DistrictxDiv-Dept'!D230</f>
        <v>0</v>
      </c>
      <c r="G230" s="8"/>
      <c r="I230" s="8"/>
      <c r="V230" s="8"/>
      <c r="W230" s="8"/>
      <c r="X230" s="8"/>
      <c r="Y230" s="8"/>
      <c r="Z230" s="8"/>
      <c r="AA230" s="8"/>
      <c r="AB230" s="8"/>
      <c r="AC230" s="8"/>
      <c r="AD230" s="8"/>
      <c r="AE230" s="8"/>
    </row>
    <row r="231" spans="1:31" ht="12.75" customHeight="1" x14ac:dyDescent="0.2">
      <c r="A231" s="225"/>
      <c r="B231" s="225"/>
      <c r="C231" s="89" t="str">
        <f>+'DistrictxDiv-Dept'!C231</f>
        <v>Sociology (SOCI)</v>
      </c>
      <c r="D231" s="7">
        <v>6000</v>
      </c>
      <c r="E231" s="10">
        <f t="shared" si="21"/>
        <v>0.39556962025316456</v>
      </c>
      <c r="F231" s="7">
        <f>+'DistrictxDiv-Dept'!D231</f>
        <v>15168</v>
      </c>
      <c r="G231" s="8"/>
      <c r="J231" s="14"/>
      <c r="K231" s="14"/>
      <c r="L231" s="92"/>
      <c r="V231" s="8"/>
      <c r="W231" s="8"/>
      <c r="X231" s="8"/>
      <c r="Y231" s="8"/>
      <c r="Z231" s="8"/>
      <c r="AA231" s="8"/>
      <c r="AB231" s="8"/>
      <c r="AC231" s="8"/>
      <c r="AD231" s="8"/>
      <c r="AE231" s="8"/>
    </row>
    <row r="232" spans="1:31" ht="12.75" customHeight="1" x14ac:dyDescent="0.2">
      <c r="A232" s="225"/>
      <c r="B232" s="225"/>
      <c r="C232" s="89" t="str">
        <f>+'DistrictxDiv-Dept'!C232</f>
        <v>Spanish (SPAN)</v>
      </c>
      <c r="D232" s="7">
        <v>6112</v>
      </c>
      <c r="E232" s="10">
        <f t="shared" si="21"/>
        <v>0.63986599664991628</v>
      </c>
      <c r="F232" s="7">
        <f>+'DistrictxDiv-Dept'!D232</f>
        <v>9552</v>
      </c>
      <c r="G232" s="8"/>
      <c r="J232" s="14"/>
      <c r="K232" s="14"/>
      <c r="L232" s="92"/>
      <c r="V232" s="8"/>
      <c r="W232" s="8"/>
      <c r="X232" s="8"/>
      <c r="Y232" s="8"/>
      <c r="Z232" s="8"/>
      <c r="AA232" s="8"/>
      <c r="AB232" s="8"/>
      <c r="AC232" s="8"/>
      <c r="AD232" s="8"/>
      <c r="AE232" s="8"/>
    </row>
    <row r="233" spans="1:31" ht="12.75" customHeight="1" x14ac:dyDescent="0.2">
      <c r="A233" s="225"/>
      <c r="B233" s="225"/>
      <c r="C233" s="49" t="str">
        <f>+'DistrictxDiv-Dept'!C233</f>
        <v>Speech (SPCH)</v>
      </c>
      <c r="D233" s="7">
        <v>20160</v>
      </c>
      <c r="E233" s="10">
        <f t="shared" si="21"/>
        <v>0.6635071090047393</v>
      </c>
      <c r="F233" s="7">
        <f>+'DistrictxDiv-Dept'!D233</f>
        <v>30384</v>
      </c>
      <c r="G233" s="8"/>
      <c r="I233" s="8"/>
      <c r="J233" s="14"/>
      <c r="K233" s="14"/>
      <c r="L233" s="92"/>
      <c r="V233" s="8"/>
      <c r="W233" s="8"/>
      <c r="X233" s="8"/>
      <c r="Y233" s="8"/>
      <c r="Z233" s="8"/>
      <c r="AA233" s="8"/>
      <c r="AB233" s="8"/>
      <c r="AC233" s="8"/>
      <c r="AD233" s="8"/>
      <c r="AE233" s="8"/>
    </row>
    <row r="234" spans="1:31" ht="12.75" customHeight="1" x14ac:dyDescent="0.2">
      <c r="A234" s="225"/>
      <c r="B234" s="225"/>
      <c r="C234" s="89" t="str">
        <f>+'DistrictxDiv-Dept'!C234</f>
        <v>Sports &amp; Recreation Mgt. (SPMG)</v>
      </c>
      <c r="D234" s="7">
        <v>1152</v>
      </c>
      <c r="E234" s="10">
        <f t="shared" si="21"/>
        <v>0.51063829787234039</v>
      </c>
      <c r="F234" s="7">
        <f>+'DistrictxDiv-Dept'!D234</f>
        <v>2256</v>
      </c>
      <c r="G234" s="8"/>
      <c r="J234" s="14"/>
      <c r="K234" s="14"/>
      <c r="L234" s="92"/>
      <c r="V234" s="8"/>
      <c r="W234" s="8"/>
      <c r="X234" s="8"/>
      <c r="Y234" s="8"/>
      <c r="Z234" s="8"/>
      <c r="AA234" s="8"/>
      <c r="AB234" s="8"/>
      <c r="AC234" s="8"/>
      <c r="AD234" s="8"/>
      <c r="AE234" s="8"/>
    </row>
    <row r="235" spans="1:31" ht="12.75" customHeight="1" x14ac:dyDescent="0.2">
      <c r="A235" s="225"/>
      <c r="B235" s="225"/>
      <c r="C235" s="49" t="str">
        <f>+'DistrictxDiv-Dept'!C235</f>
        <v>Theater (THTR)</v>
      </c>
      <c r="D235" s="7">
        <v>8144</v>
      </c>
      <c r="E235" s="10">
        <f t="shared" si="21"/>
        <v>0.47086031452358929</v>
      </c>
      <c r="F235" s="7">
        <f>+'DistrictxDiv-Dept'!D235</f>
        <v>17296</v>
      </c>
      <c r="G235" s="8"/>
      <c r="J235" s="14"/>
      <c r="K235" s="14"/>
      <c r="L235" s="92"/>
      <c r="V235" s="8"/>
      <c r="W235" s="8"/>
      <c r="X235" s="8"/>
      <c r="Y235" s="8"/>
      <c r="Z235" s="8"/>
      <c r="AA235" s="8"/>
      <c r="AB235" s="8"/>
      <c r="AC235" s="8"/>
      <c r="AD235" s="8"/>
      <c r="AE235" s="8"/>
    </row>
    <row r="236" spans="1:31" ht="12.75" customHeight="1" thickBot="1" x14ac:dyDescent="0.25">
      <c r="A236" s="225"/>
      <c r="B236" s="225"/>
      <c r="C236" s="194" t="str">
        <f>+'DistrictxDiv-Dept'!C236</f>
        <v>Subtotal</v>
      </c>
      <c r="D236" s="32">
        <f>SUM(D193:D235)</f>
        <v>489968</v>
      </c>
      <c r="E236" s="33">
        <f t="shared" ref="E236:E264" si="22">+D236/$F236</f>
        <v>0.59007264389078362</v>
      </c>
      <c r="F236" s="32">
        <f>+'DistrictxDiv-Dept'!D236</f>
        <v>830352</v>
      </c>
      <c r="G236" s="8"/>
      <c r="J236" s="14"/>
      <c r="K236" s="14"/>
      <c r="L236" s="92"/>
      <c r="V236" s="8"/>
      <c r="W236" s="8"/>
      <c r="X236" s="8"/>
      <c r="Y236" s="8"/>
      <c r="Z236" s="8"/>
      <c r="AA236" s="8"/>
      <c r="AB236" s="8"/>
      <c r="AC236" s="8"/>
      <c r="AD236" s="8"/>
      <c r="AE236" s="8"/>
    </row>
    <row r="237" spans="1:31" ht="12.75" customHeight="1" x14ac:dyDescent="0.2">
      <c r="A237" s="224" t="s">
        <v>399</v>
      </c>
      <c r="B237" s="224" t="s">
        <v>396</v>
      </c>
      <c r="C237" s="54" t="str">
        <f>+'DistrictxDiv-Dept'!C237</f>
        <v>Lenhart</v>
      </c>
      <c r="D237" s="32"/>
      <c r="E237" s="33"/>
      <c r="F237" s="32"/>
      <c r="G237" s="8"/>
      <c r="I237" s="8"/>
      <c r="V237" s="8"/>
      <c r="W237" s="8"/>
      <c r="X237" s="8"/>
      <c r="Y237" s="8"/>
      <c r="Z237" s="8"/>
      <c r="AA237" s="8"/>
      <c r="AB237" s="8"/>
      <c r="AC237" s="8"/>
      <c r="AD237" s="8"/>
      <c r="AE237" s="8"/>
    </row>
    <row r="238" spans="1:31" ht="12.75" customHeight="1" x14ac:dyDescent="0.2">
      <c r="A238" s="230"/>
      <c r="B238" s="225"/>
      <c r="C238" s="49" t="str">
        <f>+'DistrictxDiv-Dept'!C238</f>
        <v>Accounting (ACCT)</v>
      </c>
      <c r="D238" s="7"/>
      <c r="E238" s="10" t="s">
        <v>615</v>
      </c>
      <c r="F238" s="7">
        <f>+'DistrictxDiv-Dept'!D238</f>
        <v>0</v>
      </c>
      <c r="G238" s="8"/>
      <c r="I238" s="8"/>
      <c r="V238" s="8"/>
      <c r="W238" s="8"/>
      <c r="X238" s="8"/>
      <c r="Y238" s="8"/>
      <c r="Z238" s="8"/>
      <c r="AA238" s="8"/>
      <c r="AB238" s="8"/>
      <c r="AC238" s="8"/>
      <c r="AD238" s="8"/>
      <c r="AE238" s="8"/>
    </row>
    <row r="239" spans="1:31" ht="12.75" customHeight="1" x14ac:dyDescent="0.2">
      <c r="A239" s="230"/>
      <c r="B239" s="225"/>
      <c r="C239" s="89" t="str">
        <f>+'DistrictxDiv-Dept'!C239</f>
        <v>Animation &amp; Game Art (ANGA)</v>
      </c>
      <c r="D239" s="7"/>
      <c r="E239" s="10" t="s">
        <v>615</v>
      </c>
      <c r="F239" s="7">
        <f>+'DistrictxDiv-Dept'!D239</f>
        <v>0</v>
      </c>
      <c r="G239" s="8"/>
      <c r="I239" s="8"/>
      <c r="V239" s="8"/>
      <c r="W239" s="8"/>
      <c r="X239" s="8"/>
      <c r="Y239" s="8"/>
      <c r="Z239" s="8"/>
      <c r="AA239" s="8"/>
      <c r="AB239" s="8"/>
      <c r="AC239" s="8"/>
      <c r="AD239" s="8"/>
      <c r="AE239" s="8"/>
    </row>
    <row r="240" spans="1:31" ht="12.75" customHeight="1" x14ac:dyDescent="0.2">
      <c r="A240" s="230"/>
      <c r="B240" s="225"/>
      <c r="C240" s="89" t="str">
        <f>+'DistrictxDiv-Dept'!C240</f>
        <v>Anatomy &amp; Physiology (ANPH)</v>
      </c>
      <c r="D240" s="7"/>
      <c r="E240" s="10" t="s">
        <v>615</v>
      </c>
      <c r="F240" s="7">
        <f>+'DistrictxDiv-Dept'!D240</f>
        <v>0</v>
      </c>
      <c r="G240" s="8"/>
      <c r="V240" s="8"/>
      <c r="W240" s="8"/>
      <c r="X240" s="8"/>
      <c r="Y240" s="8"/>
      <c r="Z240" s="8"/>
      <c r="AA240" s="8"/>
      <c r="AB240" s="8"/>
      <c r="AC240" s="8"/>
      <c r="AD240" s="8"/>
      <c r="AE240" s="8"/>
    </row>
    <row r="241" spans="1:31" ht="12.75" customHeight="1" x14ac:dyDescent="0.2">
      <c r="A241" s="230"/>
      <c r="B241" s="225"/>
      <c r="C241" s="89" t="str">
        <f>+'DistrictxDiv-Dept'!C241</f>
        <v>Art (ARTS)</v>
      </c>
      <c r="D241" s="7"/>
      <c r="E241" s="10" t="s">
        <v>615</v>
      </c>
      <c r="F241" s="7">
        <f>+'DistrictxDiv-Dept'!D241</f>
        <v>0</v>
      </c>
      <c r="G241" s="8"/>
      <c r="J241" s="14"/>
      <c r="K241" s="14"/>
      <c r="L241" s="92"/>
      <c r="V241" s="8"/>
      <c r="W241" s="8"/>
      <c r="X241" s="8"/>
      <c r="Y241" s="8"/>
      <c r="Z241" s="8"/>
      <c r="AA241" s="8"/>
      <c r="AB241" s="8"/>
      <c r="AC241" s="8"/>
      <c r="AD241" s="8"/>
      <c r="AE241" s="8"/>
    </row>
    <row r="242" spans="1:31" ht="12.75" customHeight="1" x14ac:dyDescent="0.2">
      <c r="A242" s="230"/>
      <c r="B242" s="225"/>
      <c r="C242" s="89" t="str">
        <f>+'DistrictxDiv-Dept'!C242</f>
        <v>Biology (BIOL)</v>
      </c>
      <c r="D242" s="7"/>
      <c r="E242" s="10" t="s">
        <v>615</v>
      </c>
      <c r="F242" s="7">
        <f>+'DistrictxDiv-Dept'!D242</f>
        <v>0</v>
      </c>
      <c r="G242" s="8"/>
      <c r="I242" s="8"/>
      <c r="J242" s="14"/>
      <c r="K242" s="14"/>
      <c r="L242" s="92"/>
      <c r="V242" s="8"/>
      <c r="W242" s="8"/>
      <c r="X242" s="8"/>
      <c r="Y242" s="8"/>
      <c r="Z242" s="8"/>
      <c r="AA242" s="8"/>
      <c r="AB242" s="8"/>
      <c r="AC242" s="8"/>
      <c r="AD242" s="8"/>
      <c r="AE242" s="8"/>
    </row>
    <row r="243" spans="1:31" ht="12.75" customHeight="1" x14ac:dyDescent="0.2">
      <c r="A243" s="230"/>
      <c r="B243" s="225"/>
      <c r="C243" s="89" t="str">
        <f>+'DistrictxDiv-Dept'!C243</f>
        <v>Chemistry (CHEM)</v>
      </c>
      <c r="D243" s="7"/>
      <c r="E243" s="10" t="s">
        <v>615</v>
      </c>
      <c r="F243" s="7">
        <f>+'DistrictxDiv-Dept'!D243</f>
        <v>0</v>
      </c>
      <c r="G243" s="8"/>
      <c r="J243" s="14"/>
      <c r="K243" s="14"/>
      <c r="L243" s="92"/>
      <c r="V243" s="8"/>
      <c r="W243" s="8"/>
      <c r="X243" s="8"/>
      <c r="Y243" s="8"/>
      <c r="Z243" s="8"/>
      <c r="AA243" s="8"/>
      <c r="AB243" s="8"/>
      <c r="AC243" s="8"/>
      <c r="AD243" s="8"/>
      <c r="AE243" s="8"/>
    </row>
    <row r="244" spans="1:31" ht="12.75" customHeight="1" x14ac:dyDescent="0.2">
      <c r="A244" s="230"/>
      <c r="B244" s="225"/>
      <c r="C244" s="89" t="str">
        <f>+'DistrictxDiv-Dept'!C244</f>
        <v>Computer Networking (CONW)</v>
      </c>
      <c r="D244" s="7">
        <v>6000</v>
      </c>
      <c r="E244" s="10">
        <f t="shared" ref="E244:E252" si="23">+D244/$F244</f>
        <v>0.66371681415929207</v>
      </c>
      <c r="F244" s="7">
        <f>+'DistrictxDiv-Dept'!D244</f>
        <v>9040</v>
      </c>
      <c r="G244" s="8"/>
      <c r="K244" s="14"/>
      <c r="L244" s="92"/>
      <c r="V244" s="8"/>
      <c r="W244" s="8"/>
      <c r="X244" s="8"/>
      <c r="Y244" s="8"/>
      <c r="Z244" s="8"/>
      <c r="AA244" s="8"/>
      <c r="AB244" s="8"/>
      <c r="AC244" s="8"/>
      <c r="AD244" s="8"/>
      <c r="AE244" s="8"/>
    </row>
    <row r="245" spans="1:31" ht="12.75" customHeight="1" x14ac:dyDescent="0.2">
      <c r="A245" s="230"/>
      <c r="B245" s="225"/>
      <c r="C245" s="89" t="str">
        <f>+'DistrictxDiv-Dept'!C245</f>
        <v>Cybersecurity (CYBA)</v>
      </c>
      <c r="D245" s="7">
        <v>1520</v>
      </c>
      <c r="E245" s="10">
        <f t="shared" si="23"/>
        <v>1</v>
      </c>
      <c r="F245" s="7">
        <f>+'DistrictxDiv-Dept'!D245</f>
        <v>1520</v>
      </c>
      <c r="G245" s="8"/>
      <c r="J245" s="14"/>
      <c r="K245" s="14"/>
      <c r="L245" s="92"/>
      <c r="V245" s="8"/>
      <c r="W245" s="8"/>
      <c r="X245" s="8"/>
      <c r="Y245" s="8"/>
      <c r="Z245" s="8"/>
      <c r="AA245" s="8"/>
      <c r="AB245" s="8"/>
      <c r="AC245" s="8"/>
      <c r="AD245" s="8"/>
      <c r="AE245" s="8"/>
    </row>
    <row r="246" spans="1:31" ht="12.75" customHeight="1" x14ac:dyDescent="0.2">
      <c r="A246" s="230"/>
      <c r="B246" s="225"/>
      <c r="C246" s="89" t="str">
        <f>+'DistrictxDiv-Dept'!C246</f>
        <v>Cybersecurity Capstone (CYBC)</v>
      </c>
      <c r="D246" s="7"/>
      <c r="E246" s="10" t="s">
        <v>615</v>
      </c>
      <c r="F246" s="7">
        <f>+'DistrictxDiv-Dept'!D246</f>
        <v>0</v>
      </c>
      <c r="G246" s="8"/>
      <c r="I246" s="8"/>
      <c r="V246" s="8"/>
      <c r="W246" s="8"/>
      <c r="X246" s="8"/>
      <c r="Y246" s="8"/>
      <c r="Z246" s="8"/>
      <c r="AA246" s="8"/>
      <c r="AB246" s="8"/>
      <c r="AC246" s="8"/>
      <c r="AD246" s="8"/>
      <c r="AE246" s="8"/>
    </row>
    <row r="247" spans="1:31" ht="12.75" customHeight="1" x14ac:dyDescent="0.2">
      <c r="A247" s="230"/>
      <c r="B247" s="225"/>
      <c r="C247" s="89" t="str">
        <f>+'DistrictxDiv-Dept'!C247</f>
        <v>Cybersecurity Psychology (CYBP)</v>
      </c>
      <c r="D247" s="7"/>
      <c r="E247" s="10" t="s">
        <v>615</v>
      </c>
      <c r="F247" s="7">
        <f>+'DistrictxDiv-Dept'!D247</f>
        <v>0</v>
      </c>
      <c r="G247" s="8"/>
      <c r="V247" s="8"/>
      <c r="W247" s="8"/>
      <c r="X247" s="8"/>
      <c r="Y247" s="8"/>
      <c r="Z247" s="8"/>
      <c r="AA247" s="8"/>
      <c r="AB247" s="8"/>
      <c r="AC247" s="8"/>
      <c r="AD247" s="8"/>
      <c r="AE247" s="8"/>
    </row>
    <row r="248" spans="1:31" ht="12.75" customHeight="1" x14ac:dyDescent="0.2">
      <c r="A248" s="230"/>
      <c r="B248" s="225"/>
      <c r="C248" s="89" t="str">
        <f>+'DistrictxDiv-Dept'!C248</f>
        <v>Dance (DANC)</v>
      </c>
      <c r="D248" s="7"/>
      <c r="E248" s="10" t="s">
        <v>615</v>
      </c>
      <c r="F248" s="7">
        <f>+'DistrictxDiv-Dept'!D248</f>
        <v>0</v>
      </c>
      <c r="G248" s="8"/>
      <c r="I248" s="8"/>
      <c r="J248" s="14"/>
      <c r="K248" s="14"/>
      <c r="L248" s="92"/>
      <c r="V248" s="8"/>
      <c r="W248" s="8"/>
      <c r="X248" s="8"/>
      <c r="Y248" s="8"/>
      <c r="Z248" s="8"/>
      <c r="AA248" s="8"/>
      <c r="AB248" s="8"/>
      <c r="AC248" s="8"/>
      <c r="AD248" s="8"/>
      <c r="AE248" s="8"/>
    </row>
    <row r="249" spans="1:31" ht="12.75" customHeight="1" x14ac:dyDescent="0.2">
      <c r="A249" s="230"/>
      <c r="B249" s="225"/>
      <c r="C249" s="89" t="str">
        <f>+'DistrictxDiv-Dept'!C249</f>
        <v>Developmental Mathematics (DEVM)</v>
      </c>
      <c r="D249" s="7"/>
      <c r="E249" s="10" t="s">
        <v>615</v>
      </c>
      <c r="F249" s="7">
        <f>+'DistrictxDiv-Dept'!D249</f>
        <v>0</v>
      </c>
      <c r="G249" s="8"/>
      <c r="I249" s="8"/>
      <c r="J249" s="14"/>
      <c r="K249" s="14"/>
      <c r="L249" s="92"/>
      <c r="V249" s="8"/>
      <c r="W249" s="8"/>
      <c r="X249" s="8"/>
      <c r="Y249" s="8"/>
      <c r="Z249" s="8"/>
      <c r="AA249" s="8"/>
      <c r="AB249" s="8"/>
      <c r="AC249" s="8"/>
      <c r="AD249" s="8"/>
      <c r="AE249" s="8"/>
    </row>
    <row r="250" spans="1:31" ht="12.75" customHeight="1" x14ac:dyDescent="0.2">
      <c r="A250" s="230"/>
      <c r="B250" s="225"/>
      <c r="C250" s="89" t="str">
        <f>+'DistrictxDiv-Dept'!C250</f>
        <v>EDUC Learning Frameworks (EDLF)</v>
      </c>
      <c r="D250" s="7"/>
      <c r="E250" s="10" t="s">
        <v>615</v>
      </c>
      <c r="F250" s="7">
        <f>+'DistrictxDiv-Dept'!D250</f>
        <v>0</v>
      </c>
      <c r="G250" s="8"/>
      <c r="I250" s="8"/>
      <c r="J250" s="14"/>
      <c r="K250" s="14"/>
      <c r="L250" s="92"/>
      <c r="V250" s="8"/>
      <c r="W250" s="8"/>
      <c r="X250" s="8"/>
      <c r="Y250" s="8"/>
      <c r="Z250" s="8"/>
      <c r="AA250" s="8"/>
      <c r="AB250" s="8"/>
      <c r="AC250" s="8"/>
      <c r="AD250" s="8"/>
      <c r="AE250" s="8"/>
    </row>
    <row r="251" spans="1:31" ht="12.75" customHeight="1" x14ac:dyDescent="0.2">
      <c r="A251" s="230"/>
      <c r="B251" s="225"/>
      <c r="C251" s="89" t="str">
        <f>+'DistrictxDiv-Dept'!C251</f>
        <v>English (ENGL)</v>
      </c>
      <c r="D251" s="7">
        <v>1344</v>
      </c>
      <c r="E251" s="10">
        <f t="shared" si="23"/>
        <v>0.63636363636363635</v>
      </c>
      <c r="F251" s="7">
        <f>+'DistrictxDiv-Dept'!D251</f>
        <v>2112</v>
      </c>
      <c r="G251" s="8"/>
      <c r="V251" s="8"/>
      <c r="W251" s="8"/>
      <c r="X251" s="8"/>
      <c r="Y251" s="8"/>
      <c r="Z251" s="8"/>
      <c r="AA251" s="8"/>
      <c r="AB251" s="8"/>
      <c r="AC251" s="8"/>
      <c r="AD251" s="8"/>
      <c r="AE251" s="8"/>
    </row>
    <row r="252" spans="1:31" ht="12.75" customHeight="1" x14ac:dyDescent="0.2">
      <c r="A252" s="230"/>
      <c r="B252" s="225"/>
      <c r="C252" s="89" t="str">
        <f>+'DistrictxDiv-Dept'!C252</f>
        <v>History (HIST)</v>
      </c>
      <c r="D252" s="7"/>
      <c r="E252" s="10">
        <f t="shared" si="23"/>
        <v>0</v>
      </c>
      <c r="F252" s="7">
        <f>+'DistrictxDiv-Dept'!D252</f>
        <v>720</v>
      </c>
      <c r="G252" s="8"/>
      <c r="L252" s="8"/>
      <c r="V252" s="8"/>
      <c r="W252" s="8"/>
      <c r="X252" s="8"/>
      <c r="Y252" s="8"/>
      <c r="Z252" s="8"/>
      <c r="AA252" s="8"/>
      <c r="AB252" s="8"/>
      <c r="AC252" s="8"/>
      <c r="AD252" s="8"/>
      <c r="AE252" s="8"/>
    </row>
    <row r="253" spans="1:31" ht="12.75" customHeight="1" x14ac:dyDescent="0.2">
      <c r="A253" s="230"/>
      <c r="B253" s="225"/>
      <c r="C253" s="89" t="str">
        <f>+'DistrictxDiv-Dept'!C253</f>
        <v>Humanities (HUMA)</v>
      </c>
      <c r="D253" s="7"/>
      <c r="E253" s="10" t="s">
        <v>615</v>
      </c>
      <c r="F253" s="7">
        <f>+'DistrictxDiv-Dept'!D253</f>
        <v>0</v>
      </c>
      <c r="G253" s="8"/>
      <c r="V253" s="8"/>
      <c r="W253" s="8"/>
      <c r="X253" s="8"/>
      <c r="Y253" s="8"/>
      <c r="Z253" s="8"/>
      <c r="AA253" s="8"/>
      <c r="AB253" s="8"/>
      <c r="AC253" s="8"/>
      <c r="AD253" s="8"/>
      <c r="AE253" s="8"/>
    </row>
    <row r="254" spans="1:31" ht="12.75" customHeight="1" x14ac:dyDescent="0.2">
      <c r="A254" s="230"/>
      <c r="B254" s="225"/>
      <c r="C254" s="89" t="str">
        <f>+'DistrictxDiv-Dept'!C254</f>
        <v>Kinesiology (KINE)</v>
      </c>
      <c r="D254" s="7"/>
      <c r="E254" s="10" t="s">
        <v>615</v>
      </c>
      <c r="F254" s="7">
        <f>+'DistrictxDiv-Dept'!D254</f>
        <v>0</v>
      </c>
      <c r="G254" s="8"/>
      <c r="V254" s="8"/>
      <c r="W254" s="8"/>
      <c r="X254" s="8"/>
      <c r="Y254" s="8"/>
      <c r="Z254" s="8"/>
      <c r="AA254" s="8"/>
      <c r="AB254" s="8"/>
      <c r="AC254" s="8"/>
      <c r="AD254" s="8"/>
      <c r="AE254" s="8"/>
    </row>
    <row r="255" spans="1:31" ht="12.75" customHeight="1" x14ac:dyDescent="0.2">
      <c r="A255" s="230"/>
      <c r="B255" s="225"/>
      <c r="C255" s="89" t="str">
        <f>+'DistrictxDiv-Dept'!C255</f>
        <v>Management (MGMT)</v>
      </c>
      <c r="D255" s="7"/>
      <c r="E255" s="10" t="s">
        <v>615</v>
      </c>
      <c r="F255" s="7">
        <f>+'DistrictxDiv-Dept'!D255</f>
        <v>0</v>
      </c>
      <c r="G255" s="8"/>
      <c r="V255" s="8"/>
      <c r="W255" s="8"/>
      <c r="X255" s="8"/>
      <c r="Y255" s="8"/>
      <c r="Z255" s="8"/>
      <c r="AA255" s="8"/>
      <c r="AB255" s="8"/>
      <c r="AC255" s="8"/>
      <c r="AD255" s="8"/>
      <c r="AE255" s="8"/>
    </row>
    <row r="256" spans="1:31" ht="12.75" customHeight="1" x14ac:dyDescent="0.2">
      <c r="A256" s="230"/>
      <c r="B256" s="225"/>
      <c r="C256" s="89" t="str">
        <f>+'DistrictxDiv-Dept'!C256</f>
        <v>Mathematics (MATH)</v>
      </c>
      <c r="D256" s="7"/>
      <c r="E256" s="10" t="s">
        <v>615</v>
      </c>
      <c r="F256" s="7">
        <f>+'DistrictxDiv-Dept'!D256</f>
        <v>0</v>
      </c>
      <c r="G256" s="8"/>
      <c r="V256" s="8"/>
      <c r="W256" s="8"/>
      <c r="X256" s="8"/>
      <c r="Y256" s="8"/>
      <c r="Z256" s="8"/>
      <c r="AA256" s="8"/>
      <c r="AB256" s="8"/>
      <c r="AC256" s="8"/>
      <c r="AD256" s="8"/>
      <c r="AE256" s="8"/>
    </row>
    <row r="257" spans="1:31" ht="12.75" customHeight="1" x14ac:dyDescent="0.2">
      <c r="A257" s="230"/>
      <c r="B257" s="225"/>
      <c r="C257" s="89" t="str">
        <f>+'DistrictxDiv-Dept'!C257</f>
        <v>Philosophy (PHIL)</v>
      </c>
      <c r="D257" s="7"/>
      <c r="E257" s="10" t="s">
        <v>615</v>
      </c>
      <c r="F257" s="7">
        <f>+'DistrictxDiv-Dept'!D257</f>
        <v>0</v>
      </c>
      <c r="G257" s="8"/>
      <c r="V257" s="8"/>
      <c r="W257" s="8"/>
      <c r="X257" s="8"/>
      <c r="Y257" s="8"/>
      <c r="Z257" s="8"/>
      <c r="AA257" s="8"/>
      <c r="AB257" s="8"/>
      <c r="AC257" s="8"/>
      <c r="AD257" s="8"/>
      <c r="AE257" s="8"/>
    </row>
    <row r="258" spans="1:31" ht="12.75" customHeight="1" x14ac:dyDescent="0.2">
      <c r="A258" s="230"/>
      <c r="B258" s="225"/>
      <c r="C258" s="89" t="str">
        <f>+'DistrictxDiv-Dept'!C258</f>
        <v>Photography (PHOT)</v>
      </c>
      <c r="D258" s="7"/>
      <c r="E258" s="10" t="s">
        <v>615</v>
      </c>
      <c r="F258" s="7">
        <f>+'DistrictxDiv-Dept'!D258</f>
        <v>0</v>
      </c>
      <c r="G258" s="8"/>
      <c r="J258" s="14"/>
      <c r="K258" s="14"/>
      <c r="L258" s="92"/>
      <c r="V258" s="8"/>
      <c r="W258" s="8"/>
      <c r="X258" s="8"/>
      <c r="Y258" s="8"/>
      <c r="Z258" s="8"/>
      <c r="AA258" s="8"/>
      <c r="AB258" s="8"/>
      <c r="AC258" s="8"/>
      <c r="AD258" s="8"/>
      <c r="AE258" s="8"/>
    </row>
    <row r="259" spans="1:31" ht="12.75" customHeight="1" x14ac:dyDescent="0.2">
      <c r="A259" s="230"/>
      <c r="B259" s="225"/>
      <c r="C259" s="89" t="str">
        <f>+'DistrictxDiv-Dept'!C259</f>
        <v>Political Science (POLS)</v>
      </c>
      <c r="D259" s="7"/>
      <c r="E259" s="10" t="s">
        <v>615</v>
      </c>
      <c r="F259" s="7">
        <f>+'DistrictxDiv-Dept'!D259</f>
        <v>0</v>
      </c>
      <c r="G259" s="8"/>
      <c r="J259" s="14"/>
      <c r="K259" s="14"/>
      <c r="L259" s="92"/>
      <c r="V259" s="8"/>
      <c r="W259" s="8"/>
      <c r="X259" s="8"/>
      <c r="Y259" s="8"/>
      <c r="Z259" s="8"/>
      <c r="AA259" s="8"/>
      <c r="AB259" s="8"/>
      <c r="AC259" s="8"/>
      <c r="AD259" s="8"/>
      <c r="AE259" s="8"/>
    </row>
    <row r="260" spans="1:31" ht="12.75" customHeight="1" x14ac:dyDescent="0.2">
      <c r="A260" s="230"/>
      <c r="B260" s="225"/>
      <c r="C260" s="89" t="str">
        <f>+'DistrictxDiv-Dept'!C260</f>
        <v>Real Estate (DW) (RELE)</v>
      </c>
      <c r="D260" s="7"/>
      <c r="E260" s="10" t="s">
        <v>615</v>
      </c>
      <c r="F260" s="7">
        <f>+'DistrictxDiv-Dept'!D260</f>
        <v>0</v>
      </c>
      <c r="G260" s="8"/>
      <c r="J260" s="14"/>
      <c r="K260" s="14"/>
      <c r="L260" s="92"/>
      <c r="V260" s="8"/>
      <c r="W260" s="8"/>
      <c r="X260" s="8"/>
      <c r="Y260" s="8"/>
      <c r="Z260" s="8"/>
      <c r="AA260" s="8"/>
      <c r="AB260" s="8"/>
      <c r="AC260" s="8"/>
      <c r="AD260" s="8"/>
      <c r="AE260" s="8"/>
    </row>
    <row r="261" spans="1:31" ht="12.75" customHeight="1" x14ac:dyDescent="0.2">
      <c r="A261" s="230"/>
      <c r="B261" s="225"/>
      <c r="C261" s="89" t="str">
        <f>+'DistrictxDiv-Dept'!C261</f>
        <v>Speech (SPCH)</v>
      </c>
      <c r="D261" s="7"/>
      <c r="E261" s="10" t="s">
        <v>615</v>
      </c>
      <c r="F261" s="7">
        <f>+'DistrictxDiv-Dept'!D261</f>
        <v>0</v>
      </c>
      <c r="G261" s="8"/>
      <c r="J261" s="14"/>
      <c r="K261" s="14"/>
      <c r="L261" s="92"/>
      <c r="V261" s="8"/>
      <c r="W261" s="8"/>
      <c r="X261" s="8"/>
      <c r="Y261" s="8"/>
      <c r="Z261" s="8"/>
      <c r="AA261" s="8"/>
      <c r="AB261" s="8"/>
      <c r="AC261" s="8"/>
      <c r="AD261" s="8"/>
      <c r="AE261" s="8"/>
    </row>
    <row r="262" spans="1:31" ht="12.75" customHeight="1" x14ac:dyDescent="0.2">
      <c r="A262" s="230"/>
      <c r="B262" s="225"/>
      <c r="C262" s="89" t="str">
        <f>+'DistrictxDiv-Dept'!C262</f>
        <v>Video Production (VIDP)</v>
      </c>
      <c r="D262" s="7"/>
      <c r="E262" s="10" t="s">
        <v>615</v>
      </c>
      <c r="F262" s="7">
        <f>+'DistrictxDiv-Dept'!D262</f>
        <v>0</v>
      </c>
      <c r="G262" s="8"/>
      <c r="I262" s="8"/>
      <c r="J262" s="14"/>
      <c r="K262" s="14"/>
      <c r="L262" s="92"/>
      <c r="V262" s="8"/>
      <c r="W262" s="8"/>
      <c r="X262" s="8"/>
      <c r="Y262" s="8"/>
      <c r="Z262" s="8"/>
      <c r="AA262" s="8"/>
      <c r="AB262" s="8"/>
      <c r="AC262" s="8"/>
      <c r="AD262" s="8"/>
      <c r="AE262" s="8"/>
    </row>
    <row r="263" spans="1:31" ht="12.75" customHeight="1" thickBot="1" x14ac:dyDescent="0.25">
      <c r="A263" s="230"/>
      <c r="B263" s="226"/>
      <c r="C263" s="194" t="str">
        <f>+'DistrictxDiv-Dept'!C263</f>
        <v>Subtotal</v>
      </c>
      <c r="D263" s="32">
        <f>SUM(D238:D262)</f>
        <v>8864</v>
      </c>
      <c r="E263" s="33">
        <f t="shared" ref="E263" si="24">+D263/$F263</f>
        <v>0.66188769414575865</v>
      </c>
      <c r="F263" s="32">
        <f>+'DistrictxDiv-Dept'!D263</f>
        <v>13392</v>
      </c>
      <c r="G263" s="8"/>
      <c r="I263" s="8"/>
      <c r="V263" s="8"/>
      <c r="W263" s="8"/>
      <c r="X263" s="8"/>
      <c r="Y263" s="8"/>
      <c r="Z263" s="8"/>
      <c r="AA263" s="8"/>
      <c r="AB263" s="8"/>
      <c r="AC263" s="8"/>
      <c r="AD263" s="8"/>
      <c r="AE263" s="8"/>
    </row>
    <row r="264" spans="1:31" ht="12.75" customHeight="1" thickBot="1" x14ac:dyDescent="0.25">
      <c r="A264" s="231"/>
      <c r="B264" s="228" t="s">
        <v>582</v>
      </c>
      <c r="C264" s="229"/>
      <c r="D264" s="75">
        <f>SUM(D236,D263)</f>
        <v>498832</v>
      </c>
      <c r="E264" s="76">
        <f t="shared" si="22"/>
        <v>0.59121250047407747</v>
      </c>
      <c r="F264" s="77">
        <f>+'DistrictxDiv-Dept'!D264</f>
        <v>843744</v>
      </c>
      <c r="G264" s="8"/>
      <c r="J264" s="14"/>
      <c r="K264" s="14"/>
      <c r="L264" s="92"/>
      <c r="V264" s="8"/>
      <c r="W264" s="8"/>
      <c r="X264" s="8"/>
      <c r="Y264" s="8"/>
      <c r="Z264" s="8"/>
      <c r="AA264" s="8"/>
      <c r="AB264" s="8"/>
      <c r="AC264" s="8"/>
      <c r="AD264" s="8"/>
      <c r="AE264" s="8"/>
    </row>
    <row r="265" spans="1:31" ht="12.75" customHeight="1" x14ac:dyDescent="0.2">
      <c r="A265" s="223" t="s">
        <v>346</v>
      </c>
      <c r="B265" s="224" t="s">
        <v>339</v>
      </c>
      <c r="C265" s="52" t="str">
        <f>+'DistrictxDiv-Dept'!C265</f>
        <v>Szlachtowski</v>
      </c>
      <c r="D265" s="42"/>
      <c r="E265" s="41"/>
      <c r="F265" s="42"/>
      <c r="G265" s="8"/>
      <c r="J265" s="14"/>
      <c r="L265" s="92"/>
      <c r="V265" s="8"/>
      <c r="W265" s="8"/>
      <c r="X265" s="8"/>
      <c r="Y265" s="8"/>
      <c r="Z265" s="8"/>
      <c r="AA265" s="8"/>
      <c r="AB265" s="8"/>
      <c r="AC265" s="8"/>
      <c r="AD265" s="8"/>
      <c r="AE265" s="8"/>
    </row>
    <row r="266" spans="1:31" ht="12.75" customHeight="1" x14ac:dyDescent="0.2">
      <c r="A266" s="224"/>
      <c r="B266" s="233"/>
      <c r="C266" s="51" t="str">
        <f>+'DistrictxDiv-Dept'!C266</f>
        <v>Anatomy &amp; Physiology (ANPH)</v>
      </c>
      <c r="D266" s="16">
        <v>672</v>
      </c>
      <c r="E266" s="10">
        <f t="shared" ref="E266:E275" si="25">+D266/$F266</f>
        <v>2.75049115913556E-2</v>
      </c>
      <c r="F266" s="7">
        <f>+'DistrictxDiv-Dept'!D266</f>
        <v>24432</v>
      </c>
      <c r="G266" s="8"/>
      <c r="J266" s="14"/>
      <c r="K266" s="14"/>
      <c r="L266" s="92"/>
      <c r="V266" s="8"/>
      <c r="W266" s="8"/>
      <c r="X266" s="8"/>
      <c r="Y266" s="8"/>
      <c r="Z266" s="8"/>
      <c r="AA266" s="8"/>
      <c r="AB266" s="8"/>
      <c r="AC266" s="8"/>
      <c r="AD266" s="8"/>
      <c r="AE266" s="8"/>
    </row>
    <row r="267" spans="1:31" ht="12.75" customHeight="1" x14ac:dyDescent="0.2">
      <c r="A267" s="224"/>
      <c r="B267" s="233"/>
      <c r="C267" s="9" t="str">
        <f>+'DistrictxDiv-Dept'!C267</f>
        <v>Biology (BIOL)</v>
      </c>
      <c r="D267" s="16">
        <v>4656</v>
      </c>
      <c r="E267" s="10">
        <f t="shared" si="25"/>
        <v>0.12785588752196836</v>
      </c>
      <c r="F267" s="7">
        <f>+'DistrictxDiv-Dept'!D267</f>
        <v>36416</v>
      </c>
      <c r="G267" s="8"/>
      <c r="J267" s="14"/>
      <c r="K267" s="14"/>
      <c r="L267" s="92"/>
      <c r="V267" s="8"/>
      <c r="W267" s="8"/>
      <c r="X267" s="8"/>
      <c r="Y267" s="8"/>
      <c r="Z267" s="8"/>
      <c r="AA267" s="8"/>
      <c r="AB267" s="8"/>
      <c r="AC267" s="8"/>
      <c r="AD267" s="8"/>
      <c r="AE267" s="8"/>
    </row>
    <row r="268" spans="1:31" ht="12.75" customHeight="1" x14ac:dyDescent="0.2">
      <c r="A268" s="224"/>
      <c r="B268" s="233"/>
      <c r="C268" s="9" t="str">
        <f>+'DistrictxDiv-Dept'!C268</f>
        <v>Chemistry (CHEM)</v>
      </c>
      <c r="D268" s="7"/>
      <c r="E268" s="10">
        <f t="shared" si="25"/>
        <v>0</v>
      </c>
      <c r="F268" s="7">
        <f>+'DistrictxDiv-Dept'!D268</f>
        <v>9280</v>
      </c>
      <c r="G268" s="8"/>
      <c r="I268" s="8"/>
      <c r="V268" s="8"/>
      <c r="W268" s="8"/>
      <c r="X268" s="8"/>
      <c r="Y268" s="8"/>
      <c r="Z268" s="8"/>
      <c r="AA268" s="8"/>
      <c r="AB268" s="8"/>
      <c r="AC268" s="8"/>
      <c r="AD268" s="8"/>
      <c r="AE268" s="8"/>
    </row>
    <row r="269" spans="1:31" ht="12.75" customHeight="1" x14ac:dyDescent="0.2">
      <c r="A269" s="224"/>
      <c r="B269" s="233"/>
      <c r="C269" s="9" t="str">
        <f>+'DistrictxDiv-Dept'!C269</f>
        <v>Environmental Science (ENVR)</v>
      </c>
      <c r="D269" s="7">
        <v>672</v>
      </c>
      <c r="E269" s="10">
        <f t="shared" si="25"/>
        <v>0.17073170731707318</v>
      </c>
      <c r="F269" s="7">
        <f>+'DistrictxDiv-Dept'!D269</f>
        <v>3936</v>
      </c>
      <c r="G269" s="8"/>
      <c r="K269" s="14"/>
      <c r="L269" s="92"/>
      <c r="V269" s="8"/>
      <c r="W269" s="8"/>
      <c r="X269" s="8"/>
      <c r="Y269" s="8"/>
      <c r="Z269" s="8"/>
      <c r="AA269" s="8"/>
      <c r="AB269" s="8"/>
      <c r="AC269" s="8"/>
      <c r="AD269" s="8"/>
      <c r="AE269" s="8"/>
    </row>
    <row r="270" spans="1:31" ht="12.75" customHeight="1" x14ac:dyDescent="0.2">
      <c r="A270" s="224"/>
      <c r="B270" s="233"/>
      <c r="C270" s="9" t="str">
        <f>+'DistrictxDiv-Dept'!C270</f>
        <v>Geography (GEOG)</v>
      </c>
      <c r="D270" s="7"/>
      <c r="E270" s="10" t="s">
        <v>615</v>
      </c>
      <c r="F270" s="7">
        <f>+'DistrictxDiv-Dept'!D270</f>
        <v>0</v>
      </c>
      <c r="G270" s="8"/>
      <c r="I270" s="8"/>
      <c r="V270" s="8"/>
      <c r="W270" s="8"/>
      <c r="X270" s="8"/>
      <c r="Y270" s="8"/>
      <c r="Z270" s="8"/>
      <c r="AA270" s="8"/>
      <c r="AB270" s="8"/>
      <c r="AC270" s="8"/>
      <c r="AD270" s="8"/>
      <c r="AE270" s="8"/>
    </row>
    <row r="271" spans="1:31" ht="12.75" customHeight="1" x14ac:dyDescent="0.2">
      <c r="A271" s="224"/>
      <c r="B271" s="233"/>
      <c r="C271" s="9" t="str">
        <f>+'DistrictxDiv-Dept'!C271</f>
        <v>Geology (GEOL)</v>
      </c>
      <c r="D271" s="7"/>
      <c r="E271" s="10" t="s">
        <v>615</v>
      </c>
      <c r="F271" s="7">
        <f>+'DistrictxDiv-Dept'!D271</f>
        <v>0</v>
      </c>
      <c r="G271" s="8"/>
      <c r="I271" s="8"/>
      <c r="V271" s="8"/>
      <c r="W271" s="8"/>
      <c r="X271" s="8"/>
      <c r="Y271" s="8"/>
      <c r="Z271" s="8"/>
      <c r="AA271" s="8"/>
      <c r="AB271" s="8"/>
      <c r="AC271" s="8"/>
      <c r="AD271" s="8"/>
      <c r="AE271" s="8"/>
    </row>
    <row r="272" spans="1:31" ht="12.75" customHeight="1" x14ac:dyDescent="0.2">
      <c r="A272" s="224"/>
      <c r="B272" s="233"/>
      <c r="C272" s="9" t="str">
        <f>+'DistrictxDiv-Dept'!C272</f>
        <v>Kinesiology (KINE)</v>
      </c>
      <c r="D272" s="7"/>
      <c r="E272" s="10">
        <f t="shared" si="25"/>
        <v>0</v>
      </c>
      <c r="F272" s="7">
        <f>+'DistrictxDiv-Dept'!D272</f>
        <v>1776</v>
      </c>
      <c r="G272" s="8"/>
      <c r="I272" s="8"/>
      <c r="V272" s="8"/>
      <c r="W272" s="8"/>
      <c r="X272" s="8"/>
      <c r="Y272" s="8"/>
      <c r="Z272" s="8"/>
      <c r="AA272" s="8"/>
      <c r="AB272" s="8"/>
      <c r="AC272" s="8"/>
      <c r="AD272" s="8"/>
      <c r="AE272" s="8"/>
    </row>
    <row r="273" spans="1:31" ht="12.75" customHeight="1" x14ac:dyDescent="0.2">
      <c r="A273" s="224"/>
      <c r="B273" s="233"/>
      <c r="C273" s="9" t="str">
        <f>+'DistrictxDiv-Dept'!C273</f>
        <v>Nutrition (NUTR)</v>
      </c>
      <c r="D273" s="7"/>
      <c r="E273" s="10" t="s">
        <v>615</v>
      </c>
      <c r="F273" s="7">
        <f>+'DistrictxDiv-Dept'!D273</f>
        <v>0</v>
      </c>
      <c r="G273" s="8"/>
      <c r="I273" s="8"/>
      <c r="V273" s="8"/>
      <c r="W273" s="8"/>
      <c r="X273" s="8"/>
      <c r="Y273" s="8"/>
      <c r="Z273" s="8"/>
      <c r="AA273" s="8"/>
      <c r="AB273" s="8"/>
      <c r="AC273" s="8"/>
      <c r="AD273" s="8"/>
      <c r="AE273" s="8"/>
    </row>
    <row r="274" spans="1:31" ht="12.75" customHeight="1" x14ac:dyDescent="0.2">
      <c r="A274" s="224"/>
      <c r="B274" s="233"/>
      <c r="C274" s="9" t="str">
        <f>+'DistrictxDiv-Dept'!C274</f>
        <v>Physics (PHYS)</v>
      </c>
      <c r="D274" s="7"/>
      <c r="E274" s="10">
        <f t="shared" si="25"/>
        <v>0</v>
      </c>
      <c r="F274" s="7">
        <f>+'DistrictxDiv-Dept'!D274</f>
        <v>3072</v>
      </c>
      <c r="G274" s="8"/>
      <c r="I274" s="8"/>
      <c r="V274" s="8"/>
      <c r="W274" s="8"/>
      <c r="X274" s="8"/>
      <c r="Y274" s="8"/>
      <c r="Z274" s="8"/>
      <c r="AA274" s="8"/>
      <c r="AB274" s="8"/>
      <c r="AC274" s="8"/>
      <c r="AD274" s="8"/>
      <c r="AE274" s="8"/>
    </row>
    <row r="275" spans="1:31" ht="12.75" customHeight="1" x14ac:dyDescent="0.2">
      <c r="A275" s="224"/>
      <c r="B275" s="233"/>
      <c r="C275" s="9" t="str">
        <f>+'DistrictxDiv-Dept'!C275</f>
        <v>Political Science (POLS)</v>
      </c>
      <c r="D275" s="7">
        <v>5760</v>
      </c>
      <c r="E275" s="10">
        <f t="shared" si="25"/>
        <v>0.1926163723916533</v>
      </c>
      <c r="F275" s="7">
        <f>+'DistrictxDiv-Dept'!D275</f>
        <v>29904</v>
      </c>
      <c r="G275" s="8"/>
      <c r="J275" s="14"/>
      <c r="K275" s="14"/>
      <c r="L275" s="92"/>
      <c r="V275" s="8"/>
      <c r="W275" s="8"/>
      <c r="X275" s="8"/>
      <c r="Y275" s="8"/>
      <c r="Z275" s="8"/>
      <c r="AA275" s="8"/>
      <c r="AB275" s="8"/>
      <c r="AC275" s="8"/>
      <c r="AD275" s="8"/>
      <c r="AE275" s="8"/>
    </row>
    <row r="276" spans="1:31" ht="12.75" customHeight="1" x14ac:dyDescent="0.2">
      <c r="A276" s="224"/>
      <c r="B276" s="233"/>
      <c r="C276" s="34" t="str">
        <f>+'DistrictxDiv-Dept'!C276</f>
        <v>Subtotal</v>
      </c>
      <c r="D276" s="32">
        <f>SUM(D266:D275)</f>
        <v>11760</v>
      </c>
      <c r="E276" s="39">
        <f t="shared" ref="E276" si="26">+D276/$F276</f>
        <v>0.10807234230260256</v>
      </c>
      <c r="F276" s="38">
        <f>+'DistrictxDiv-Dept'!D276</f>
        <v>108816</v>
      </c>
      <c r="G276" s="8"/>
      <c r="L276" s="92"/>
      <c r="V276" s="8"/>
      <c r="W276" s="8"/>
      <c r="X276" s="8"/>
      <c r="Y276" s="8"/>
      <c r="Z276" s="8"/>
      <c r="AA276" s="8"/>
      <c r="AB276" s="8"/>
      <c r="AC276" s="8"/>
      <c r="AD276" s="8"/>
      <c r="AE276" s="8"/>
    </row>
    <row r="277" spans="1:31" ht="12.75" customHeight="1" x14ac:dyDescent="0.2">
      <c r="A277" s="224"/>
      <c r="B277" s="233"/>
      <c r="C277" s="52" t="str">
        <f>+'DistrictxDiv-Dept'!C277</f>
        <v>Buggs</v>
      </c>
      <c r="D277" s="32"/>
      <c r="E277" s="33"/>
      <c r="F277" s="32"/>
      <c r="G277" s="8"/>
      <c r="I277" s="8"/>
      <c r="V277" s="8"/>
      <c r="W277" s="8"/>
      <c r="X277" s="8"/>
      <c r="Y277" s="8"/>
      <c r="Z277" s="8"/>
      <c r="AA277" s="8"/>
      <c r="AB277" s="8"/>
      <c r="AC277" s="8"/>
      <c r="AD277" s="8"/>
      <c r="AE277" s="8"/>
    </row>
    <row r="278" spans="1:31" ht="12.75" customHeight="1" x14ac:dyDescent="0.2">
      <c r="A278" s="224"/>
      <c r="B278" s="233"/>
      <c r="C278" s="9" t="str">
        <f>+'DistrictxDiv-Dept'!C278</f>
        <v>Anthropology (ANTH)</v>
      </c>
      <c r="D278" s="16"/>
      <c r="E278" s="10" t="s">
        <v>615</v>
      </c>
      <c r="F278" s="7">
        <f>+'DistrictxDiv-Dept'!D278</f>
        <v>0</v>
      </c>
      <c r="G278" s="8"/>
      <c r="I278" s="8"/>
      <c r="V278" s="8"/>
      <c r="W278" s="8"/>
      <c r="X278" s="8"/>
      <c r="Y278" s="8"/>
      <c r="Z278" s="8"/>
      <c r="AA278" s="8"/>
      <c r="AB278" s="8"/>
      <c r="AC278" s="8"/>
      <c r="AD278" s="8"/>
      <c r="AE278" s="8"/>
    </row>
    <row r="279" spans="1:31" ht="12.75" customHeight="1" x14ac:dyDescent="0.2">
      <c r="A279" s="224"/>
      <c r="B279" s="233"/>
      <c r="C279" s="9" t="str">
        <f>+'DistrictxDiv-Dept'!C279</f>
        <v>Communications (COMM)</v>
      </c>
      <c r="D279" s="7"/>
      <c r="E279" s="10" t="s">
        <v>615</v>
      </c>
      <c r="F279" s="7">
        <f>+'DistrictxDiv-Dept'!D279</f>
        <v>0</v>
      </c>
      <c r="G279" s="8"/>
      <c r="I279" s="8"/>
      <c r="V279" s="8"/>
      <c r="W279" s="8"/>
      <c r="X279" s="8"/>
      <c r="Y279" s="8"/>
      <c r="Z279" s="8"/>
      <c r="AA279" s="8"/>
      <c r="AB279" s="8"/>
      <c r="AC279" s="8"/>
      <c r="AD279" s="8"/>
      <c r="AE279" s="8"/>
    </row>
    <row r="280" spans="1:31" ht="12.75" customHeight="1" x14ac:dyDescent="0.2">
      <c r="A280" s="224"/>
      <c r="B280" s="233"/>
      <c r="C280" s="9" t="str">
        <f>+'DistrictxDiv-Dept'!C280</f>
        <v>English (ENGL)</v>
      </c>
      <c r="D280" s="7">
        <v>6064</v>
      </c>
      <c r="E280" s="10">
        <f t="shared" ref="E280:E287" si="27">+D280/$F280</f>
        <v>0.11944531988654271</v>
      </c>
      <c r="F280" s="7">
        <f>+'DistrictxDiv-Dept'!D280</f>
        <v>50768</v>
      </c>
      <c r="G280" s="8"/>
      <c r="K280" s="14"/>
      <c r="L280" s="92"/>
      <c r="V280" s="8"/>
      <c r="W280" s="8"/>
      <c r="X280" s="8"/>
      <c r="Y280" s="8"/>
      <c r="Z280" s="8"/>
      <c r="AA280" s="8"/>
      <c r="AB280" s="8"/>
      <c r="AC280" s="8"/>
      <c r="AD280" s="8"/>
      <c r="AE280" s="8"/>
    </row>
    <row r="281" spans="1:31" ht="12.75" customHeight="1" x14ac:dyDescent="0.2">
      <c r="A281" s="224"/>
      <c r="B281" s="233"/>
      <c r="C281" s="9" t="str">
        <f>+'DistrictxDiv-Dept'!C281</f>
        <v>Foreign Languages (FRNL)</v>
      </c>
      <c r="D281" s="7"/>
      <c r="E281" s="10" t="s">
        <v>615</v>
      </c>
      <c r="F281" s="7">
        <f>+'DistrictxDiv-Dept'!D281</f>
        <v>0</v>
      </c>
      <c r="G281" s="8"/>
      <c r="I281" s="8"/>
      <c r="V281" s="8"/>
      <c r="W281" s="8"/>
      <c r="X281" s="8"/>
      <c r="Y281" s="8"/>
      <c r="Z281" s="8"/>
      <c r="AA281" s="8"/>
      <c r="AB281" s="8"/>
      <c r="AC281" s="8"/>
      <c r="AD281" s="8"/>
      <c r="AE281" s="8"/>
    </row>
    <row r="282" spans="1:31" ht="12.75" customHeight="1" x14ac:dyDescent="0.2">
      <c r="A282" s="224"/>
      <c r="B282" s="233"/>
      <c r="C282" s="9" t="str">
        <f>+'DistrictxDiv-Dept'!C282</f>
        <v>History (HIST)</v>
      </c>
      <c r="D282" s="7">
        <v>6096</v>
      </c>
      <c r="E282" s="10">
        <f t="shared" si="27"/>
        <v>0.19271623672230653</v>
      </c>
      <c r="F282" s="7">
        <f>+'DistrictxDiv-Dept'!D282</f>
        <v>31632</v>
      </c>
      <c r="G282" s="8"/>
      <c r="K282" s="14"/>
      <c r="L282" s="92"/>
      <c r="V282" s="8"/>
      <c r="W282" s="8"/>
      <c r="X282" s="8"/>
      <c r="Y282" s="8"/>
      <c r="Z282" s="8"/>
      <c r="AA282" s="8"/>
      <c r="AB282" s="8"/>
      <c r="AC282" s="8"/>
      <c r="AD282" s="8"/>
      <c r="AE282" s="8"/>
    </row>
    <row r="283" spans="1:31" ht="12.75" customHeight="1" x14ac:dyDescent="0.2">
      <c r="A283" s="224"/>
      <c r="B283" s="233"/>
      <c r="C283" s="9" t="str">
        <f>+'DistrictxDiv-Dept'!C283</f>
        <v>Humanities (HUMA)</v>
      </c>
      <c r="D283" s="15"/>
      <c r="E283" s="10">
        <f t="shared" si="27"/>
        <v>0</v>
      </c>
      <c r="F283" s="7">
        <f>+'DistrictxDiv-Dept'!D283</f>
        <v>4608</v>
      </c>
      <c r="G283" s="8"/>
      <c r="I283" s="8"/>
      <c r="V283" s="8"/>
      <c r="W283" s="8"/>
      <c r="X283" s="8"/>
      <c r="Y283" s="8"/>
      <c r="Z283" s="8"/>
      <c r="AA283" s="8"/>
      <c r="AB283" s="8"/>
      <c r="AC283" s="8"/>
      <c r="AD283" s="8"/>
      <c r="AE283" s="8"/>
    </row>
    <row r="284" spans="1:31" ht="12.75" customHeight="1" x14ac:dyDescent="0.2">
      <c r="A284" s="224"/>
      <c r="B284" s="233"/>
      <c r="C284" s="9" t="str">
        <f>+'DistrictxDiv-Dept'!C284</f>
        <v>Philosophy (PHIL)</v>
      </c>
      <c r="D284" s="15"/>
      <c r="E284" s="10">
        <f t="shared" si="27"/>
        <v>0</v>
      </c>
      <c r="F284" s="7">
        <f>+'DistrictxDiv-Dept'!D284</f>
        <v>6144</v>
      </c>
      <c r="G284" s="8"/>
      <c r="I284" s="8"/>
      <c r="V284" s="8"/>
      <c r="W284" s="8"/>
      <c r="X284" s="8"/>
      <c r="Y284" s="8"/>
      <c r="Z284" s="8"/>
      <c r="AA284" s="8"/>
      <c r="AB284" s="8"/>
      <c r="AC284" s="8"/>
      <c r="AD284" s="8"/>
      <c r="AE284" s="8"/>
    </row>
    <row r="285" spans="1:31" ht="12.75" customHeight="1" x14ac:dyDescent="0.2">
      <c r="A285" s="224"/>
      <c r="B285" s="233"/>
      <c r="C285" s="9" t="str">
        <f>+'DistrictxDiv-Dept'!C285</f>
        <v>Reading &amp; Writing (RDWR)</v>
      </c>
      <c r="D285" s="7">
        <v>4224</v>
      </c>
      <c r="E285" s="10">
        <f t="shared" si="27"/>
        <v>0.31541218637992829</v>
      </c>
      <c r="F285" s="7">
        <f>+'DistrictxDiv-Dept'!D285</f>
        <v>13392</v>
      </c>
      <c r="G285" s="8"/>
      <c r="K285" s="14"/>
      <c r="L285" s="92"/>
      <c r="V285" s="8"/>
      <c r="W285" s="8"/>
      <c r="X285" s="8"/>
      <c r="Y285" s="8"/>
      <c r="Z285" s="8"/>
      <c r="AA285" s="8"/>
      <c r="AB285" s="8"/>
      <c r="AC285" s="8"/>
      <c r="AD285" s="8"/>
      <c r="AE285" s="8"/>
    </row>
    <row r="286" spans="1:31" ht="12.75" customHeight="1" x14ac:dyDescent="0.2">
      <c r="A286" s="224"/>
      <c r="B286" s="233"/>
      <c r="C286" s="9" t="str">
        <f>+'DistrictxDiv-Dept'!C286</f>
        <v>Spanish (SPAN)</v>
      </c>
      <c r="D286" s="7"/>
      <c r="E286" s="10" t="s">
        <v>615</v>
      </c>
      <c r="F286" s="7">
        <f>+'DistrictxDiv-Dept'!D286</f>
        <v>0</v>
      </c>
      <c r="G286" s="8"/>
      <c r="I286" s="8"/>
      <c r="V286" s="8"/>
      <c r="W286" s="8"/>
      <c r="X286" s="8"/>
      <c r="Y286" s="8"/>
      <c r="Z286" s="8"/>
      <c r="AA286" s="8"/>
      <c r="AB286" s="8"/>
      <c r="AC286" s="8"/>
      <c r="AD286" s="8"/>
      <c r="AE286" s="8"/>
    </row>
    <row r="287" spans="1:31" ht="12.75" customHeight="1" x14ac:dyDescent="0.2">
      <c r="A287" s="224"/>
      <c r="B287" s="233"/>
      <c r="C287" s="49" t="str">
        <f>+'DistrictxDiv-Dept'!C287</f>
        <v>Speech (SPCH)</v>
      </c>
      <c r="D287" s="7">
        <v>1584</v>
      </c>
      <c r="E287" s="10">
        <f t="shared" si="27"/>
        <v>0.10891089108910891</v>
      </c>
      <c r="F287" s="7">
        <f>+'DistrictxDiv-Dept'!D287</f>
        <v>14544</v>
      </c>
      <c r="G287" s="8"/>
      <c r="K287" s="14"/>
      <c r="L287" s="92"/>
      <c r="V287" s="8"/>
      <c r="W287" s="8"/>
      <c r="X287" s="8"/>
      <c r="Y287" s="8"/>
      <c r="Z287" s="8"/>
      <c r="AA287" s="8"/>
      <c r="AB287" s="8"/>
      <c r="AC287" s="8"/>
      <c r="AD287" s="8"/>
      <c r="AE287" s="8"/>
    </row>
    <row r="288" spans="1:31" ht="12.75" customHeight="1" x14ac:dyDescent="0.2">
      <c r="A288" s="224"/>
      <c r="B288" s="233"/>
      <c r="C288" s="34" t="str">
        <f>+'DistrictxDiv-Dept'!C288</f>
        <v>Subtotal</v>
      </c>
      <c r="D288" s="32">
        <f>SUM(D278:D287)</f>
        <v>17968</v>
      </c>
      <c r="E288" s="33">
        <f t="shared" ref="E288" si="28">+D288/$F288</f>
        <v>0.14838794926004228</v>
      </c>
      <c r="F288" s="32">
        <f>+'DistrictxDiv-Dept'!D288</f>
        <v>121088</v>
      </c>
      <c r="G288" s="8"/>
      <c r="J288" s="14"/>
      <c r="K288" s="14"/>
      <c r="L288" s="92"/>
      <c r="V288" s="8"/>
      <c r="W288" s="8"/>
      <c r="X288" s="8"/>
      <c r="Y288" s="8"/>
      <c r="Z288" s="8"/>
      <c r="AA288" s="8"/>
      <c r="AB288" s="8"/>
      <c r="AC288" s="8"/>
      <c r="AD288" s="8"/>
      <c r="AE288" s="8"/>
    </row>
    <row r="289" spans="1:31" ht="12.75" customHeight="1" x14ac:dyDescent="0.2">
      <c r="A289" s="224"/>
      <c r="B289" s="233"/>
      <c r="C289" s="52" t="str">
        <f>+'DistrictxDiv-Dept'!C289</f>
        <v>Fair</v>
      </c>
      <c r="D289" s="32"/>
      <c r="E289" s="33"/>
      <c r="F289" s="32"/>
      <c r="G289" s="8"/>
      <c r="I289" s="8"/>
      <c r="V289" s="8"/>
      <c r="W289" s="8"/>
      <c r="X289" s="8"/>
      <c r="Y289" s="8"/>
      <c r="Z289" s="8"/>
      <c r="AA289" s="8"/>
      <c r="AB289" s="8"/>
      <c r="AC289" s="8"/>
      <c r="AD289" s="8"/>
      <c r="AE289" s="8"/>
    </row>
    <row r="290" spans="1:31" ht="12.75" customHeight="1" x14ac:dyDescent="0.2">
      <c r="A290" s="224"/>
      <c r="B290" s="233"/>
      <c r="C290" s="9" t="str">
        <f>+'DistrictxDiv-Dept'!C290</f>
        <v>Accounting (ACCT)</v>
      </c>
      <c r="D290" s="7"/>
      <c r="E290" s="10" t="s">
        <v>615</v>
      </c>
      <c r="F290" s="7">
        <f>+'DistrictxDiv-Dept'!D290</f>
        <v>0</v>
      </c>
      <c r="G290" s="8"/>
      <c r="I290" s="8"/>
      <c r="V290" s="8"/>
      <c r="W290" s="8"/>
      <c r="X290" s="8"/>
      <c r="Y290" s="8"/>
      <c r="Z290" s="8"/>
      <c r="AA290" s="8"/>
      <c r="AB290" s="8"/>
      <c r="AC290" s="8"/>
      <c r="AD290" s="8"/>
      <c r="AE290" s="8"/>
    </row>
    <row r="291" spans="1:31" ht="12.75" customHeight="1" x14ac:dyDescent="0.2">
      <c r="A291" s="224"/>
      <c r="B291" s="233"/>
      <c r="C291" s="9" t="str">
        <f>+'DistrictxDiv-Dept'!C291</f>
        <v>Art (ARTS)</v>
      </c>
      <c r="D291" s="15">
        <v>2016</v>
      </c>
      <c r="E291" s="10">
        <f t="shared" ref="E291:E302" si="29">+D291/$F291</f>
        <v>0.23728813559322035</v>
      </c>
      <c r="F291" s="7">
        <f>+'DistrictxDiv-Dept'!D291</f>
        <v>8496</v>
      </c>
      <c r="G291" s="8"/>
      <c r="K291" s="14"/>
      <c r="L291" s="92"/>
      <c r="V291" s="8"/>
      <c r="W291" s="8"/>
      <c r="X291" s="8"/>
      <c r="Y291" s="8"/>
      <c r="Z291" s="8"/>
      <c r="AA291" s="8"/>
      <c r="AB291" s="8"/>
      <c r="AC291" s="8"/>
      <c r="AD291" s="8"/>
      <c r="AE291" s="8"/>
    </row>
    <row r="292" spans="1:31" ht="12.75" customHeight="1" x14ac:dyDescent="0.2">
      <c r="A292" s="224"/>
      <c r="B292" s="233"/>
      <c r="C292" s="9" t="str">
        <f>+'DistrictxDiv-Dept'!C292</f>
        <v>Business (BUSI)</v>
      </c>
      <c r="D292" s="15"/>
      <c r="E292" s="10" t="s">
        <v>615</v>
      </c>
      <c r="F292" s="7">
        <f>+'DistrictxDiv-Dept'!D292</f>
        <v>0</v>
      </c>
      <c r="G292" s="8"/>
      <c r="I292" s="8"/>
      <c r="V292" s="8"/>
      <c r="W292" s="8"/>
      <c r="X292" s="8"/>
      <c r="Y292" s="8"/>
      <c r="Z292" s="8"/>
      <c r="AA292" s="8"/>
      <c r="AB292" s="8"/>
      <c r="AC292" s="8"/>
      <c r="AD292" s="8"/>
      <c r="AE292" s="8"/>
    </row>
    <row r="293" spans="1:31" ht="12.75" customHeight="1" x14ac:dyDescent="0.2">
      <c r="A293" s="224"/>
      <c r="B293" s="233"/>
      <c r="C293" s="9" t="str">
        <f>+'DistrictxDiv-Dept'!C293</f>
        <v>Dance (DANC)</v>
      </c>
      <c r="D293" s="7"/>
      <c r="E293" s="10" t="s">
        <v>615</v>
      </c>
      <c r="F293" s="7">
        <f>+'DistrictxDiv-Dept'!D293</f>
        <v>0</v>
      </c>
      <c r="G293" s="8"/>
      <c r="I293" s="8"/>
      <c r="V293" s="8"/>
      <c r="W293" s="8"/>
      <c r="X293" s="8"/>
      <c r="Y293" s="8"/>
      <c r="Z293" s="8"/>
      <c r="AA293" s="8"/>
      <c r="AB293" s="8"/>
      <c r="AC293" s="8"/>
      <c r="AD293" s="8"/>
      <c r="AE293" s="8"/>
    </row>
    <row r="294" spans="1:31" ht="12.75" customHeight="1" x14ac:dyDescent="0.2">
      <c r="A294" s="224"/>
      <c r="B294" s="233"/>
      <c r="C294" s="9" t="str">
        <f>+'DistrictxDiv-Dept'!C294</f>
        <v>Developmental Mathematics (DEVM)</v>
      </c>
      <c r="D294" s="15">
        <v>2304</v>
      </c>
      <c r="E294" s="10">
        <f t="shared" si="29"/>
        <v>0.11188811188811189</v>
      </c>
      <c r="F294" s="7">
        <f>+'DistrictxDiv-Dept'!D294</f>
        <v>20592</v>
      </c>
      <c r="G294" s="8"/>
      <c r="L294" s="92"/>
      <c r="V294" s="8"/>
      <c r="W294" s="8"/>
      <c r="X294" s="8"/>
      <c r="Y294" s="8"/>
      <c r="Z294" s="8"/>
      <c r="AA294" s="8"/>
      <c r="AB294" s="8"/>
      <c r="AC294" s="8"/>
      <c r="AD294" s="8"/>
      <c r="AE294" s="8"/>
    </row>
    <row r="295" spans="1:31" ht="12.75" customHeight="1" x14ac:dyDescent="0.2">
      <c r="A295" s="224"/>
      <c r="B295" s="233"/>
      <c r="C295" s="9" t="str">
        <f>+'DistrictxDiv-Dept'!C295</f>
        <v>Economics (ECON)</v>
      </c>
      <c r="D295" s="7">
        <v>1056</v>
      </c>
      <c r="E295" s="10">
        <f t="shared" si="29"/>
        <v>0.12429378531073447</v>
      </c>
      <c r="F295" s="7">
        <f>+'DistrictxDiv-Dept'!D295</f>
        <v>8496</v>
      </c>
      <c r="G295" s="8"/>
      <c r="L295" s="92"/>
      <c r="V295" s="8"/>
      <c r="W295" s="8"/>
      <c r="X295" s="8"/>
      <c r="Y295" s="8"/>
      <c r="Z295" s="8"/>
      <c r="AA295" s="8"/>
      <c r="AB295" s="8"/>
      <c r="AC295" s="8"/>
      <c r="AD295" s="8"/>
      <c r="AE295" s="8"/>
    </row>
    <row r="296" spans="1:31" ht="12.75" customHeight="1" x14ac:dyDescent="0.2">
      <c r="A296" s="224"/>
      <c r="B296" s="233"/>
      <c r="C296" s="9" t="str">
        <f>+'DistrictxDiv-Dept'!C296</f>
        <v>EDUC Learning Frameworks (EDLF)</v>
      </c>
      <c r="D296" s="7"/>
      <c r="E296" s="10">
        <f t="shared" si="29"/>
        <v>0</v>
      </c>
      <c r="F296" s="7">
        <f>+'DistrictxDiv-Dept'!D296</f>
        <v>7008</v>
      </c>
      <c r="G296" s="8"/>
      <c r="I296" s="8"/>
      <c r="V296" s="8"/>
      <c r="W296" s="8"/>
      <c r="X296" s="8"/>
      <c r="Y296" s="8"/>
      <c r="Z296" s="8"/>
      <c r="AA296" s="8"/>
      <c r="AB296" s="8"/>
      <c r="AC296" s="8"/>
      <c r="AD296" s="8"/>
      <c r="AE296" s="8"/>
    </row>
    <row r="297" spans="1:31" ht="12.75" customHeight="1" x14ac:dyDescent="0.2">
      <c r="A297" s="224"/>
      <c r="B297" s="233"/>
      <c r="C297" s="9" t="str">
        <f>+'DistrictxDiv-Dept'!C297</f>
        <v>Education (EDUC)</v>
      </c>
      <c r="D297" s="15"/>
      <c r="E297" s="10" t="s">
        <v>615</v>
      </c>
      <c r="F297" s="7">
        <f>+'DistrictxDiv-Dept'!D297</f>
        <v>0</v>
      </c>
      <c r="G297" s="8"/>
      <c r="I297" s="8"/>
      <c r="V297" s="8"/>
      <c r="W297" s="8"/>
      <c r="X297" s="8"/>
      <c r="Y297" s="8"/>
      <c r="Z297" s="8"/>
      <c r="AA297" s="8"/>
      <c r="AB297" s="8"/>
      <c r="AC297" s="8"/>
      <c r="AD297" s="8"/>
      <c r="AE297" s="8"/>
    </row>
    <row r="298" spans="1:31" ht="12.75" customHeight="1" x14ac:dyDescent="0.2">
      <c r="A298" s="224"/>
      <c r="B298" s="233"/>
      <c r="C298" s="9" t="str">
        <f>+'DistrictxDiv-Dept'!C298</f>
        <v>Mathematics (MATH)</v>
      </c>
      <c r="D298" s="7">
        <v>11552</v>
      </c>
      <c r="E298" s="10">
        <f t="shared" si="29"/>
        <v>0.18177240684793555</v>
      </c>
      <c r="F298" s="7">
        <f>+'DistrictxDiv-Dept'!D298</f>
        <v>63552</v>
      </c>
      <c r="G298" s="8"/>
      <c r="I298" s="8"/>
      <c r="L298" s="92"/>
      <c r="V298" s="8"/>
      <c r="W298" s="8"/>
      <c r="X298" s="8"/>
      <c r="Y298" s="8"/>
      <c r="Z298" s="8"/>
      <c r="AA298" s="8"/>
      <c r="AB298" s="8"/>
      <c r="AC298" s="8"/>
      <c r="AD298" s="8"/>
      <c r="AE298" s="8"/>
    </row>
    <row r="299" spans="1:31" ht="12.75" customHeight="1" x14ac:dyDescent="0.2">
      <c r="A299" s="224"/>
      <c r="B299" s="233"/>
      <c r="C299" s="9" t="str">
        <f>+'DistrictxDiv-Dept'!C299</f>
        <v>Music (MUSI)</v>
      </c>
      <c r="D299" s="7"/>
      <c r="E299" s="10">
        <f t="shared" si="29"/>
        <v>0</v>
      </c>
      <c r="F299" s="7">
        <f>+'DistrictxDiv-Dept'!D299</f>
        <v>3936</v>
      </c>
      <c r="G299" s="8"/>
      <c r="I299" s="8"/>
      <c r="V299" s="8"/>
      <c r="W299" s="8"/>
      <c r="X299" s="8"/>
      <c r="Y299" s="8"/>
      <c r="Z299" s="8"/>
      <c r="AA299" s="8"/>
      <c r="AB299" s="8"/>
      <c r="AC299" s="8"/>
      <c r="AD299" s="8"/>
      <c r="AE299" s="8"/>
    </row>
    <row r="300" spans="1:31" ht="12.75" customHeight="1" x14ac:dyDescent="0.2">
      <c r="A300" s="224"/>
      <c r="B300" s="233"/>
      <c r="C300" s="9" t="str">
        <f>+'DistrictxDiv-Dept'!C300</f>
        <v>Photography (PHOT)</v>
      </c>
      <c r="D300" s="7"/>
      <c r="E300" s="10">
        <f t="shared" si="29"/>
        <v>0</v>
      </c>
      <c r="F300" s="7">
        <f>+'DistrictxDiv-Dept'!D300</f>
        <v>2304</v>
      </c>
      <c r="G300" s="8"/>
      <c r="I300" s="8"/>
      <c r="V300" s="8"/>
      <c r="W300" s="8"/>
      <c r="X300" s="8"/>
      <c r="Y300" s="8"/>
      <c r="Z300" s="8"/>
      <c r="AA300" s="8"/>
      <c r="AB300" s="8"/>
      <c r="AC300" s="8"/>
      <c r="AD300" s="8"/>
      <c r="AE300" s="8"/>
    </row>
    <row r="301" spans="1:31" ht="12.75" customHeight="1" x14ac:dyDescent="0.2">
      <c r="A301" s="224"/>
      <c r="B301" s="233"/>
      <c r="C301" s="49" t="str">
        <f>+'DistrictxDiv-Dept'!C301</f>
        <v>Psychology (PSYC)</v>
      </c>
      <c r="D301" s="7">
        <v>2064</v>
      </c>
      <c r="E301" s="10">
        <f t="shared" si="29"/>
        <v>0.2275132275132275</v>
      </c>
      <c r="F301" s="7">
        <f>+'DistrictxDiv-Dept'!D301</f>
        <v>9072</v>
      </c>
      <c r="G301" s="8"/>
      <c r="K301" s="14"/>
      <c r="L301" s="92"/>
      <c r="V301" s="8"/>
      <c r="W301" s="8"/>
      <c r="X301" s="8"/>
      <c r="Y301" s="8"/>
      <c r="Z301" s="8"/>
      <c r="AA301" s="8"/>
      <c r="AB301" s="8"/>
      <c r="AC301" s="8"/>
      <c r="AD301" s="8"/>
      <c r="AE301" s="8"/>
    </row>
    <row r="302" spans="1:31" ht="12.75" customHeight="1" x14ac:dyDescent="0.2">
      <c r="A302" s="224"/>
      <c r="B302" s="233"/>
      <c r="C302" s="49" t="str">
        <f>+'DistrictxDiv-Dept'!C302</f>
        <v>Sociology (SOCI)</v>
      </c>
      <c r="D302" s="15"/>
      <c r="E302" s="10">
        <f t="shared" si="29"/>
        <v>0</v>
      </c>
      <c r="F302" s="7">
        <f>+'DistrictxDiv-Dept'!D302</f>
        <v>2256</v>
      </c>
      <c r="G302" s="8"/>
      <c r="I302" s="8"/>
      <c r="V302" s="8"/>
      <c r="W302" s="8"/>
      <c r="X302" s="8"/>
      <c r="Y302" s="8"/>
      <c r="Z302" s="8"/>
      <c r="AA302" s="8"/>
      <c r="AB302" s="8"/>
      <c r="AC302" s="8"/>
      <c r="AD302" s="8"/>
      <c r="AE302" s="8"/>
    </row>
    <row r="303" spans="1:31" ht="12.75" customHeight="1" x14ac:dyDescent="0.2">
      <c r="A303" s="224"/>
      <c r="B303" s="233"/>
      <c r="C303" s="34" t="str">
        <f>+'DistrictxDiv-Dept'!C303</f>
        <v>Subtotal</v>
      </c>
      <c r="D303" s="32">
        <f>SUM(D290:D302)</f>
        <v>18992</v>
      </c>
      <c r="E303" s="33">
        <f t="shared" ref="E303:E326" si="30">+D303/$F303</f>
        <v>0.15107547409952909</v>
      </c>
      <c r="F303" s="32">
        <f>+'DistrictxDiv-Dept'!D303</f>
        <v>125712</v>
      </c>
      <c r="G303" s="8"/>
      <c r="I303" s="8"/>
      <c r="L303" s="92"/>
      <c r="V303" s="8"/>
      <c r="W303" s="8"/>
      <c r="X303" s="8"/>
      <c r="Y303" s="8"/>
      <c r="Z303" s="8"/>
      <c r="AA303" s="8"/>
      <c r="AB303" s="8"/>
      <c r="AC303" s="8"/>
      <c r="AD303" s="8"/>
      <c r="AE303" s="8"/>
    </row>
    <row r="304" spans="1:31" ht="12.75" customHeight="1" thickBot="1" x14ac:dyDescent="0.25">
      <c r="A304" s="224"/>
      <c r="B304" s="234"/>
      <c r="C304" s="63" t="str">
        <f>+'DistrictxDiv-Dept'!C304</f>
        <v>Division Total</v>
      </c>
      <c r="D304" s="62">
        <f>SUM(D276,D288,D303)</f>
        <v>48720</v>
      </c>
      <c r="E304" s="60">
        <f t="shared" si="30"/>
        <v>0.13700170970934941</v>
      </c>
      <c r="F304" s="62">
        <f>+'DistrictxDiv-Dept'!D304</f>
        <v>355616</v>
      </c>
      <c r="G304" s="8"/>
      <c r="I304" s="8"/>
      <c r="J304" s="14"/>
      <c r="L304" s="92"/>
      <c r="V304" s="8"/>
      <c r="W304" s="8"/>
      <c r="X304" s="8"/>
      <c r="Y304" s="8"/>
      <c r="Z304" s="8"/>
      <c r="AA304" s="8"/>
      <c r="AB304" s="8"/>
      <c r="AC304" s="8"/>
      <c r="AD304" s="8"/>
      <c r="AE304" s="8"/>
    </row>
    <row r="305" spans="1:31" ht="12.75" customHeight="1" x14ac:dyDescent="0.2">
      <c r="A305" s="221" t="s">
        <v>346</v>
      </c>
      <c r="B305" s="224" t="s">
        <v>354</v>
      </c>
      <c r="C305" s="51" t="str">
        <f>+'DistrictxDiv-Dept'!C305</f>
        <v>Activity Care (Westcott [21280]-DW) (ACTC)</v>
      </c>
      <c r="D305" s="16"/>
      <c r="E305" s="10" t="s">
        <v>615</v>
      </c>
      <c r="F305" s="7">
        <f>+'DistrictxDiv-Dept'!D305</f>
        <v>0</v>
      </c>
      <c r="G305" s="8"/>
      <c r="J305" s="14"/>
      <c r="L305" s="92"/>
      <c r="V305" s="8"/>
      <c r="W305" s="8"/>
      <c r="X305" s="8"/>
      <c r="Y305" s="8"/>
      <c r="Z305" s="8"/>
      <c r="AA305" s="8"/>
      <c r="AB305" s="8"/>
      <c r="AC305" s="8"/>
      <c r="AD305" s="8"/>
      <c r="AE305" s="8"/>
    </row>
    <row r="306" spans="1:31" ht="12.75" customHeight="1" x14ac:dyDescent="0.2">
      <c r="A306" s="221"/>
      <c r="B306" s="224"/>
      <c r="C306" s="9" t="str">
        <f>+'DistrictxDiv-Dept'!C306</f>
        <v>Clinical Operations Mgt. BAS (? [21200]-DW) (CLOP)</v>
      </c>
      <c r="D306" s="7"/>
      <c r="E306" s="10" t="s">
        <v>615</v>
      </c>
      <c r="F306" s="7">
        <f>+'DistrictxDiv-Dept'!D306</f>
        <v>0</v>
      </c>
      <c r="G306" s="8"/>
      <c r="J306" s="14"/>
      <c r="K306" s="14"/>
      <c r="L306" s="92"/>
      <c r="V306" s="8"/>
      <c r="W306" s="8"/>
      <c r="X306" s="8"/>
      <c r="Y306" s="8"/>
      <c r="Z306" s="8"/>
      <c r="AA306" s="8"/>
      <c r="AB306" s="8"/>
      <c r="AC306" s="8"/>
      <c r="AD306" s="8"/>
      <c r="AE306" s="8"/>
    </row>
    <row r="307" spans="1:31" ht="12.75" customHeight="1" x14ac:dyDescent="0.2">
      <c r="A307" s="221"/>
      <c r="B307" s="224"/>
      <c r="C307" s="9" t="str">
        <f>+'DistrictxDiv-Dept'!C307</f>
        <v>Dental Hygiene (McClellan [21230]-DW) (DHYG)</v>
      </c>
      <c r="D307" s="7">
        <v>2080</v>
      </c>
      <c r="E307" s="10">
        <f t="shared" si="30"/>
        <v>0.22887323943661972</v>
      </c>
      <c r="F307" s="7">
        <f>+'DistrictxDiv-Dept'!D307</f>
        <v>9088</v>
      </c>
      <c r="G307" s="8"/>
      <c r="I307" s="8"/>
      <c r="K307" s="14"/>
      <c r="L307" s="92"/>
      <c r="V307" s="8"/>
      <c r="W307" s="8"/>
      <c r="X307" s="8"/>
      <c r="Y307" s="8"/>
      <c r="Z307" s="8"/>
      <c r="AA307" s="8"/>
      <c r="AB307" s="8"/>
      <c r="AC307" s="8"/>
      <c r="AD307" s="8"/>
      <c r="AE307" s="8"/>
    </row>
    <row r="308" spans="1:31" ht="12.75" customHeight="1" x14ac:dyDescent="0.2">
      <c r="A308" s="221"/>
      <c r="B308" s="224"/>
      <c r="C308" s="9" t="str">
        <f>+'DistrictxDiv-Dept'!C308</f>
        <v>Diag Med Sonography (Chambers [21270]-DW) (DMSO)</v>
      </c>
      <c r="D308" s="7"/>
      <c r="E308" s="10">
        <f t="shared" si="30"/>
        <v>0</v>
      </c>
      <c r="F308" s="7">
        <f>+'DistrictxDiv-Dept'!D308</f>
        <v>4768</v>
      </c>
      <c r="G308" s="8"/>
      <c r="I308" s="8"/>
      <c r="V308" s="8"/>
      <c r="W308" s="8"/>
      <c r="X308" s="8"/>
      <c r="Y308" s="8"/>
      <c r="Z308" s="8"/>
      <c r="AA308" s="8"/>
      <c r="AB308" s="8"/>
      <c r="AC308" s="8"/>
      <c r="AD308" s="8"/>
      <c r="AE308" s="8"/>
    </row>
    <row r="309" spans="1:31" ht="12.75" customHeight="1" x14ac:dyDescent="0.2">
      <c r="A309" s="221"/>
      <c r="B309" s="224"/>
      <c r="C309" s="205" t="str">
        <f>+'DistrictxDiv-Dept'!C309</f>
        <v>Diag Med Sonography-Cardiac (Chambers [21270]-DW) (DMSC)</v>
      </c>
      <c r="D309" s="7"/>
      <c r="E309" s="10">
        <f t="shared" si="30"/>
        <v>0</v>
      </c>
      <c r="F309" s="7">
        <f>+'DistrictxDiv-Dept'!D309</f>
        <v>384</v>
      </c>
      <c r="G309" s="8"/>
      <c r="I309" s="8"/>
      <c r="V309" s="8"/>
      <c r="W309" s="8"/>
      <c r="X309" s="8"/>
      <c r="Y309" s="8"/>
      <c r="Z309" s="8"/>
      <c r="AA309" s="8"/>
      <c r="AB309" s="8"/>
      <c r="AC309" s="8"/>
      <c r="AD309" s="8"/>
      <c r="AE309" s="8"/>
    </row>
    <row r="310" spans="1:31" ht="12.75" customHeight="1" x14ac:dyDescent="0.2">
      <c r="A310" s="221"/>
      <c r="B310" s="224"/>
      <c r="C310" s="9" t="str">
        <f>+'DistrictxDiv-Dept'!C310</f>
        <v>EMS (Mock [21225]-DW) (EMS)</v>
      </c>
      <c r="D310" s="7">
        <v>9072</v>
      </c>
      <c r="E310" s="10">
        <f t="shared" si="30"/>
        <v>0.29226804123711342</v>
      </c>
      <c r="F310" s="7">
        <f>+'DistrictxDiv-Dept'!D310</f>
        <v>31040</v>
      </c>
      <c r="G310" s="8"/>
      <c r="I310" s="8"/>
      <c r="K310" s="14"/>
      <c r="L310" s="92"/>
      <c r="V310" s="8"/>
      <c r="W310" s="8"/>
      <c r="X310" s="8"/>
      <c r="Y310" s="8"/>
      <c r="Z310" s="8"/>
      <c r="AA310" s="8"/>
      <c r="AB310" s="8"/>
      <c r="AC310" s="8"/>
      <c r="AD310" s="8"/>
      <c r="AE310" s="8"/>
    </row>
    <row r="311" spans="1:31" ht="12.75" customHeight="1" x14ac:dyDescent="0.2">
      <c r="A311" s="221"/>
      <c r="B311" s="224"/>
      <c r="C311" s="9" t="str">
        <f>+'DistrictxDiv-Dept'!C311</f>
        <v>Fire Science (McAuliff [21220]-DW) (FIRE)</v>
      </c>
      <c r="D311" s="7">
        <v>528</v>
      </c>
      <c r="E311" s="10">
        <f t="shared" si="30"/>
        <v>0.1134020618556701</v>
      </c>
      <c r="F311" s="7">
        <f>+'DistrictxDiv-Dept'!D311</f>
        <v>4656</v>
      </c>
      <c r="G311" s="8"/>
      <c r="I311" s="8"/>
      <c r="K311" s="14"/>
      <c r="L311" s="92"/>
      <c r="V311" s="8"/>
      <c r="W311" s="8"/>
      <c r="X311" s="8"/>
      <c r="Y311" s="8"/>
      <c r="Z311" s="8"/>
      <c r="AA311" s="8"/>
      <c r="AB311" s="8"/>
      <c r="AC311" s="8"/>
      <c r="AD311" s="8"/>
      <c r="AE311" s="8"/>
    </row>
    <row r="312" spans="1:31" ht="12.75" customHeight="1" x14ac:dyDescent="0.2">
      <c r="A312" s="221"/>
      <c r="B312" s="224"/>
      <c r="C312" s="9" t="str">
        <f>+'DistrictxDiv-Dept'!C312</f>
        <v>Health Information Mgt. (Danton [21250]-DW) (HIM)</v>
      </c>
      <c r="D312" s="7">
        <v>704</v>
      </c>
      <c r="E312" s="10">
        <f t="shared" si="30"/>
        <v>5.9459459459459463E-2</v>
      </c>
      <c r="F312" s="7">
        <f>+'DistrictxDiv-Dept'!D312</f>
        <v>11840</v>
      </c>
      <c r="G312" s="8"/>
      <c r="K312" s="14"/>
      <c r="L312" s="92"/>
      <c r="V312" s="8"/>
      <c r="W312" s="8"/>
      <c r="X312" s="8"/>
      <c r="Y312" s="8"/>
      <c r="Z312" s="8"/>
      <c r="AA312" s="8"/>
      <c r="AB312" s="8"/>
      <c r="AC312" s="8"/>
      <c r="AD312" s="8"/>
      <c r="AE312" s="8"/>
    </row>
    <row r="313" spans="1:31" ht="12.75" customHeight="1" x14ac:dyDescent="0.2">
      <c r="A313" s="221"/>
      <c r="B313" s="224"/>
      <c r="C313" s="51" t="str">
        <f>+'DistrictxDiv-Dept'!C313</f>
        <v>Health Professions (Westcott [21280]-DW) (HPRF)</v>
      </c>
      <c r="D313" s="14">
        <v>24592</v>
      </c>
      <c r="E313" s="10">
        <f t="shared" si="30"/>
        <v>0.31947620037414259</v>
      </c>
      <c r="F313" s="7">
        <f>+'DistrictxDiv-Dept'!D313</f>
        <v>76976</v>
      </c>
      <c r="G313" s="8"/>
      <c r="I313" s="8"/>
      <c r="J313" s="14"/>
      <c r="K313" s="14"/>
      <c r="L313" s="92"/>
      <c r="V313" s="8"/>
      <c r="W313" s="8"/>
      <c r="X313" s="8"/>
      <c r="Y313" s="8"/>
      <c r="Z313" s="8"/>
      <c r="AA313" s="8"/>
      <c r="AB313" s="8"/>
      <c r="AC313" s="8"/>
      <c r="AD313" s="8"/>
      <c r="AE313" s="8"/>
    </row>
    <row r="314" spans="1:31" ht="12.75" customHeight="1" x14ac:dyDescent="0.2">
      <c r="A314" s="221"/>
      <c r="B314" s="224"/>
      <c r="C314" s="9" t="str">
        <f>+'DistrictxDiv-Dept'!C314</f>
        <v>Medical Asst. Adv. Practice (Deutsch [21340]-DW) (MEDA)</v>
      </c>
      <c r="D314" s="7">
        <v>3488</v>
      </c>
      <c r="E314" s="10">
        <f t="shared" si="30"/>
        <v>0.27352572145545795</v>
      </c>
      <c r="F314" s="7">
        <f>+'DistrictxDiv-Dept'!D314</f>
        <v>12752</v>
      </c>
      <c r="G314" s="8"/>
      <c r="I314" s="8"/>
      <c r="J314" s="14"/>
      <c r="K314" s="14"/>
      <c r="L314" s="92"/>
      <c r="V314" s="8"/>
      <c r="W314" s="8"/>
      <c r="X314" s="8"/>
      <c r="Y314" s="8"/>
      <c r="Z314" s="8"/>
      <c r="AA314" s="8"/>
      <c r="AB314" s="8"/>
      <c r="AC314" s="8"/>
      <c r="AD314" s="8"/>
      <c r="AE314" s="8"/>
    </row>
    <row r="315" spans="1:31" ht="12.75" customHeight="1" x14ac:dyDescent="0.2">
      <c r="A315" s="221"/>
      <c r="B315" s="224"/>
      <c r="C315" s="9" t="str">
        <f>+'DistrictxDiv-Dept'!C315</f>
        <v>Pharmacy Tech. (Aboalam [21255]-DW) (PHRA)</v>
      </c>
      <c r="D315" s="7">
        <v>336</v>
      </c>
      <c r="E315" s="10">
        <f t="shared" si="30"/>
        <v>5.8333333333333334E-2</v>
      </c>
      <c r="F315" s="7">
        <f>+'DistrictxDiv-Dept'!D315</f>
        <v>5760</v>
      </c>
      <c r="G315" s="8"/>
      <c r="J315" s="14"/>
      <c r="K315" s="14"/>
      <c r="L315" s="92"/>
      <c r="V315" s="8"/>
      <c r="W315" s="8"/>
      <c r="X315" s="8"/>
      <c r="Y315" s="8"/>
      <c r="Z315" s="8"/>
      <c r="AA315" s="8"/>
      <c r="AB315" s="8"/>
      <c r="AC315" s="8"/>
      <c r="AD315" s="8"/>
      <c r="AE315" s="8"/>
    </row>
    <row r="316" spans="1:31" ht="12.75" customHeight="1" x14ac:dyDescent="0.2">
      <c r="A316" s="221"/>
      <c r="B316" s="224"/>
      <c r="C316" s="9" t="str">
        <f>+'DistrictxDiv-Dept'!C316</f>
        <v>Physical Therapist Assistant (Cox [21235]-DW) (PTHA)</v>
      </c>
      <c r="D316" s="7">
        <v>512</v>
      </c>
      <c r="E316" s="10">
        <f t="shared" si="30"/>
        <v>0.19047619047619047</v>
      </c>
      <c r="F316" s="7">
        <f>+'DistrictxDiv-Dept'!D316</f>
        <v>2688</v>
      </c>
      <c r="G316" s="8"/>
      <c r="J316" s="14"/>
      <c r="K316" s="14"/>
      <c r="L316" s="92"/>
      <c r="V316" s="8"/>
      <c r="W316" s="8"/>
      <c r="X316" s="8"/>
      <c r="Y316" s="8"/>
      <c r="Z316" s="8"/>
      <c r="AA316" s="8"/>
      <c r="AB316" s="8"/>
      <c r="AC316" s="8"/>
      <c r="AD316" s="8"/>
      <c r="AE316" s="8"/>
    </row>
    <row r="317" spans="1:31" ht="12.75" customHeight="1" x14ac:dyDescent="0.2">
      <c r="A317" s="221"/>
      <c r="B317" s="224"/>
      <c r="C317" s="9" t="str">
        <f>+'DistrictxDiv-Dept'!C317</f>
        <v>Polysomnographic Tech. (Allen 21245]-DW) (PSGT)</v>
      </c>
      <c r="D317" s="7">
        <v>160</v>
      </c>
      <c r="E317" s="10">
        <f t="shared" si="30"/>
        <v>2.9239766081871343E-2</v>
      </c>
      <c r="F317" s="7">
        <f>+'DistrictxDiv-Dept'!D317</f>
        <v>5472</v>
      </c>
      <c r="G317" s="8"/>
      <c r="I317" s="8"/>
      <c r="J317" s="14"/>
      <c r="K317" s="14"/>
      <c r="L317" s="92"/>
      <c r="V317" s="8"/>
      <c r="W317" s="8"/>
      <c r="X317" s="8"/>
      <c r="Y317" s="8"/>
      <c r="Z317" s="8"/>
      <c r="AA317" s="8"/>
      <c r="AB317" s="8"/>
      <c r="AC317" s="8"/>
      <c r="AD317" s="8"/>
      <c r="AE317" s="8"/>
    </row>
    <row r="318" spans="1:31" ht="12.75" customHeight="1" x14ac:dyDescent="0.2">
      <c r="A318" s="221"/>
      <c r="B318" s="224"/>
      <c r="C318" s="9" t="str">
        <f>+'DistrictxDiv-Dept'!C318</f>
        <v>Respiratory Care (Boganwright [21240]-DW) (RSPT)</v>
      </c>
      <c r="D318" s="7">
        <v>2080</v>
      </c>
      <c r="E318" s="10">
        <f t="shared" si="30"/>
        <v>0.27484143763213531</v>
      </c>
      <c r="F318" s="7">
        <f>+'DistrictxDiv-Dept'!D318</f>
        <v>7568</v>
      </c>
      <c r="G318" s="8"/>
      <c r="J318" s="14"/>
      <c r="K318" s="14"/>
      <c r="L318" s="92"/>
      <c r="V318" s="8"/>
      <c r="W318" s="8"/>
      <c r="X318" s="8"/>
      <c r="Y318" s="8"/>
      <c r="Z318" s="8"/>
      <c r="AA318" s="8"/>
      <c r="AB318" s="8"/>
      <c r="AC318" s="8"/>
      <c r="AD318" s="8"/>
      <c r="AE318" s="8"/>
    </row>
    <row r="319" spans="1:31" ht="12.75" customHeight="1" x14ac:dyDescent="0.2">
      <c r="A319" s="221"/>
      <c r="B319" s="224"/>
      <c r="C319" s="48" t="str">
        <f>+'DistrictxDiv-Dept'!C319</f>
        <v>Surgical Assistant (DonnaSmith [21295]-DW) (SRGA)</v>
      </c>
      <c r="D319" s="7">
        <v>640</v>
      </c>
      <c r="E319" s="10">
        <f t="shared" si="30"/>
        <v>0.22099447513812154</v>
      </c>
      <c r="F319" s="7">
        <f>+'DistrictxDiv-Dept'!D319</f>
        <v>2896</v>
      </c>
      <c r="G319" s="8"/>
      <c r="J319" s="14"/>
      <c r="K319" s="14"/>
      <c r="L319" s="92"/>
      <c r="V319" s="8"/>
      <c r="W319" s="8"/>
      <c r="X319" s="8"/>
      <c r="Y319" s="8"/>
      <c r="Z319" s="8"/>
      <c r="AA319" s="8"/>
      <c r="AB319" s="8"/>
      <c r="AC319" s="8"/>
      <c r="AD319" s="8"/>
      <c r="AE319" s="8"/>
    </row>
    <row r="320" spans="1:31" ht="12.75" customHeight="1" x14ac:dyDescent="0.2">
      <c r="A320" s="221"/>
      <c r="B320" s="224"/>
      <c r="C320" s="9" t="str">
        <f>+'DistrictxDiv-Dept'!C320</f>
        <v>Surgical Technology (DonnaSmith [21290]-DW) (SRGT)</v>
      </c>
      <c r="D320" s="7">
        <v>1888</v>
      </c>
      <c r="E320" s="10">
        <f t="shared" si="30"/>
        <v>0.2062937062937063</v>
      </c>
      <c r="F320" s="7">
        <f>+'DistrictxDiv-Dept'!D320</f>
        <v>9152</v>
      </c>
      <c r="G320" s="8"/>
      <c r="K320" s="14"/>
      <c r="L320" s="92"/>
      <c r="V320" s="8"/>
      <c r="W320" s="8"/>
      <c r="X320" s="8"/>
      <c r="Y320" s="8"/>
      <c r="Z320" s="8"/>
      <c r="AA320" s="8"/>
      <c r="AB320" s="8"/>
      <c r="AC320" s="8"/>
      <c r="AD320" s="8"/>
      <c r="AE320" s="8"/>
    </row>
    <row r="321" spans="1:31" ht="12.75" customHeight="1" thickBot="1" x14ac:dyDescent="0.25">
      <c r="A321" s="221"/>
      <c r="B321" s="227"/>
      <c r="C321" s="63" t="str">
        <f>+'DistrictxDiv-Dept'!C321</f>
        <v>Division Total</v>
      </c>
      <c r="D321" s="62">
        <f>SUM(D305:D320)</f>
        <v>46080</v>
      </c>
      <c r="E321" s="60">
        <f t="shared" si="30"/>
        <v>0.24902723735408561</v>
      </c>
      <c r="F321" s="62">
        <f>+'DistrictxDiv-Dept'!D321</f>
        <v>185040</v>
      </c>
      <c r="G321" s="8"/>
      <c r="K321" s="14"/>
      <c r="L321" s="92"/>
      <c r="V321" s="8"/>
      <c r="W321" s="8"/>
      <c r="X321" s="8"/>
      <c r="Y321" s="8"/>
      <c r="Z321" s="8"/>
      <c r="AA321" s="8"/>
      <c r="AB321" s="8"/>
      <c r="AC321" s="8"/>
      <c r="AD321" s="8"/>
      <c r="AE321" s="8"/>
    </row>
    <row r="322" spans="1:31" ht="12.75" customHeight="1" x14ac:dyDescent="0.2">
      <c r="A322" s="221"/>
      <c r="B322" s="223" t="s">
        <v>340</v>
      </c>
      <c r="C322" s="47" t="str">
        <f>+'DistrictxDiv-Dept'!C322</f>
        <v>ADN (AWilson [21310]-DW (ADNU)</v>
      </c>
      <c r="D322" s="16">
        <v>33952</v>
      </c>
      <c r="E322" s="10">
        <f t="shared" si="30"/>
        <v>0.27572765072765071</v>
      </c>
      <c r="F322" s="7">
        <f>+'DistrictxDiv-Dept'!D322</f>
        <v>123136</v>
      </c>
      <c r="G322" s="8"/>
      <c r="I322" s="8"/>
      <c r="V322" s="8"/>
      <c r="W322" s="8"/>
      <c r="X322" s="8"/>
      <c r="Y322" s="8"/>
      <c r="Z322" s="8"/>
      <c r="AA322" s="8"/>
      <c r="AB322" s="8"/>
      <c r="AC322" s="8"/>
      <c r="AD322" s="8"/>
      <c r="AE322" s="8"/>
    </row>
    <row r="323" spans="1:31" ht="12.75" customHeight="1" x14ac:dyDescent="0.2">
      <c r="A323" s="221"/>
      <c r="B323" s="225"/>
      <c r="C323" s="9" t="str">
        <f>+'DistrictxDiv-Dept'!C323</f>
        <v>RN to BSN (Veasy [21320]-DW) (RBSN)</v>
      </c>
      <c r="D323" s="7">
        <v>544</v>
      </c>
      <c r="E323" s="10">
        <f t="shared" si="30"/>
        <v>4.9562682215743441E-2</v>
      </c>
      <c r="F323" s="7">
        <f>+'DistrictxDiv-Dept'!D323</f>
        <v>10976</v>
      </c>
      <c r="G323" s="8"/>
      <c r="J323" s="14"/>
      <c r="K323" s="14"/>
      <c r="L323" s="92"/>
      <c r="V323" s="8"/>
      <c r="W323" s="8"/>
      <c r="X323" s="8"/>
      <c r="Y323" s="8"/>
      <c r="Z323" s="8"/>
      <c r="AA323" s="8"/>
      <c r="AB323" s="8"/>
      <c r="AC323" s="8"/>
      <c r="AD323" s="8"/>
      <c r="AE323" s="8"/>
    </row>
    <row r="324" spans="1:31" ht="12.75" customHeight="1" x14ac:dyDescent="0.2">
      <c r="A324" s="221"/>
      <c r="B324" s="225"/>
      <c r="C324" s="49" t="str">
        <f>+'DistrictxDiv-Dept'!C324</f>
        <v>Vocational Nursing (Forcum [21330]-DW) (VNSG)</v>
      </c>
      <c r="D324" s="7">
        <v>592</v>
      </c>
      <c r="E324" s="10">
        <f t="shared" si="30"/>
        <v>2.4633821571238348E-2</v>
      </c>
      <c r="F324" s="7">
        <f>+'DistrictxDiv-Dept'!D324</f>
        <v>24032</v>
      </c>
      <c r="G324" s="8"/>
      <c r="J324" s="14"/>
      <c r="K324" s="14"/>
      <c r="L324" s="92"/>
      <c r="V324" s="8"/>
      <c r="W324" s="8"/>
      <c r="X324" s="8"/>
      <c r="Y324" s="8"/>
      <c r="Z324" s="8"/>
      <c r="AA324" s="8"/>
      <c r="AB324" s="8"/>
      <c r="AC324" s="8"/>
      <c r="AD324" s="8"/>
      <c r="AE324" s="8"/>
    </row>
    <row r="325" spans="1:31" ht="12.75" customHeight="1" thickBot="1" x14ac:dyDescent="0.25">
      <c r="A325" s="221"/>
      <c r="B325" s="226"/>
      <c r="C325" s="61" t="str">
        <f>+'DistrictxDiv-Dept'!C325</f>
        <v>Division Total</v>
      </c>
      <c r="D325" s="62">
        <f>SUM(D322:D324)</f>
        <v>35088</v>
      </c>
      <c r="E325" s="60">
        <f t="shared" si="30"/>
        <v>0.22187373532982599</v>
      </c>
      <c r="F325" s="62">
        <f>+'DistrictxDiv-Dept'!D325</f>
        <v>158144</v>
      </c>
      <c r="G325" s="8"/>
      <c r="J325" s="14"/>
      <c r="K325" s="14"/>
      <c r="L325" s="92"/>
      <c r="V325" s="8"/>
      <c r="W325" s="8"/>
      <c r="X325" s="8"/>
      <c r="Y325" s="8"/>
      <c r="Z325" s="8"/>
      <c r="AA325" s="8"/>
      <c r="AB325" s="8"/>
      <c r="AC325" s="8"/>
      <c r="AD325" s="8"/>
      <c r="AE325" s="8"/>
    </row>
    <row r="326" spans="1:31" ht="12.75" customHeight="1" thickBot="1" x14ac:dyDescent="0.25">
      <c r="A326" s="222"/>
      <c r="B326" s="228" t="s">
        <v>171</v>
      </c>
      <c r="C326" s="229"/>
      <c r="D326" s="75">
        <f>SUM(D304,D321,D325)</f>
        <v>129888</v>
      </c>
      <c r="E326" s="76">
        <f t="shared" si="30"/>
        <v>0.18587292501431024</v>
      </c>
      <c r="F326" s="77">
        <f>+'DistrictxDiv-Dept'!D326</f>
        <v>698800</v>
      </c>
      <c r="G326" s="8"/>
      <c r="J326" s="14"/>
      <c r="L326" s="92"/>
      <c r="V326" s="8"/>
      <c r="W326" s="8"/>
      <c r="X326" s="8"/>
      <c r="Y326" s="8"/>
      <c r="Z326" s="8"/>
      <c r="AA326" s="8"/>
      <c r="AB326" s="8"/>
      <c r="AC326" s="8"/>
      <c r="AD326" s="8"/>
      <c r="AE326" s="8"/>
    </row>
    <row r="327" spans="1:31" ht="12.75" customHeight="1" x14ac:dyDescent="0.2">
      <c r="A327" s="223" t="s">
        <v>345</v>
      </c>
      <c r="B327" s="223" t="s">
        <v>341</v>
      </c>
      <c r="C327" s="46" t="str">
        <f>+'DistrictxDiv-Dept'!C327</f>
        <v>Tercero</v>
      </c>
      <c r="D327" s="35"/>
      <c r="E327" s="35"/>
      <c r="F327" s="204"/>
      <c r="G327" s="8"/>
      <c r="J327" s="14"/>
      <c r="L327" s="92"/>
      <c r="V327" s="8"/>
      <c r="W327" s="8"/>
      <c r="X327" s="8"/>
      <c r="Y327" s="8"/>
      <c r="Z327" s="8"/>
      <c r="AA327" s="8"/>
      <c r="AB327" s="8"/>
      <c r="AC327" s="8"/>
      <c r="AD327" s="8"/>
      <c r="AE327" s="8"/>
    </row>
    <row r="328" spans="1:31" ht="12.75" customHeight="1" x14ac:dyDescent="0.2">
      <c r="A328" s="224"/>
      <c r="B328" s="225"/>
      <c r="C328" s="9" t="str">
        <f>+'DistrictxDiv-Dept'!C328</f>
        <v>Commercial Music (DW) (CMUS)</v>
      </c>
      <c r="D328" s="15">
        <v>4000</v>
      </c>
      <c r="E328" s="10">
        <f t="shared" ref="E328:E334" si="31">+D328/$F328</f>
        <v>0.26624068157614483</v>
      </c>
      <c r="F328" s="7">
        <f>+'DistrictxDiv-Dept'!D328</f>
        <v>15024</v>
      </c>
      <c r="G328" s="8"/>
      <c r="J328" s="14"/>
      <c r="K328" s="14"/>
      <c r="L328" s="92"/>
      <c r="V328" s="8"/>
      <c r="W328" s="8"/>
      <c r="X328" s="8"/>
      <c r="Y328" s="8"/>
      <c r="Z328" s="8"/>
      <c r="AA328" s="8"/>
      <c r="AB328" s="8"/>
      <c r="AC328" s="8"/>
      <c r="AD328" s="8"/>
      <c r="AE328" s="8"/>
    </row>
    <row r="329" spans="1:31" ht="12.75" customHeight="1" x14ac:dyDescent="0.2">
      <c r="A329" s="224"/>
      <c r="B329" s="225"/>
      <c r="C329" s="9" t="str">
        <f>+'DistrictxDiv-Dept'!C329</f>
        <v>Communications (COMM)</v>
      </c>
      <c r="D329" s="15"/>
      <c r="E329" s="10">
        <f t="shared" si="31"/>
        <v>0</v>
      </c>
      <c r="F329" s="7">
        <f>+'DistrictxDiv-Dept'!D329</f>
        <v>1152</v>
      </c>
      <c r="G329" s="8"/>
      <c r="I329" s="8"/>
      <c r="V329" s="8"/>
      <c r="W329" s="8"/>
      <c r="X329" s="8"/>
      <c r="Y329" s="8"/>
      <c r="Z329" s="8"/>
      <c r="AA329" s="8"/>
      <c r="AB329" s="8"/>
      <c r="AC329" s="8"/>
      <c r="AD329" s="8"/>
      <c r="AE329" s="8"/>
    </row>
    <row r="330" spans="1:31" ht="12.75" customHeight="1" x14ac:dyDescent="0.2">
      <c r="A330" s="224"/>
      <c r="B330" s="225"/>
      <c r="C330" s="9" t="str">
        <f>+'DistrictxDiv-Dept'!C330</f>
        <v>Dance (DANC)</v>
      </c>
      <c r="D330" s="15"/>
      <c r="E330" s="10">
        <f t="shared" si="31"/>
        <v>0</v>
      </c>
      <c r="F330" s="7">
        <f>+'DistrictxDiv-Dept'!D330</f>
        <v>5568</v>
      </c>
      <c r="G330" s="8"/>
      <c r="I330" s="8"/>
      <c r="V330" s="8"/>
      <c r="W330" s="8"/>
      <c r="X330" s="8"/>
      <c r="Y330" s="8"/>
      <c r="Z330" s="8"/>
      <c r="AA330" s="8"/>
      <c r="AB330" s="8"/>
      <c r="AC330" s="8"/>
      <c r="AD330" s="8"/>
      <c r="AE330" s="8"/>
    </row>
    <row r="331" spans="1:31" ht="12.75" customHeight="1" x14ac:dyDescent="0.2">
      <c r="A331" s="224"/>
      <c r="B331" s="225"/>
      <c r="C331" s="9" t="str">
        <f>+'DistrictxDiv-Dept'!C331</f>
        <v>Humanities (HUMA)</v>
      </c>
      <c r="D331" s="15"/>
      <c r="E331" s="10">
        <f t="shared" si="31"/>
        <v>0</v>
      </c>
      <c r="F331" s="7">
        <f>+'DistrictxDiv-Dept'!D331</f>
        <v>10224</v>
      </c>
      <c r="G331" s="8"/>
      <c r="I331" s="8"/>
      <c r="V331" s="8"/>
      <c r="W331" s="8"/>
      <c r="X331" s="8"/>
      <c r="Y331" s="8"/>
      <c r="Z331" s="8"/>
      <c r="AA331" s="8"/>
      <c r="AB331" s="8"/>
      <c r="AC331" s="8"/>
      <c r="AD331" s="8"/>
      <c r="AE331" s="8"/>
    </row>
    <row r="332" spans="1:31" ht="12.75" customHeight="1" x14ac:dyDescent="0.2">
      <c r="A332" s="224"/>
      <c r="B332" s="225"/>
      <c r="C332" s="9" t="str">
        <f>+'DistrictxDiv-Dept'!C332</f>
        <v>Music (MUSI)</v>
      </c>
      <c r="D332" s="7">
        <v>3648</v>
      </c>
      <c r="E332" s="10">
        <f t="shared" si="31"/>
        <v>0.22135922330097088</v>
      </c>
      <c r="F332" s="7">
        <f>+'DistrictxDiv-Dept'!D332</f>
        <v>16480</v>
      </c>
      <c r="G332" s="8"/>
      <c r="K332" s="14"/>
      <c r="L332" s="92"/>
      <c r="V332" s="8"/>
      <c r="W332" s="8"/>
      <c r="X332" s="8"/>
      <c r="Y332" s="8"/>
      <c r="Z332" s="8"/>
      <c r="AA332" s="8"/>
      <c r="AB332" s="8"/>
      <c r="AC332" s="8"/>
      <c r="AD332" s="8"/>
      <c r="AE332" s="8"/>
    </row>
    <row r="333" spans="1:31" ht="12.75" customHeight="1" x14ac:dyDescent="0.2">
      <c r="A333" s="224"/>
      <c r="B333" s="225"/>
      <c r="C333" s="9" t="str">
        <f>+'DistrictxDiv-Dept'!C333</f>
        <v>Speech (SPCH)</v>
      </c>
      <c r="D333" s="16">
        <v>1344</v>
      </c>
      <c r="E333" s="10">
        <f t="shared" si="31"/>
        <v>9.4915254237288138E-2</v>
      </c>
      <c r="F333" s="7">
        <f>+'DistrictxDiv-Dept'!D333</f>
        <v>14160</v>
      </c>
      <c r="G333" s="8"/>
      <c r="I333" s="8"/>
      <c r="K333" s="14"/>
      <c r="L333" s="92"/>
      <c r="V333" s="8"/>
      <c r="W333" s="8"/>
      <c r="X333" s="8"/>
      <c r="Y333" s="8"/>
      <c r="Z333" s="8"/>
      <c r="AA333" s="8"/>
      <c r="AB333" s="8"/>
      <c r="AC333" s="8"/>
      <c r="AD333" s="8"/>
      <c r="AE333" s="8"/>
    </row>
    <row r="334" spans="1:31" ht="12.75" customHeight="1" x14ac:dyDescent="0.2">
      <c r="A334" s="224"/>
      <c r="B334" s="225"/>
      <c r="C334" s="9" t="str">
        <f>+'DistrictxDiv-Dept'!C334</f>
        <v>Theater (DW) (THTR)</v>
      </c>
      <c r="D334" s="7">
        <v>4016</v>
      </c>
      <c r="E334" s="10">
        <f t="shared" si="31"/>
        <v>0.22880583409298086</v>
      </c>
      <c r="F334" s="7">
        <f>+'DistrictxDiv-Dept'!D334</f>
        <v>17552</v>
      </c>
      <c r="G334" s="8"/>
      <c r="K334" s="14"/>
      <c r="L334" s="92"/>
      <c r="V334" s="8"/>
      <c r="W334" s="8"/>
      <c r="X334" s="8"/>
      <c r="Y334" s="8"/>
      <c r="Z334" s="8"/>
      <c r="AA334" s="8"/>
      <c r="AB334" s="8"/>
      <c r="AC334" s="8"/>
      <c r="AD334" s="8"/>
      <c r="AE334" s="8"/>
    </row>
    <row r="335" spans="1:31" ht="12.75" customHeight="1" x14ac:dyDescent="0.2">
      <c r="A335" s="224"/>
      <c r="B335" s="225"/>
      <c r="C335" s="34" t="str">
        <f>+'DistrictxDiv-Dept'!C335</f>
        <v>Subtotal</v>
      </c>
      <c r="D335" s="32">
        <f>SUM(D328:D334)</f>
        <v>13008</v>
      </c>
      <c r="E335" s="41">
        <f t="shared" ref="E335" si="32">+D335/$F335</f>
        <v>0.16227544910179642</v>
      </c>
      <c r="F335" s="32">
        <f>+'DistrictxDiv-Dept'!D335</f>
        <v>80160</v>
      </c>
      <c r="G335" s="8"/>
      <c r="K335" s="14"/>
      <c r="L335" s="92"/>
      <c r="V335" s="8"/>
      <c r="W335" s="8"/>
      <c r="X335" s="8"/>
      <c r="Y335" s="8"/>
      <c r="Z335" s="8"/>
      <c r="AA335" s="8"/>
      <c r="AB335" s="8"/>
      <c r="AC335" s="8"/>
      <c r="AD335" s="8"/>
      <c r="AE335" s="8"/>
    </row>
    <row r="336" spans="1:31" ht="12.75" customHeight="1" x14ac:dyDescent="0.2">
      <c r="A336" s="224"/>
      <c r="B336" s="225"/>
      <c r="C336" s="52" t="str">
        <f>+'DistrictxDiv-Dept'!C336</f>
        <v>Bohanna</v>
      </c>
      <c r="D336" s="32"/>
      <c r="E336" s="33"/>
      <c r="F336" s="33"/>
      <c r="G336" s="8"/>
      <c r="I336" s="8"/>
      <c r="V336" s="8"/>
      <c r="W336" s="8"/>
      <c r="X336" s="8"/>
      <c r="Y336" s="8"/>
      <c r="Z336" s="8"/>
      <c r="AA336" s="8"/>
      <c r="AB336" s="8"/>
      <c r="AC336" s="8"/>
      <c r="AD336" s="8"/>
      <c r="AE336" s="8"/>
    </row>
    <row r="337" spans="1:31" ht="12.75" customHeight="1" x14ac:dyDescent="0.2">
      <c r="A337" s="224"/>
      <c r="B337" s="225"/>
      <c r="C337" s="9" t="str">
        <f>+'DistrictxDiv-Dept'!C337</f>
        <v>Art (ARTS)</v>
      </c>
      <c r="D337" s="15">
        <v>2832</v>
      </c>
      <c r="E337" s="10">
        <f t="shared" ref="E337:E342" si="33">+D337/$F337</f>
        <v>9.3354430379746833E-2</v>
      </c>
      <c r="F337" s="7">
        <f>+'DistrictxDiv-Dept'!D337</f>
        <v>30336</v>
      </c>
      <c r="G337" s="8"/>
      <c r="K337" s="14"/>
      <c r="L337" s="92"/>
      <c r="V337" s="8"/>
      <c r="W337" s="8"/>
      <c r="X337" s="8"/>
      <c r="Y337" s="8"/>
      <c r="Z337" s="8"/>
      <c r="AA337" s="8"/>
      <c r="AB337" s="8"/>
      <c r="AC337" s="8"/>
      <c r="AD337" s="8"/>
      <c r="AE337" s="8"/>
    </row>
    <row r="338" spans="1:31" ht="12.75" customHeight="1" x14ac:dyDescent="0.2">
      <c r="A338" s="224"/>
      <c r="B338" s="225"/>
      <c r="C338" s="9" t="str">
        <f>+'DistrictxDiv-Dept'!C338</f>
        <v>Communication Design (DW) (COMD)</v>
      </c>
      <c r="D338" s="15">
        <v>15888</v>
      </c>
      <c r="E338" s="10">
        <f t="shared" si="33"/>
        <v>0.40713407134071339</v>
      </c>
      <c r="F338" s="7">
        <f>+'DistrictxDiv-Dept'!D338</f>
        <v>39024</v>
      </c>
      <c r="G338" s="8"/>
      <c r="I338" s="8"/>
      <c r="J338" s="14"/>
      <c r="K338" s="14"/>
      <c r="L338" s="92"/>
      <c r="V338" s="8"/>
      <c r="W338" s="8"/>
      <c r="X338" s="8"/>
      <c r="Y338" s="8"/>
      <c r="Z338" s="8"/>
      <c r="AA338" s="8"/>
      <c r="AB338" s="8"/>
      <c r="AC338" s="8"/>
      <c r="AD338" s="8"/>
      <c r="AE338" s="8"/>
    </row>
    <row r="339" spans="1:31" ht="12.75" customHeight="1" x14ac:dyDescent="0.2">
      <c r="A339" s="224"/>
      <c r="B339" s="225"/>
      <c r="C339" s="9" t="str">
        <f>+'DistrictxDiv-Dept'!C339</f>
        <v>Early Childhood Educator (DW) (ECED)</v>
      </c>
      <c r="D339" s="7"/>
      <c r="E339" s="10">
        <f>+D339/$F339</f>
        <v>0</v>
      </c>
      <c r="F339" s="7">
        <f>+'DistrictxDiv-Dept'!D339</f>
        <v>640</v>
      </c>
      <c r="G339" s="8"/>
      <c r="I339" s="8"/>
      <c r="V339" s="8"/>
      <c r="W339" s="8"/>
      <c r="X339" s="8"/>
      <c r="Y339" s="8"/>
      <c r="Z339" s="8"/>
      <c r="AA339" s="8"/>
      <c r="AB339" s="8"/>
      <c r="AC339" s="8"/>
      <c r="AD339" s="8"/>
      <c r="AE339" s="8"/>
    </row>
    <row r="340" spans="1:31" ht="12.75" customHeight="1" x14ac:dyDescent="0.2">
      <c r="A340" s="224"/>
      <c r="B340" s="225"/>
      <c r="C340" s="9" t="str">
        <f>+'DistrictxDiv-Dept'!C340</f>
        <v>EDUC Learning Frameworks (EDLF)</v>
      </c>
      <c r="D340" s="7">
        <v>2640</v>
      </c>
      <c r="E340" s="10">
        <f>+D340/$F340</f>
        <v>0.28350515463917525</v>
      </c>
      <c r="F340" s="7">
        <f>+'DistrictxDiv-Dept'!D340</f>
        <v>9312</v>
      </c>
      <c r="G340" s="8"/>
      <c r="J340" s="14"/>
      <c r="K340" s="14"/>
      <c r="L340" s="92"/>
      <c r="V340" s="8"/>
      <c r="W340" s="8"/>
      <c r="X340" s="8"/>
      <c r="Y340" s="8"/>
      <c r="Z340" s="8"/>
      <c r="AA340" s="8"/>
      <c r="AB340" s="8"/>
      <c r="AC340" s="8"/>
      <c r="AD340" s="8"/>
      <c r="AE340" s="8"/>
    </row>
    <row r="341" spans="1:31" ht="12.75" customHeight="1" x14ac:dyDescent="0.2">
      <c r="A341" s="224"/>
      <c r="B341" s="225"/>
      <c r="C341" s="9" t="str">
        <f>+'DistrictxDiv-Dept'!C341</f>
        <v>Education (EDUC)</v>
      </c>
      <c r="D341" s="15"/>
      <c r="E341" s="10" t="s">
        <v>615</v>
      </c>
      <c r="F341" s="7">
        <f>+'DistrictxDiv-Dept'!D341</f>
        <v>0</v>
      </c>
      <c r="G341" s="8"/>
      <c r="I341" s="8"/>
      <c r="V341" s="8"/>
      <c r="W341" s="8"/>
      <c r="X341" s="8"/>
      <c r="Y341" s="8"/>
      <c r="Z341" s="8"/>
      <c r="AA341" s="8"/>
      <c r="AB341" s="8"/>
      <c r="AC341" s="8"/>
      <c r="AD341" s="8"/>
      <c r="AE341" s="8"/>
    </row>
    <row r="342" spans="1:31" ht="12.75" customHeight="1" x14ac:dyDescent="0.2">
      <c r="A342" s="224"/>
      <c r="B342" s="225"/>
      <c r="C342" s="9" t="str">
        <f>+'DistrictxDiv-Dept'!C342</f>
        <v>Photography (PHOT)</v>
      </c>
      <c r="D342" s="7">
        <v>5984</v>
      </c>
      <c r="E342" s="10">
        <f t="shared" si="33"/>
        <v>0.3134953897736798</v>
      </c>
      <c r="F342" s="7">
        <f>+'DistrictxDiv-Dept'!D342</f>
        <v>19088</v>
      </c>
      <c r="G342" s="8"/>
      <c r="L342" s="92"/>
      <c r="V342" s="8"/>
      <c r="W342" s="8"/>
      <c r="X342" s="8"/>
      <c r="Y342" s="8"/>
      <c r="Z342" s="8"/>
      <c r="AA342" s="8"/>
      <c r="AB342" s="8"/>
      <c r="AC342" s="8"/>
      <c r="AD342" s="8"/>
      <c r="AE342" s="8"/>
    </row>
    <row r="343" spans="1:31" ht="12.75" customHeight="1" x14ac:dyDescent="0.2">
      <c r="A343" s="224"/>
      <c r="B343" s="225"/>
      <c r="C343" s="34" t="str">
        <f>+'DistrictxDiv-Dept'!C343</f>
        <v>Subtotal</v>
      </c>
      <c r="D343" s="32">
        <f>SUM(D337:D342)</f>
        <v>27344</v>
      </c>
      <c r="E343" s="33">
        <f t="shared" ref="E343:E344" si="34">+D343/$F343</f>
        <v>0.27788617886178862</v>
      </c>
      <c r="F343" s="32">
        <f>+'DistrictxDiv-Dept'!D343</f>
        <v>98400</v>
      </c>
      <c r="G343" s="8"/>
      <c r="J343" s="14"/>
      <c r="K343" s="14"/>
      <c r="L343" s="92"/>
      <c r="V343" s="8"/>
      <c r="W343" s="8"/>
      <c r="X343" s="8"/>
      <c r="Y343" s="8"/>
      <c r="Z343" s="8"/>
      <c r="AA343" s="8"/>
      <c r="AB343" s="8"/>
      <c r="AC343" s="8"/>
      <c r="AD343" s="8"/>
      <c r="AE343" s="8"/>
    </row>
    <row r="344" spans="1:31" ht="12.75" customHeight="1" thickBot="1" x14ac:dyDescent="0.25">
      <c r="A344" s="224"/>
      <c r="B344" s="226"/>
      <c r="C344" s="63" t="str">
        <f>+'DistrictxDiv-Dept'!C344</f>
        <v>Division Total</v>
      </c>
      <c r="D344" s="62">
        <f>SUM(D335,D343)</f>
        <v>40352</v>
      </c>
      <c r="E344" s="60">
        <f t="shared" si="34"/>
        <v>0.22598566308243728</v>
      </c>
      <c r="F344" s="62">
        <f>+'DistrictxDiv-Dept'!D344</f>
        <v>178560</v>
      </c>
      <c r="G344" s="8"/>
      <c r="I344" s="8"/>
      <c r="J344" s="14"/>
      <c r="L344" s="92"/>
      <c r="V344" s="8"/>
      <c r="W344" s="8"/>
      <c r="X344" s="8"/>
      <c r="Y344" s="8"/>
      <c r="Z344" s="8"/>
      <c r="AA344" s="8"/>
      <c r="AB344" s="8"/>
      <c r="AC344" s="8"/>
      <c r="AD344" s="8"/>
      <c r="AE344" s="8"/>
    </row>
    <row r="345" spans="1:31" ht="12.75" customHeight="1" x14ac:dyDescent="0.2">
      <c r="A345" s="224"/>
      <c r="B345" s="223" t="s">
        <v>342</v>
      </c>
      <c r="C345" s="52" t="str">
        <f>+'DistrictxDiv-Dept'!C345</f>
        <v>Hughes</v>
      </c>
      <c r="D345" s="35"/>
      <c r="E345" s="35"/>
      <c r="F345" s="204"/>
      <c r="G345" s="8"/>
      <c r="J345" s="14"/>
      <c r="L345" s="92"/>
      <c r="V345" s="8"/>
      <c r="W345" s="8"/>
      <c r="X345" s="8"/>
      <c r="Y345" s="8"/>
      <c r="Z345" s="8"/>
      <c r="AA345" s="8"/>
      <c r="AB345" s="8"/>
      <c r="AC345" s="8"/>
      <c r="AD345" s="8"/>
      <c r="AE345" s="8"/>
    </row>
    <row r="346" spans="1:31" ht="12.75" customHeight="1" x14ac:dyDescent="0.2">
      <c r="A346" s="224"/>
      <c r="B346" s="225"/>
      <c r="C346" s="51" t="str">
        <f>+'DistrictxDiv-Dept'!C346</f>
        <v>Accounting (ACCT)</v>
      </c>
      <c r="D346" s="15"/>
      <c r="E346" s="10">
        <f t="shared" ref="E346:E354" si="35">+D346/$F346</f>
        <v>0</v>
      </c>
      <c r="F346" s="7">
        <f>+'DistrictxDiv-Dept'!D346</f>
        <v>14080</v>
      </c>
      <c r="G346" s="8"/>
      <c r="J346" s="14"/>
      <c r="K346" s="14"/>
      <c r="L346" s="92"/>
      <c r="V346" s="8"/>
      <c r="W346" s="8"/>
      <c r="X346" s="8"/>
      <c r="Y346" s="8"/>
      <c r="Z346" s="8"/>
      <c r="AA346" s="8"/>
      <c r="AB346" s="8"/>
      <c r="AC346" s="8"/>
      <c r="AD346" s="8"/>
      <c r="AE346" s="8"/>
    </row>
    <row r="347" spans="1:31" ht="12.75" customHeight="1" x14ac:dyDescent="0.2">
      <c r="A347" s="224"/>
      <c r="B347" s="225"/>
      <c r="C347" s="51" t="str">
        <f>+'DistrictxDiv-Dept'!C347</f>
        <v>Asian Languages (ASNL)</v>
      </c>
      <c r="D347" s="7"/>
      <c r="E347" s="10" t="s">
        <v>615</v>
      </c>
      <c r="F347" s="7">
        <f>+'DistrictxDiv-Dept'!D347</f>
        <v>0</v>
      </c>
      <c r="G347" s="8"/>
      <c r="I347" s="8"/>
      <c r="K347" s="14"/>
      <c r="L347" s="92"/>
      <c r="V347" s="8"/>
      <c r="W347" s="8"/>
      <c r="X347" s="8"/>
      <c r="Y347" s="8"/>
      <c r="Z347" s="8"/>
      <c r="AA347" s="8"/>
      <c r="AB347" s="8"/>
      <c r="AC347" s="8"/>
      <c r="AD347" s="8"/>
      <c r="AE347" s="8"/>
    </row>
    <row r="348" spans="1:31" ht="12.75" customHeight="1" x14ac:dyDescent="0.2">
      <c r="A348" s="224"/>
      <c r="B348" s="225"/>
      <c r="C348" s="9" t="str">
        <f>+'DistrictxDiv-Dept'!C348</f>
        <v>Banking &amp; Financial Services (DW) (BANK)</v>
      </c>
      <c r="D348" s="16">
        <v>5088</v>
      </c>
      <c r="E348" s="10">
        <f t="shared" si="35"/>
        <v>0.47963800904977377</v>
      </c>
      <c r="F348" s="7">
        <f>+'DistrictxDiv-Dept'!D348</f>
        <v>10608</v>
      </c>
      <c r="G348" s="8"/>
      <c r="J348" s="14"/>
      <c r="K348" s="14"/>
      <c r="L348" s="92"/>
      <c r="M348" s="14"/>
      <c r="N348" s="14"/>
      <c r="O348" s="92"/>
      <c r="V348" s="8"/>
      <c r="W348" s="8"/>
      <c r="X348" s="8"/>
      <c r="Y348" s="8"/>
      <c r="Z348" s="8"/>
      <c r="AA348" s="8"/>
      <c r="AB348" s="8"/>
      <c r="AC348" s="8"/>
      <c r="AD348" s="8"/>
      <c r="AE348" s="8"/>
    </row>
    <row r="349" spans="1:31" ht="12.75" customHeight="1" x14ac:dyDescent="0.2">
      <c r="A349" s="224"/>
      <c r="B349" s="225"/>
      <c r="C349" s="51" t="str">
        <f>+'DistrictxDiv-Dept'!C349</f>
        <v>Business (BUSI)</v>
      </c>
      <c r="D349" s="16"/>
      <c r="E349" s="10">
        <f t="shared" si="35"/>
        <v>0</v>
      </c>
      <c r="F349" s="7">
        <f>+'DistrictxDiv-Dept'!D349</f>
        <v>10560</v>
      </c>
      <c r="G349" s="8"/>
      <c r="I349" s="8"/>
      <c r="V349" s="8"/>
      <c r="W349" s="8"/>
      <c r="X349" s="8"/>
      <c r="Y349" s="8"/>
      <c r="Z349" s="8"/>
      <c r="AA349" s="8"/>
      <c r="AB349" s="8"/>
      <c r="AC349" s="8"/>
      <c r="AD349" s="8"/>
      <c r="AE349" s="8"/>
    </row>
    <row r="350" spans="1:31" ht="12.75" customHeight="1" x14ac:dyDescent="0.2">
      <c r="A350" s="224"/>
      <c r="B350" s="225"/>
      <c r="C350" s="51" t="str">
        <f>+'DistrictxDiv-Dept'!C350</f>
        <v>Economics (ECON)</v>
      </c>
      <c r="D350" s="7">
        <v>1440</v>
      </c>
      <c r="E350" s="10">
        <f t="shared" si="35"/>
        <v>8.0213903743315509E-2</v>
      </c>
      <c r="F350" s="7">
        <f>+'DistrictxDiv-Dept'!D350</f>
        <v>17952</v>
      </c>
      <c r="G350" s="8"/>
      <c r="K350" s="14"/>
      <c r="L350" s="92"/>
      <c r="V350" s="8"/>
      <c r="W350" s="8"/>
      <c r="X350" s="8"/>
      <c r="Y350" s="8"/>
      <c r="Z350" s="8"/>
      <c r="AA350" s="8"/>
      <c r="AB350" s="8"/>
      <c r="AC350" s="8"/>
      <c r="AD350" s="8"/>
      <c r="AE350" s="8"/>
    </row>
    <row r="351" spans="1:31" ht="12.75" customHeight="1" x14ac:dyDescent="0.2">
      <c r="A351" s="224"/>
      <c r="B351" s="225"/>
      <c r="C351" s="9" t="str">
        <f>+'DistrictxDiv-Dept'!C351</f>
        <v>Foreign Languages (FRNL)</v>
      </c>
      <c r="D351" s="15"/>
      <c r="E351" s="10">
        <f t="shared" si="35"/>
        <v>0</v>
      </c>
      <c r="F351" s="7">
        <f>+'DistrictxDiv-Dept'!D351</f>
        <v>1040</v>
      </c>
      <c r="G351" s="8"/>
      <c r="I351" s="8"/>
      <c r="V351" s="8"/>
      <c r="W351" s="8"/>
      <c r="X351" s="8"/>
      <c r="Y351" s="8"/>
      <c r="Z351" s="8"/>
      <c r="AA351" s="8"/>
      <c r="AB351" s="8"/>
      <c r="AC351" s="8"/>
      <c r="AD351" s="8"/>
      <c r="AE351" s="8"/>
    </row>
    <row r="352" spans="1:31" ht="12.75" customHeight="1" x14ac:dyDescent="0.2">
      <c r="A352" s="224"/>
      <c r="B352" s="225"/>
      <c r="C352" s="51" t="str">
        <f>+'DistrictxDiv-Dept'!C352</f>
        <v>Human Resources &amp; Org. Mgt. (DW) (HRPO)</v>
      </c>
      <c r="D352" s="7">
        <v>3600</v>
      </c>
      <c r="E352" s="10">
        <f t="shared" si="35"/>
        <v>0.34722222222222221</v>
      </c>
      <c r="F352" s="7">
        <f>+'DistrictxDiv-Dept'!D352</f>
        <v>10368</v>
      </c>
      <c r="G352" s="8"/>
      <c r="I352" s="8"/>
      <c r="J352" s="14"/>
      <c r="K352" s="14"/>
      <c r="L352" s="92"/>
      <c r="V352" s="8"/>
      <c r="W352" s="8"/>
      <c r="X352" s="8"/>
      <c r="Y352" s="8"/>
      <c r="Z352" s="8"/>
      <c r="AA352" s="8"/>
      <c r="AB352" s="8"/>
      <c r="AC352" s="8"/>
      <c r="AD352" s="8"/>
      <c r="AE352" s="8"/>
    </row>
    <row r="353" spans="1:31" ht="12.75" customHeight="1" x14ac:dyDescent="0.2">
      <c r="A353" s="224"/>
      <c r="B353" s="225"/>
      <c r="C353" s="44" t="str">
        <f>+'DistrictxDiv-Dept'!C353</f>
        <v>Insurance Management (DW) (INSR)</v>
      </c>
      <c r="D353" s="15"/>
      <c r="E353" s="10" t="s">
        <v>615</v>
      </c>
      <c r="F353" s="7">
        <f>+'DistrictxDiv-Dept'!D353</f>
        <v>0</v>
      </c>
      <c r="G353" s="8"/>
      <c r="I353" s="8"/>
      <c r="V353" s="8"/>
      <c r="W353" s="8"/>
      <c r="X353" s="8"/>
      <c r="Y353" s="8"/>
      <c r="Z353" s="8"/>
      <c r="AA353" s="8"/>
      <c r="AB353" s="8"/>
      <c r="AC353" s="8"/>
      <c r="AD353" s="8"/>
      <c r="AE353" s="8"/>
    </row>
    <row r="354" spans="1:31" ht="12.75" customHeight="1" x14ac:dyDescent="0.2">
      <c r="A354" s="224"/>
      <c r="B354" s="225"/>
      <c r="C354" s="9" t="str">
        <f>+'DistrictxDiv-Dept'!C354</f>
        <v>Spanish (SPAN)</v>
      </c>
      <c r="D354" s="7"/>
      <c r="E354" s="10">
        <f t="shared" si="35"/>
        <v>0</v>
      </c>
      <c r="F354" s="7">
        <f>+'DistrictxDiv-Dept'!D354</f>
        <v>7360</v>
      </c>
      <c r="G354" s="8"/>
      <c r="I354" s="8"/>
      <c r="V354" s="8"/>
      <c r="W354" s="8"/>
      <c r="X354" s="8"/>
      <c r="Y354" s="8"/>
      <c r="Z354" s="8"/>
      <c r="AA354" s="8"/>
      <c r="AB354" s="8"/>
      <c r="AC354" s="8"/>
      <c r="AD354" s="8"/>
      <c r="AE354" s="8"/>
    </row>
    <row r="355" spans="1:31" ht="12.75" customHeight="1" x14ac:dyDescent="0.2">
      <c r="A355" s="224"/>
      <c r="B355" s="225"/>
      <c r="C355" s="34" t="str">
        <f>+'DistrictxDiv-Dept'!C355</f>
        <v>Subtotal</v>
      </c>
      <c r="D355" s="36">
        <f>SUM(D346:D354)</f>
        <v>10128</v>
      </c>
      <c r="E355" s="33">
        <f t="shared" ref="E355" si="36">+D355/$F355</f>
        <v>0.14072921298354824</v>
      </c>
      <c r="F355" s="32">
        <f>+'DistrictxDiv-Dept'!D355</f>
        <v>71968</v>
      </c>
      <c r="G355" s="8"/>
      <c r="K355" s="14"/>
      <c r="L355" s="92"/>
      <c r="V355" s="8"/>
      <c r="W355" s="8"/>
      <c r="X355" s="8"/>
      <c r="Y355" s="8"/>
      <c r="Z355" s="8"/>
      <c r="AA355" s="8"/>
      <c r="AB355" s="8"/>
      <c r="AC355" s="8"/>
      <c r="AD355" s="8"/>
      <c r="AE355" s="8"/>
    </row>
    <row r="356" spans="1:31" ht="12.75" customHeight="1" x14ac:dyDescent="0.2">
      <c r="A356" s="224"/>
      <c r="B356" s="225"/>
      <c r="C356" s="52" t="str">
        <f>+'DistrictxDiv-Dept'!C356</f>
        <v>Fischer</v>
      </c>
      <c r="D356" s="36"/>
      <c r="E356" s="33"/>
      <c r="F356" s="32"/>
      <c r="G356" s="8"/>
      <c r="I356" s="8"/>
      <c r="V356" s="8"/>
      <c r="W356" s="8"/>
      <c r="X356" s="8"/>
      <c r="Y356" s="8"/>
      <c r="Z356" s="8"/>
      <c r="AA356" s="8"/>
      <c r="AB356" s="8"/>
      <c r="AC356" s="8"/>
      <c r="AD356" s="8"/>
      <c r="AE356" s="8"/>
    </row>
    <row r="357" spans="1:31" ht="12.75" customHeight="1" x14ac:dyDescent="0.2">
      <c r="A357" s="224"/>
      <c r="B357" s="225"/>
      <c r="C357" s="9" t="str">
        <f>+'DistrictxDiv-Dept'!C357</f>
        <v>Deaf Interpreter Training (DW) (DINT)</v>
      </c>
      <c r="D357" s="16">
        <v>960</v>
      </c>
      <c r="E357" s="10">
        <f t="shared" ref="E357:E360" si="37">+D357/$F357</f>
        <v>0.11428571428571428</v>
      </c>
      <c r="F357" s="7">
        <f>+'DistrictxDiv-Dept'!D357</f>
        <v>8400</v>
      </c>
      <c r="G357" s="8"/>
      <c r="K357" s="14"/>
      <c r="L357" s="92"/>
      <c r="V357" s="8"/>
      <c r="W357" s="8"/>
      <c r="X357" s="8"/>
      <c r="Y357" s="8"/>
      <c r="Z357" s="8"/>
      <c r="AA357" s="8"/>
      <c r="AB357" s="8"/>
      <c r="AC357" s="8"/>
      <c r="AD357" s="8"/>
      <c r="AE357" s="8"/>
    </row>
    <row r="358" spans="1:31" ht="12.75" customHeight="1" x14ac:dyDescent="0.2">
      <c r="A358" s="224"/>
      <c r="B358" s="225"/>
      <c r="C358" s="9" t="str">
        <f>+'DistrictxDiv-Dept'!C358</f>
        <v>Developmental Mathematics (DEVM)</v>
      </c>
      <c r="D358" s="7">
        <v>10608</v>
      </c>
      <c r="E358" s="10">
        <f t="shared" si="37"/>
        <v>0.33434190620272314</v>
      </c>
      <c r="F358" s="7">
        <f>+'DistrictxDiv-Dept'!D358</f>
        <v>31728</v>
      </c>
      <c r="G358" s="8"/>
      <c r="I358" s="8"/>
      <c r="L358" s="92"/>
      <c r="V358" s="8"/>
      <c r="W358" s="8"/>
      <c r="X358" s="8"/>
      <c r="Y358" s="8"/>
      <c r="Z358" s="8"/>
      <c r="AA358" s="8"/>
      <c r="AB358" s="8"/>
      <c r="AC358" s="8"/>
      <c r="AD358" s="8"/>
      <c r="AE358" s="8"/>
    </row>
    <row r="359" spans="1:31" ht="12.75" customHeight="1" x14ac:dyDescent="0.2">
      <c r="A359" s="224"/>
      <c r="B359" s="225"/>
      <c r="C359" s="9" t="str">
        <f>+'DistrictxDiv-Dept'!C359</f>
        <v>ESL (DW) (ESL)</v>
      </c>
      <c r="D359" s="7">
        <v>640</v>
      </c>
      <c r="E359" s="10">
        <f t="shared" si="37"/>
        <v>6.9930069930069935E-2</v>
      </c>
      <c r="F359" s="7">
        <f>+'DistrictxDiv-Dept'!D359</f>
        <v>9152</v>
      </c>
      <c r="G359" s="8"/>
      <c r="K359" s="14"/>
      <c r="L359" s="92"/>
      <c r="V359" s="8"/>
      <c r="W359" s="8"/>
      <c r="X359" s="8"/>
      <c r="Y359" s="8"/>
      <c r="Z359" s="8"/>
      <c r="AA359" s="8"/>
      <c r="AB359" s="8"/>
      <c r="AC359" s="8"/>
      <c r="AD359" s="8"/>
      <c r="AE359" s="8"/>
    </row>
    <row r="360" spans="1:31" ht="12.75" customHeight="1" x14ac:dyDescent="0.2">
      <c r="A360" s="224"/>
      <c r="B360" s="225"/>
      <c r="C360" s="9" t="str">
        <f>+'DistrictxDiv-Dept'!C360</f>
        <v>Mathematics (MATH)</v>
      </c>
      <c r="D360" s="7">
        <v>13280</v>
      </c>
      <c r="E360" s="10">
        <f t="shared" si="37"/>
        <v>0.14156575132184887</v>
      </c>
      <c r="F360" s="7">
        <f>+'DistrictxDiv-Dept'!D360</f>
        <v>93808</v>
      </c>
      <c r="G360" s="8"/>
      <c r="L360" s="92"/>
      <c r="V360" s="8"/>
      <c r="W360" s="8"/>
      <c r="X360" s="8"/>
      <c r="Y360" s="8"/>
      <c r="Z360" s="8"/>
      <c r="AA360" s="8"/>
      <c r="AB360" s="8"/>
      <c r="AC360" s="8"/>
      <c r="AD360" s="8"/>
      <c r="AE360" s="8"/>
    </row>
    <row r="361" spans="1:31" ht="12.75" customHeight="1" x14ac:dyDescent="0.2">
      <c r="A361" s="224"/>
      <c r="B361" s="225"/>
      <c r="C361" s="34" t="str">
        <f>+'DistrictxDiv-Dept'!C361</f>
        <v>Subtotal</v>
      </c>
      <c r="D361" s="32">
        <f>SUM(D357:D360)</f>
        <v>25488</v>
      </c>
      <c r="E361" s="33">
        <f t="shared" ref="E361" si="38">+D361/$F361</f>
        <v>0.17812814491781281</v>
      </c>
      <c r="F361" s="32">
        <f>+'DistrictxDiv-Dept'!D361</f>
        <v>143088</v>
      </c>
      <c r="G361" s="8"/>
      <c r="K361" s="14"/>
      <c r="L361" s="92"/>
      <c r="V361" s="8"/>
      <c r="W361" s="8"/>
      <c r="X361" s="8"/>
      <c r="Y361" s="8"/>
      <c r="Z361" s="8"/>
      <c r="AA361" s="8"/>
      <c r="AB361" s="8"/>
      <c r="AC361" s="8"/>
      <c r="AD361" s="8"/>
      <c r="AE361" s="8"/>
    </row>
    <row r="362" spans="1:31" ht="12.75" customHeight="1" x14ac:dyDescent="0.2">
      <c r="A362" s="224"/>
      <c r="B362" s="225"/>
      <c r="C362" s="52" t="str">
        <f>+'DistrictxDiv-Dept'!C362</f>
        <v>Andrews</v>
      </c>
      <c r="D362" s="42"/>
      <c r="E362" s="41"/>
      <c r="F362" s="42"/>
      <c r="G362" s="8"/>
      <c r="I362" s="8"/>
      <c r="V362" s="8"/>
      <c r="W362" s="8"/>
      <c r="X362" s="8"/>
      <c r="Y362" s="8"/>
      <c r="Z362" s="8"/>
      <c r="AA362" s="8"/>
      <c r="AB362" s="8"/>
      <c r="AC362" s="8"/>
      <c r="AD362" s="8"/>
      <c r="AE362" s="8"/>
    </row>
    <row r="363" spans="1:31" ht="12.75" customHeight="1" x14ac:dyDescent="0.2">
      <c r="A363" s="224"/>
      <c r="B363" s="225"/>
      <c r="C363" s="9" t="str">
        <f>+'DistrictxDiv-Dept'!C363</f>
        <v>English (ENGL)</v>
      </c>
      <c r="D363" s="15">
        <v>12416</v>
      </c>
      <c r="E363" s="10">
        <f t="shared" ref="E363:E367" si="39">+D363/$F363</f>
        <v>0.15862632869991825</v>
      </c>
      <c r="F363" s="7">
        <f>+'DistrictxDiv-Dept'!D363</f>
        <v>78272</v>
      </c>
      <c r="G363" s="8"/>
      <c r="J363" s="14"/>
      <c r="K363" s="14"/>
      <c r="L363" s="92"/>
      <c r="V363" s="8"/>
      <c r="W363" s="8"/>
      <c r="X363" s="8"/>
      <c r="Y363" s="8"/>
      <c r="Z363" s="8"/>
      <c r="AA363" s="8"/>
      <c r="AB363" s="8"/>
      <c r="AC363" s="8"/>
      <c r="AD363" s="8"/>
      <c r="AE363" s="8"/>
    </row>
    <row r="364" spans="1:31" ht="12.75" customHeight="1" x14ac:dyDescent="0.2">
      <c r="A364" s="224"/>
      <c r="B364" s="225"/>
      <c r="C364" s="9" t="str">
        <f>+'DistrictxDiv-Dept'!C364</f>
        <v>Kinesiology (KINE)</v>
      </c>
      <c r="D364" s="15"/>
      <c r="E364" s="10">
        <f t="shared" si="39"/>
        <v>0</v>
      </c>
      <c r="F364" s="7">
        <f>+'DistrictxDiv-Dept'!D364</f>
        <v>6624</v>
      </c>
      <c r="G364" s="8"/>
      <c r="I364" s="8"/>
      <c r="V364" s="8"/>
      <c r="W364" s="8"/>
      <c r="X364" s="8"/>
      <c r="Y364" s="8"/>
      <c r="Z364" s="8"/>
      <c r="AA364" s="8"/>
      <c r="AB364" s="8"/>
      <c r="AC364" s="8"/>
      <c r="AD364" s="8"/>
      <c r="AE364" s="8"/>
    </row>
    <row r="365" spans="1:31" ht="12.75" customHeight="1" x14ac:dyDescent="0.2">
      <c r="A365" s="224"/>
      <c r="B365" s="225"/>
      <c r="C365" s="9" t="str">
        <f>+'DistrictxDiv-Dept'!C365</f>
        <v>Marketing (DW) (MKTG)</v>
      </c>
      <c r="D365" s="15"/>
      <c r="E365" s="10">
        <f t="shared" si="39"/>
        <v>0</v>
      </c>
      <c r="F365" s="7">
        <f>+'DistrictxDiv-Dept'!D365</f>
        <v>1296</v>
      </c>
      <c r="G365" s="8"/>
      <c r="I365" s="8"/>
      <c r="V365" s="8"/>
      <c r="W365" s="8"/>
      <c r="X365" s="8"/>
      <c r="Y365" s="8"/>
      <c r="Z365" s="8"/>
      <c r="AA365" s="8"/>
      <c r="AB365" s="8"/>
      <c r="AC365" s="8"/>
      <c r="AD365" s="8"/>
      <c r="AE365" s="8"/>
    </row>
    <row r="366" spans="1:31" ht="12.75" customHeight="1" x14ac:dyDescent="0.2">
      <c r="A366" s="224"/>
      <c r="B366" s="225"/>
      <c r="C366" s="9" t="str">
        <f>+'DistrictxDiv-Dept'!C366</f>
        <v>Philosophy (PHIL)</v>
      </c>
      <c r="D366" s="7"/>
      <c r="E366" s="10">
        <f t="shared" si="39"/>
        <v>0</v>
      </c>
      <c r="F366" s="7">
        <f>+'DistrictxDiv-Dept'!D366</f>
        <v>13536</v>
      </c>
      <c r="G366" s="8"/>
      <c r="J366" s="14"/>
      <c r="K366" s="14"/>
      <c r="L366" s="92"/>
      <c r="V366" s="8"/>
      <c r="W366" s="8"/>
      <c r="X366" s="8"/>
      <c r="Y366" s="8"/>
      <c r="Z366" s="8"/>
      <c r="AA366" s="8"/>
      <c r="AB366" s="8"/>
      <c r="AC366" s="8"/>
      <c r="AD366" s="8"/>
      <c r="AE366" s="8"/>
    </row>
    <row r="367" spans="1:31" ht="12.75" customHeight="1" x14ac:dyDescent="0.2">
      <c r="A367" s="224"/>
      <c r="B367" s="225"/>
      <c r="C367" s="9" t="str">
        <f>+'DistrictxDiv-Dept'!C367</f>
        <v>Reading &amp; Writing (RDWR)</v>
      </c>
      <c r="D367" s="7">
        <v>11376</v>
      </c>
      <c r="E367" s="10">
        <f t="shared" si="39"/>
        <v>0.30152671755725191</v>
      </c>
      <c r="F367" s="7">
        <f>+'DistrictxDiv-Dept'!D367</f>
        <v>37728</v>
      </c>
      <c r="G367" s="8"/>
      <c r="J367" s="14"/>
      <c r="K367" s="14"/>
      <c r="L367" s="92"/>
      <c r="V367" s="8"/>
      <c r="W367" s="8"/>
      <c r="X367" s="8"/>
      <c r="Y367" s="8"/>
      <c r="Z367" s="8"/>
      <c r="AA367" s="8"/>
      <c r="AB367" s="8"/>
      <c r="AC367" s="8"/>
      <c r="AD367" s="8"/>
      <c r="AE367" s="8"/>
    </row>
    <row r="368" spans="1:31" ht="12.75" customHeight="1" x14ac:dyDescent="0.2">
      <c r="A368" s="224"/>
      <c r="B368" s="225"/>
      <c r="C368" s="34" t="str">
        <f>+'DistrictxDiv-Dept'!C368</f>
        <v>Subtotal</v>
      </c>
      <c r="D368" s="32">
        <f>SUM(D363:D367)</f>
        <v>23792</v>
      </c>
      <c r="E368" s="33">
        <f t="shared" ref="E368:E369" si="40">+D368/$F368</f>
        <v>0.17308811546967756</v>
      </c>
      <c r="F368" s="32">
        <f>+'DistrictxDiv-Dept'!D368</f>
        <v>137456</v>
      </c>
      <c r="G368" s="8"/>
      <c r="J368" s="14"/>
      <c r="K368" s="14"/>
      <c r="L368" s="92"/>
      <c r="V368" s="8"/>
      <c r="W368" s="8"/>
      <c r="X368" s="8"/>
      <c r="Y368" s="8"/>
      <c r="Z368" s="8"/>
      <c r="AA368" s="8"/>
      <c r="AB368" s="8"/>
      <c r="AC368" s="8"/>
      <c r="AD368" s="8"/>
      <c r="AE368" s="8"/>
    </row>
    <row r="369" spans="1:31" ht="12.75" customHeight="1" thickBot="1" x14ac:dyDescent="0.25">
      <c r="A369" s="224"/>
      <c r="B369" s="226"/>
      <c r="C369" s="63" t="str">
        <f>+'DistrictxDiv-Dept'!C369</f>
        <v>Division Total</v>
      </c>
      <c r="D369" s="62">
        <f>SUM(D355,D361,D368)</f>
        <v>59408</v>
      </c>
      <c r="E369" s="60">
        <f t="shared" si="40"/>
        <v>0.16852759622367466</v>
      </c>
      <c r="F369" s="62">
        <f>+'DistrictxDiv-Dept'!D369</f>
        <v>352512</v>
      </c>
      <c r="G369" s="8"/>
      <c r="J369" s="14"/>
      <c r="L369" s="92"/>
      <c r="V369" s="8"/>
      <c r="W369" s="8"/>
      <c r="X369" s="8"/>
      <c r="Y369" s="8"/>
      <c r="Z369" s="8"/>
      <c r="AA369" s="8"/>
      <c r="AB369" s="8"/>
      <c r="AC369" s="8"/>
      <c r="AD369" s="8"/>
      <c r="AE369" s="8"/>
    </row>
    <row r="370" spans="1:31" ht="12.75" customHeight="1" x14ac:dyDescent="0.2">
      <c r="A370" s="221" t="s">
        <v>345</v>
      </c>
      <c r="B370" s="223" t="s">
        <v>603</v>
      </c>
      <c r="C370" s="50" t="str">
        <f>+'DistrictxDiv-Dept'!C370</f>
        <v>Robinson</v>
      </c>
      <c r="D370" s="64"/>
      <c r="E370" s="64"/>
      <c r="F370" s="32"/>
      <c r="G370" s="8"/>
      <c r="J370" s="14"/>
      <c r="L370" s="92"/>
      <c r="V370" s="8"/>
      <c r="W370" s="8"/>
      <c r="X370" s="8"/>
      <c r="Y370" s="8"/>
      <c r="Z370" s="8"/>
      <c r="AA370" s="8"/>
      <c r="AB370" s="8"/>
      <c r="AC370" s="8"/>
      <c r="AD370" s="8"/>
      <c r="AE370" s="8"/>
    </row>
    <row r="371" spans="1:31" ht="12.75" customHeight="1" x14ac:dyDescent="0.2">
      <c r="A371" s="221"/>
      <c r="B371" s="225"/>
      <c r="C371" s="9" t="str">
        <f>+'DistrictxDiv-Dept'!C371</f>
        <v>Anatomy &amp; Physiology (ANPH)</v>
      </c>
      <c r="D371" s="7">
        <v>7936</v>
      </c>
      <c r="E371" s="10">
        <f t="shared" ref="E371:E378" si="41">+D371/$F371</f>
        <v>0.28904428904428903</v>
      </c>
      <c r="F371" s="7">
        <f>+'DistrictxDiv-Dept'!D371</f>
        <v>27456</v>
      </c>
      <c r="G371" s="8"/>
      <c r="J371" s="14"/>
      <c r="K371" s="14"/>
      <c r="L371" s="92"/>
      <c r="V371" s="8"/>
      <c r="W371" s="8"/>
      <c r="X371" s="8"/>
      <c r="Y371" s="8"/>
      <c r="Z371" s="8"/>
      <c r="AA371" s="8"/>
      <c r="AB371" s="8"/>
      <c r="AC371" s="8"/>
      <c r="AD371" s="8"/>
      <c r="AE371" s="8"/>
    </row>
    <row r="372" spans="1:31" ht="12.75" customHeight="1" x14ac:dyDescent="0.2">
      <c r="A372" s="221"/>
      <c r="B372" s="225"/>
      <c r="C372" s="9" t="str">
        <f>+'DistrictxDiv-Dept'!C372</f>
        <v>Anthropology (ANTH)</v>
      </c>
      <c r="D372" s="7"/>
      <c r="E372" s="10">
        <f t="shared" si="41"/>
        <v>0</v>
      </c>
      <c r="F372" s="7">
        <f>+'DistrictxDiv-Dept'!D372</f>
        <v>2352</v>
      </c>
      <c r="G372" s="8"/>
      <c r="I372" s="8"/>
      <c r="V372" s="8"/>
      <c r="W372" s="8"/>
      <c r="X372" s="8"/>
      <c r="Y372" s="8"/>
      <c r="Z372" s="8"/>
      <c r="AA372" s="8"/>
      <c r="AB372" s="8"/>
      <c r="AC372" s="8"/>
      <c r="AD372" s="8"/>
      <c r="AE372" s="8"/>
    </row>
    <row r="373" spans="1:31" ht="12.75" customHeight="1" x14ac:dyDescent="0.2">
      <c r="A373" s="221"/>
      <c r="B373" s="225"/>
      <c r="C373" s="51" t="str">
        <f>+'DistrictxDiv-Dept'!C373</f>
        <v>Biology (BIOL)</v>
      </c>
      <c r="D373" s="7">
        <v>1120</v>
      </c>
      <c r="E373" s="10">
        <f t="shared" si="41"/>
        <v>4.4416243654822336E-2</v>
      </c>
      <c r="F373" s="7">
        <f>+'DistrictxDiv-Dept'!D373</f>
        <v>25216</v>
      </c>
      <c r="G373" s="8"/>
      <c r="K373" s="14"/>
      <c r="L373" s="92"/>
      <c r="V373" s="8"/>
      <c r="W373" s="8"/>
      <c r="X373" s="8"/>
      <c r="Y373" s="8"/>
      <c r="Z373" s="8"/>
      <c r="AA373" s="8"/>
      <c r="AB373" s="8"/>
      <c r="AC373" s="8"/>
      <c r="AD373" s="8"/>
      <c r="AE373" s="8"/>
    </row>
    <row r="374" spans="1:31" ht="12.75" customHeight="1" x14ac:dyDescent="0.2">
      <c r="A374" s="221"/>
      <c r="B374" s="225"/>
      <c r="C374" s="9" t="str">
        <f>+'DistrictxDiv-Dept'!C374</f>
        <v>Biotechnology (BITC)</v>
      </c>
      <c r="D374" s="7"/>
      <c r="E374" s="10">
        <f t="shared" si="41"/>
        <v>0</v>
      </c>
      <c r="F374" s="7">
        <f>+'DistrictxDiv-Dept'!D374</f>
        <v>768</v>
      </c>
      <c r="G374" s="8"/>
      <c r="I374" s="8"/>
      <c r="V374" s="8"/>
      <c r="W374" s="8"/>
      <c r="X374" s="8"/>
      <c r="Y374" s="8"/>
      <c r="Z374" s="8"/>
      <c r="AA374" s="8"/>
      <c r="AB374" s="8"/>
      <c r="AC374" s="8"/>
      <c r="AD374" s="8"/>
      <c r="AE374" s="8"/>
    </row>
    <row r="375" spans="1:31" ht="12.75" customHeight="1" x14ac:dyDescent="0.2">
      <c r="A375" s="221"/>
      <c r="B375" s="225"/>
      <c r="C375" s="9" t="str">
        <f>+'DistrictxDiv-Dept'!C375</f>
        <v>Chemistry (CHEM)</v>
      </c>
      <c r="D375" s="7">
        <v>5536</v>
      </c>
      <c r="E375" s="10">
        <f t="shared" si="41"/>
        <v>0.30191972076788831</v>
      </c>
      <c r="F375" s="7">
        <f>+'DistrictxDiv-Dept'!D375</f>
        <v>18336</v>
      </c>
      <c r="G375" s="8"/>
      <c r="I375" s="8"/>
      <c r="K375" s="14"/>
      <c r="L375" s="92"/>
      <c r="V375" s="8"/>
      <c r="W375" s="8"/>
      <c r="X375" s="8"/>
      <c r="Y375" s="8"/>
      <c r="Z375" s="8"/>
      <c r="AA375" s="8"/>
      <c r="AB375" s="8"/>
      <c r="AC375" s="8"/>
      <c r="AD375" s="8"/>
      <c r="AE375" s="8"/>
    </row>
    <row r="376" spans="1:31" ht="12.75" customHeight="1" x14ac:dyDescent="0.2">
      <c r="A376" s="221"/>
      <c r="B376" s="225"/>
      <c r="C376" s="9" t="str">
        <f>+'DistrictxDiv-Dept'!C376</f>
        <v>Nutrition (NUTR)</v>
      </c>
      <c r="D376" s="7"/>
      <c r="E376" s="10">
        <f t="shared" si="41"/>
        <v>0</v>
      </c>
      <c r="F376" s="7">
        <f>+'DistrictxDiv-Dept'!D376</f>
        <v>3456</v>
      </c>
      <c r="G376" s="8"/>
      <c r="I376" s="8"/>
      <c r="V376" s="8"/>
      <c r="W376" s="8"/>
      <c r="X376" s="8"/>
      <c r="Y376" s="8"/>
      <c r="Z376" s="8"/>
      <c r="AA376" s="8"/>
      <c r="AB376" s="8"/>
      <c r="AC376" s="8"/>
      <c r="AD376" s="8"/>
      <c r="AE376" s="8"/>
    </row>
    <row r="377" spans="1:31" ht="12.75" customHeight="1" x14ac:dyDescent="0.2">
      <c r="A377" s="221"/>
      <c r="B377" s="225"/>
      <c r="C377" s="9" t="str">
        <f>+'DistrictxDiv-Dept'!C377</f>
        <v>Physics (PHYS)</v>
      </c>
      <c r="D377" s="7">
        <v>720</v>
      </c>
      <c r="E377" s="10">
        <f t="shared" si="41"/>
        <v>3.5799522673031027E-2</v>
      </c>
      <c r="F377" s="7">
        <f>+'DistrictxDiv-Dept'!D377</f>
        <v>20112</v>
      </c>
      <c r="G377" s="8"/>
      <c r="K377" s="14"/>
      <c r="L377" s="92"/>
      <c r="V377" s="8"/>
      <c r="W377" s="8"/>
      <c r="X377" s="8"/>
      <c r="Y377" s="8"/>
      <c r="Z377" s="8"/>
      <c r="AA377" s="8"/>
      <c r="AB377" s="8"/>
      <c r="AC377" s="8"/>
      <c r="AD377" s="8"/>
      <c r="AE377" s="8"/>
    </row>
    <row r="378" spans="1:31" ht="12.75" customHeight="1" x14ac:dyDescent="0.2">
      <c r="A378" s="221"/>
      <c r="B378" s="225"/>
      <c r="C378" s="9" t="str">
        <f>+'DistrictxDiv-Dept'!C378</f>
        <v>Sociology (SOCI)</v>
      </c>
      <c r="D378" s="7"/>
      <c r="E378" s="10">
        <f t="shared" si="41"/>
        <v>0</v>
      </c>
      <c r="F378" s="7">
        <f>+'DistrictxDiv-Dept'!D378</f>
        <v>4944</v>
      </c>
      <c r="G378" s="8"/>
      <c r="I378" s="8"/>
      <c r="V378" s="8"/>
      <c r="W378" s="8"/>
      <c r="X378" s="8"/>
      <c r="Y378" s="8"/>
      <c r="Z378" s="8"/>
      <c r="AA378" s="8"/>
      <c r="AB378" s="8"/>
      <c r="AC378" s="8"/>
      <c r="AD378" s="8"/>
      <c r="AE378" s="8"/>
    </row>
    <row r="379" spans="1:31" ht="12.75" customHeight="1" x14ac:dyDescent="0.2">
      <c r="A379" s="221"/>
      <c r="B379" s="225"/>
      <c r="C379" s="55" t="str">
        <f>+'DistrictxDiv-Dept'!C379</f>
        <v>Subtotal</v>
      </c>
      <c r="D379" s="32">
        <f>SUM(D371:D378)</f>
        <v>15312</v>
      </c>
      <c r="E379" s="33">
        <f t="shared" ref="E379" si="42">+D379/$F379</f>
        <v>0.14918160561184723</v>
      </c>
      <c r="F379" s="32">
        <f>+'DistrictxDiv-Dept'!D379</f>
        <v>102640</v>
      </c>
      <c r="G379" s="8"/>
      <c r="I379" s="8"/>
      <c r="J379" s="14"/>
      <c r="K379" s="14"/>
      <c r="L379" s="92"/>
      <c r="V379" s="8"/>
      <c r="W379" s="8"/>
      <c r="X379" s="8"/>
      <c r="Y379" s="8"/>
      <c r="Z379" s="8"/>
      <c r="AA379" s="8"/>
      <c r="AB379" s="8"/>
      <c r="AC379" s="8"/>
      <c r="AD379" s="8"/>
      <c r="AE379" s="8"/>
    </row>
    <row r="380" spans="1:31" ht="12.75" customHeight="1" x14ac:dyDescent="0.2">
      <c r="A380" s="221"/>
      <c r="B380" s="225"/>
      <c r="C380" s="52" t="str">
        <f>+'DistrictxDiv-Dept'!C380</f>
        <v>O'Quin</v>
      </c>
      <c r="D380" s="32"/>
      <c r="E380" s="33"/>
      <c r="F380" s="32"/>
      <c r="G380" s="8"/>
      <c r="I380" s="8"/>
      <c r="V380" s="8"/>
      <c r="W380" s="8"/>
      <c r="X380" s="8"/>
      <c r="Y380" s="8"/>
      <c r="Z380" s="8"/>
      <c r="AA380" s="8"/>
      <c r="AB380" s="8"/>
      <c r="AC380" s="8"/>
      <c r="AD380" s="8"/>
      <c r="AE380" s="8"/>
    </row>
    <row r="381" spans="1:31" ht="12.75" customHeight="1" x14ac:dyDescent="0.2">
      <c r="A381" s="221"/>
      <c r="B381" s="225"/>
      <c r="C381" s="48" t="str">
        <f>+'DistrictxDiv-Dept'!C381</f>
        <v>EDUC Learning Frameworks (EDLF)</v>
      </c>
      <c r="D381" s="7"/>
      <c r="E381" s="10" t="s">
        <v>615</v>
      </c>
      <c r="F381" s="7">
        <f>+'DistrictxDiv-Dept'!D381</f>
        <v>0</v>
      </c>
      <c r="G381" s="8"/>
      <c r="I381" s="8"/>
      <c r="V381" s="8"/>
      <c r="W381" s="8"/>
      <c r="X381" s="8"/>
      <c r="Y381" s="8"/>
      <c r="Z381" s="8"/>
      <c r="AA381" s="8"/>
      <c r="AB381" s="8"/>
      <c r="AC381" s="8"/>
      <c r="AD381" s="8"/>
      <c r="AE381" s="8"/>
    </row>
    <row r="382" spans="1:31" ht="12.75" customHeight="1" x14ac:dyDescent="0.2">
      <c r="A382" s="221"/>
      <c r="B382" s="225"/>
      <c r="C382" s="48" t="str">
        <f>+'DistrictxDiv-Dept'!C382</f>
        <v>Environmental Science (ENVR)</v>
      </c>
      <c r="D382" s="7">
        <v>960</v>
      </c>
      <c r="E382" s="10">
        <f t="shared" ref="E382:E386" si="43">+D382/$F382</f>
        <v>0.10050251256281408</v>
      </c>
      <c r="F382" s="7">
        <f>+'DistrictxDiv-Dept'!D382</f>
        <v>9552</v>
      </c>
      <c r="G382" s="8"/>
      <c r="I382" s="8"/>
      <c r="K382" s="14"/>
      <c r="L382" s="92"/>
      <c r="V382" s="8"/>
      <c r="W382" s="8"/>
      <c r="X382" s="8"/>
      <c r="Y382" s="8"/>
      <c r="Z382" s="8"/>
      <c r="AA382" s="8"/>
      <c r="AB382" s="8"/>
      <c r="AC382" s="8"/>
      <c r="AD382" s="8"/>
      <c r="AE382" s="8"/>
    </row>
    <row r="383" spans="1:31" ht="12.75" customHeight="1" x14ac:dyDescent="0.2">
      <c r="A383" s="221"/>
      <c r="B383" s="225"/>
      <c r="C383" s="48" t="str">
        <f>+'DistrictxDiv-Dept'!C383</f>
        <v>Geology (GEOL)</v>
      </c>
      <c r="D383" s="7">
        <v>1152</v>
      </c>
      <c r="E383" s="10">
        <f t="shared" si="43"/>
        <v>0.12244897959183673</v>
      </c>
      <c r="F383" s="7">
        <f>+'DistrictxDiv-Dept'!D383</f>
        <v>9408</v>
      </c>
      <c r="G383" s="8"/>
      <c r="I383" s="8"/>
      <c r="J383" s="14"/>
      <c r="K383" s="14"/>
      <c r="L383" s="92"/>
      <c r="V383" s="8"/>
      <c r="W383" s="8"/>
      <c r="X383" s="8"/>
      <c r="Y383" s="8"/>
      <c r="Z383" s="8"/>
      <c r="AA383" s="8"/>
      <c r="AB383" s="8"/>
      <c r="AC383" s="8"/>
      <c r="AD383" s="8"/>
      <c r="AE383" s="8"/>
    </row>
    <row r="384" spans="1:31" ht="12.75" customHeight="1" x14ac:dyDescent="0.2">
      <c r="A384" s="221"/>
      <c r="B384" s="225"/>
      <c r="C384" s="9" t="str">
        <f>+'DistrictxDiv-Dept'!C384</f>
        <v>History (HIST)</v>
      </c>
      <c r="D384" s="7">
        <v>4896</v>
      </c>
      <c r="E384" s="10">
        <f t="shared" si="43"/>
        <v>0.11422172452407615</v>
      </c>
      <c r="F384" s="7">
        <f>+'DistrictxDiv-Dept'!D384</f>
        <v>42864</v>
      </c>
      <c r="G384" s="8"/>
      <c r="I384" s="8"/>
      <c r="K384" s="14"/>
      <c r="L384" s="92"/>
      <c r="V384" s="8"/>
      <c r="W384" s="8"/>
      <c r="X384" s="8"/>
      <c r="Y384" s="8"/>
      <c r="Z384" s="8"/>
      <c r="AA384" s="8"/>
      <c r="AB384" s="8"/>
      <c r="AC384" s="8"/>
      <c r="AD384" s="8"/>
      <c r="AE384" s="8"/>
    </row>
    <row r="385" spans="1:31" ht="12.75" customHeight="1" x14ac:dyDescent="0.2">
      <c r="A385" s="221"/>
      <c r="B385" s="225"/>
      <c r="C385" s="48" t="str">
        <f>+'DistrictxDiv-Dept'!C385</f>
        <v>Political Science (POLS)</v>
      </c>
      <c r="D385" s="7">
        <v>1680</v>
      </c>
      <c r="E385" s="10">
        <f t="shared" si="43"/>
        <v>4.3370508054522923E-2</v>
      </c>
      <c r="F385" s="7">
        <f>+'DistrictxDiv-Dept'!D385</f>
        <v>38736</v>
      </c>
      <c r="G385" s="8"/>
      <c r="I385" s="8"/>
      <c r="J385" s="14"/>
      <c r="K385" s="14"/>
      <c r="L385" s="92"/>
      <c r="V385" s="8"/>
      <c r="W385" s="8"/>
      <c r="X385" s="8"/>
      <c r="Y385" s="8"/>
      <c r="Z385" s="8"/>
      <c r="AA385" s="8"/>
      <c r="AB385" s="8"/>
      <c r="AC385" s="8"/>
      <c r="AD385" s="8"/>
      <c r="AE385" s="8"/>
    </row>
    <row r="386" spans="1:31" ht="12.75" customHeight="1" x14ac:dyDescent="0.2">
      <c r="A386" s="221"/>
      <c r="B386" s="225"/>
      <c r="C386" s="9" t="str">
        <f>+'DistrictxDiv-Dept'!C386</f>
        <v>Psychology (PSYC)</v>
      </c>
      <c r="D386" s="7">
        <v>2832</v>
      </c>
      <c r="E386" s="10">
        <f t="shared" si="43"/>
        <v>0.115234375</v>
      </c>
      <c r="F386" s="7">
        <f>+'DistrictxDiv-Dept'!D386</f>
        <v>24576</v>
      </c>
      <c r="G386" s="8"/>
      <c r="L386" s="92"/>
      <c r="V386" s="8"/>
      <c r="W386" s="8"/>
      <c r="X386" s="8"/>
      <c r="Y386" s="8"/>
      <c r="Z386" s="8"/>
      <c r="AA386" s="8"/>
      <c r="AB386" s="8"/>
      <c r="AC386" s="8"/>
      <c r="AD386" s="8"/>
      <c r="AE386" s="8"/>
    </row>
    <row r="387" spans="1:31" ht="12.75" customHeight="1" x14ac:dyDescent="0.2">
      <c r="A387" s="221"/>
      <c r="B387" s="225"/>
      <c r="C387" s="34" t="str">
        <f>+'DistrictxDiv-Dept'!C387</f>
        <v>Subtotal</v>
      </c>
      <c r="D387" s="32">
        <f>SUM(D381:D386)</f>
        <v>11520</v>
      </c>
      <c r="E387" s="33">
        <f t="shared" ref="E387" si="44">+D387/$F387</f>
        <v>9.2059838895281937E-2</v>
      </c>
      <c r="F387" s="32">
        <f>+'DistrictxDiv-Dept'!D387</f>
        <v>125136</v>
      </c>
      <c r="G387" s="8"/>
      <c r="L387" s="92"/>
      <c r="V387" s="8"/>
      <c r="W387" s="8"/>
      <c r="X387" s="8"/>
      <c r="Y387" s="8"/>
      <c r="Z387" s="8"/>
      <c r="AA387" s="8"/>
      <c r="AB387" s="8"/>
      <c r="AC387" s="8"/>
      <c r="AD387" s="8"/>
      <c r="AE387" s="8"/>
    </row>
    <row r="388" spans="1:31" ht="12.75" customHeight="1" x14ac:dyDescent="0.2">
      <c r="A388" s="221"/>
      <c r="B388" s="225"/>
      <c r="C388" s="46" t="str">
        <f>+'DistrictxDiv-Dept'!C388</f>
        <v>Moore (Collegiate Academy)</v>
      </c>
      <c r="D388" s="32"/>
      <c r="E388" s="33"/>
      <c r="F388" s="32"/>
      <c r="G388" s="8"/>
      <c r="I388" s="8"/>
      <c r="V388" s="8"/>
      <c r="W388" s="8"/>
      <c r="X388" s="8"/>
      <c r="Y388" s="8"/>
      <c r="Z388" s="8"/>
      <c r="AA388" s="8"/>
      <c r="AB388" s="8"/>
      <c r="AC388" s="8"/>
      <c r="AD388" s="8"/>
      <c r="AE388" s="8"/>
    </row>
    <row r="389" spans="1:31" ht="12" customHeight="1" x14ac:dyDescent="0.2">
      <c r="A389" s="221"/>
      <c r="B389" s="225"/>
      <c r="C389" s="51" t="str">
        <f>+'DistrictxDiv-Dept'!C389</f>
        <v>CA Art (CAAR)</v>
      </c>
      <c r="D389" s="7"/>
      <c r="E389" s="10" t="s">
        <v>615</v>
      </c>
      <c r="F389" s="7">
        <f>+'DistrictxDiv-Dept'!D389</f>
        <v>0</v>
      </c>
      <c r="G389" s="8"/>
      <c r="I389" s="8"/>
      <c r="V389" s="8"/>
      <c r="W389" s="8"/>
      <c r="X389" s="8"/>
      <c r="Y389" s="8"/>
      <c r="Z389" s="8"/>
      <c r="AA389" s="8"/>
      <c r="AB389" s="8"/>
      <c r="AC389" s="8"/>
      <c r="AD389" s="8"/>
      <c r="AE389" s="8"/>
    </row>
    <row r="390" spans="1:31" ht="12" customHeight="1" x14ac:dyDescent="0.2">
      <c r="A390" s="221"/>
      <c r="B390" s="225"/>
      <c r="C390" s="51" t="str">
        <f>+'DistrictxDiv-Dept'!C390</f>
        <v>CA Biology (CABI)</v>
      </c>
      <c r="D390" s="7">
        <v>2208</v>
      </c>
      <c r="E390" s="10">
        <f t="shared" ref="E390:E398" si="45">+D390/$F390</f>
        <v>0.26436781609195403</v>
      </c>
      <c r="F390" s="7">
        <f>+'DistrictxDiv-Dept'!D390</f>
        <v>8352</v>
      </c>
      <c r="G390" s="8"/>
      <c r="L390" s="92"/>
      <c r="V390" s="8"/>
      <c r="W390" s="8"/>
      <c r="X390" s="8"/>
      <c r="Y390" s="8"/>
      <c r="Z390" s="8"/>
      <c r="AA390" s="8"/>
      <c r="AB390" s="8"/>
      <c r="AC390" s="8"/>
      <c r="AD390" s="8"/>
      <c r="AE390" s="8"/>
    </row>
    <row r="391" spans="1:31" ht="12" customHeight="1" x14ac:dyDescent="0.2">
      <c r="A391" s="221"/>
      <c r="B391" s="225"/>
      <c r="C391" s="9" t="str">
        <f>+'DistrictxDiv-Dept'!C391</f>
        <v>CA Economics (CAEC)</v>
      </c>
      <c r="D391" s="7">
        <v>4128</v>
      </c>
      <c r="E391" s="10">
        <f t="shared" si="45"/>
        <v>0.29553264604810997</v>
      </c>
      <c r="F391" s="7">
        <f>+'DistrictxDiv-Dept'!D391</f>
        <v>13968</v>
      </c>
      <c r="G391" s="8"/>
      <c r="L391" s="92"/>
      <c r="V391" s="8"/>
      <c r="W391" s="8"/>
      <c r="X391" s="8"/>
      <c r="Y391" s="8"/>
      <c r="Z391" s="8"/>
      <c r="AA391" s="8"/>
      <c r="AB391" s="8"/>
      <c r="AC391" s="8"/>
      <c r="AD391" s="8"/>
      <c r="AE391" s="8"/>
    </row>
    <row r="392" spans="1:31" ht="12" customHeight="1" x14ac:dyDescent="0.2">
      <c r="A392" s="221"/>
      <c r="B392" s="225"/>
      <c r="C392" s="48" t="str">
        <f>+'DistrictxDiv-Dept'!C392</f>
        <v>CA EDUC Learning Frameworks (CAEL)</v>
      </c>
      <c r="D392" s="7"/>
      <c r="E392" s="10" t="s">
        <v>615</v>
      </c>
      <c r="F392" s="7">
        <f>+'DistrictxDiv-Dept'!D392</f>
        <v>0</v>
      </c>
      <c r="G392" s="8"/>
      <c r="I392" s="8"/>
      <c r="V392" s="8"/>
      <c r="W392" s="8"/>
      <c r="X392" s="8"/>
      <c r="Y392" s="8"/>
      <c r="Z392" s="8"/>
      <c r="AA392" s="8"/>
      <c r="AB392" s="8"/>
      <c r="AC392" s="8"/>
      <c r="AD392" s="8"/>
      <c r="AE392" s="8"/>
    </row>
    <row r="393" spans="1:31" ht="12" customHeight="1" x14ac:dyDescent="0.2">
      <c r="A393" s="221"/>
      <c r="B393" s="225"/>
      <c r="C393" s="48" t="str">
        <f>+'DistrictxDiv-Dept'!C393</f>
        <v>CA English (CAEN)</v>
      </c>
      <c r="D393" s="7">
        <v>11136</v>
      </c>
      <c r="E393" s="10">
        <f t="shared" si="45"/>
        <v>0.26914153132250579</v>
      </c>
      <c r="F393" s="7">
        <f>+'DistrictxDiv-Dept'!D393</f>
        <v>41376</v>
      </c>
      <c r="G393" s="8"/>
      <c r="K393" s="14"/>
      <c r="L393" s="92"/>
      <c r="V393" s="8"/>
      <c r="W393" s="8"/>
      <c r="X393" s="8"/>
      <c r="Y393" s="8"/>
      <c r="Z393" s="8"/>
      <c r="AA393" s="8"/>
      <c r="AB393" s="8"/>
      <c r="AC393" s="8"/>
      <c r="AD393" s="8"/>
      <c r="AE393" s="8"/>
    </row>
    <row r="394" spans="1:31" ht="12" customHeight="1" x14ac:dyDescent="0.2">
      <c r="A394" s="221"/>
      <c r="B394" s="225"/>
      <c r="C394" s="48" t="str">
        <f>+'DistrictxDiv-Dept'!C394</f>
        <v>CA History (CAHI)</v>
      </c>
      <c r="E394" s="10">
        <f t="shared" si="45"/>
        <v>0</v>
      </c>
      <c r="F394" s="7">
        <f>+'DistrictxDiv-Dept'!D394</f>
        <v>8256</v>
      </c>
      <c r="G394" s="8"/>
      <c r="I394" s="8"/>
      <c r="V394" s="8"/>
      <c r="W394" s="8"/>
      <c r="X394" s="8"/>
      <c r="Y394" s="8"/>
      <c r="Z394" s="8"/>
      <c r="AA394" s="8"/>
      <c r="AB394" s="8"/>
      <c r="AC394" s="8"/>
      <c r="AD394" s="8"/>
      <c r="AE394" s="8"/>
    </row>
    <row r="395" spans="1:31" ht="12" customHeight="1" x14ac:dyDescent="0.2">
      <c r="A395" s="221"/>
      <c r="B395" s="225"/>
      <c r="C395" s="48" t="str">
        <f>+'DistrictxDiv-Dept'!C395</f>
        <v>CA Humanities (CAHU)</v>
      </c>
      <c r="D395" s="7"/>
      <c r="E395" s="10" t="s">
        <v>615</v>
      </c>
      <c r="F395" s="7">
        <f>+'DistrictxDiv-Dept'!D395</f>
        <v>0</v>
      </c>
      <c r="G395" s="8"/>
      <c r="I395" s="8"/>
      <c r="V395" s="8"/>
      <c r="W395" s="8"/>
      <c r="X395" s="8"/>
      <c r="Y395" s="8"/>
      <c r="Z395" s="8"/>
      <c r="AA395" s="8"/>
      <c r="AB395" s="8"/>
      <c r="AC395" s="8"/>
      <c r="AD395" s="8"/>
      <c r="AE395" s="8"/>
    </row>
    <row r="396" spans="1:31" ht="12" customHeight="1" x14ac:dyDescent="0.2">
      <c r="A396" s="221"/>
      <c r="B396" s="225"/>
      <c r="C396" s="9" t="str">
        <f>+'DistrictxDiv-Dept'!C396</f>
        <v>CA Mathematics (CAMA)</v>
      </c>
      <c r="D396" s="7">
        <v>5568</v>
      </c>
      <c r="E396" s="10">
        <f t="shared" si="45"/>
        <v>0.32282003710575141</v>
      </c>
      <c r="F396" s="7">
        <f>+'DistrictxDiv-Dept'!D396</f>
        <v>17248</v>
      </c>
      <c r="G396" s="8"/>
      <c r="K396" s="14"/>
      <c r="L396" s="92"/>
      <c r="V396" s="8"/>
      <c r="W396" s="8"/>
      <c r="X396" s="8"/>
      <c r="Y396" s="8"/>
      <c r="Z396" s="8"/>
      <c r="AA396" s="8"/>
      <c r="AB396" s="8"/>
      <c r="AC396" s="8"/>
      <c r="AD396" s="8"/>
      <c r="AE396" s="8"/>
    </row>
    <row r="397" spans="1:31" ht="12" customHeight="1" x14ac:dyDescent="0.2">
      <c r="A397" s="221"/>
      <c r="B397" s="225"/>
      <c r="C397" s="48" t="str">
        <f>+'DistrictxDiv-Dept'!C397</f>
        <v>CA Political Science (CAPS)</v>
      </c>
      <c r="D397" s="7"/>
      <c r="E397" s="10">
        <f t="shared" si="45"/>
        <v>0</v>
      </c>
      <c r="F397" s="7">
        <f>+'DistrictxDiv-Dept'!D397</f>
        <v>5472</v>
      </c>
      <c r="G397" s="8"/>
      <c r="I397" s="8"/>
      <c r="V397" s="8"/>
      <c r="W397" s="8"/>
      <c r="X397" s="8"/>
      <c r="Y397" s="8"/>
      <c r="Z397" s="8"/>
      <c r="AA397" s="8"/>
      <c r="AB397" s="8"/>
      <c r="AC397" s="8"/>
      <c r="AD397" s="8"/>
      <c r="AE397" s="8"/>
    </row>
    <row r="398" spans="1:31" ht="12" customHeight="1" x14ac:dyDescent="0.2">
      <c r="A398" s="221"/>
      <c r="B398" s="225"/>
      <c r="C398" s="48" t="str">
        <f>+'DistrictxDiv-Dept'!C398</f>
        <v>CA Psychology (CAPY)</v>
      </c>
      <c r="D398" s="7">
        <v>624</v>
      </c>
      <c r="E398" s="10">
        <f t="shared" si="45"/>
        <v>1</v>
      </c>
      <c r="F398" s="7">
        <f>+'DistrictxDiv-Dept'!D398</f>
        <v>624</v>
      </c>
      <c r="G398" s="8"/>
      <c r="I398" s="8"/>
      <c r="J398" s="14"/>
      <c r="K398" s="14"/>
      <c r="L398" s="92"/>
      <c r="V398" s="8"/>
      <c r="W398" s="8"/>
      <c r="X398" s="8"/>
      <c r="Y398" s="8"/>
      <c r="Z398" s="8"/>
      <c r="AA398" s="8"/>
      <c r="AB398" s="8"/>
      <c r="AC398" s="8"/>
      <c r="AD398" s="8"/>
      <c r="AE398" s="8"/>
    </row>
    <row r="399" spans="1:31" ht="12" customHeight="1" x14ac:dyDescent="0.2">
      <c r="A399" s="221"/>
      <c r="B399" s="225"/>
      <c r="C399" s="48" t="str">
        <f>+'DistrictxDiv-Dept'!C399</f>
        <v>CA Spanish (CASN)</v>
      </c>
      <c r="D399" s="7"/>
      <c r="E399" s="10" t="s">
        <v>615</v>
      </c>
      <c r="F399" s="7">
        <f>+'DistrictxDiv-Dept'!D399</f>
        <v>0</v>
      </c>
      <c r="G399" s="8"/>
      <c r="I399" s="8"/>
      <c r="V399" s="8"/>
      <c r="W399" s="8"/>
      <c r="X399" s="8"/>
      <c r="Y399" s="8"/>
      <c r="Z399" s="8"/>
      <c r="AA399" s="8"/>
      <c r="AB399" s="8"/>
      <c r="AC399" s="8"/>
      <c r="AD399" s="8"/>
      <c r="AE399" s="8"/>
    </row>
    <row r="400" spans="1:31" ht="12" customHeight="1" x14ac:dyDescent="0.2">
      <c r="A400" s="221"/>
      <c r="B400" s="225"/>
      <c r="C400" s="9" t="str">
        <f>+'DistrictxDiv-Dept'!C400</f>
        <v>CA Speech (CASP)</v>
      </c>
      <c r="D400" s="7"/>
      <c r="E400" s="10" t="s">
        <v>615</v>
      </c>
      <c r="F400" s="7">
        <f>+'DistrictxDiv-Dept'!D400</f>
        <v>0</v>
      </c>
      <c r="G400" s="8"/>
      <c r="I400" s="8"/>
      <c r="L400" s="92"/>
      <c r="V400" s="8"/>
      <c r="W400" s="8"/>
      <c r="X400" s="8"/>
      <c r="Y400" s="8"/>
      <c r="Z400" s="8"/>
      <c r="AA400" s="8"/>
      <c r="AB400" s="8"/>
      <c r="AC400" s="8"/>
      <c r="AD400" s="8"/>
      <c r="AE400" s="8"/>
    </row>
    <row r="401" spans="1:31" ht="12.75" customHeight="1" x14ac:dyDescent="0.2">
      <c r="A401" s="221"/>
      <c r="B401" s="225"/>
      <c r="C401" s="56" t="str">
        <f>+'DistrictxDiv-Dept'!C401</f>
        <v>Subtotal</v>
      </c>
      <c r="D401" s="32">
        <f>SUM(D389:D400)</f>
        <v>23664</v>
      </c>
      <c r="E401" s="33">
        <f t="shared" ref="E401:E403" si="46">+D401/$F401</f>
        <v>0.24832102081934185</v>
      </c>
      <c r="F401" s="32">
        <f>+'DistrictxDiv-Dept'!D401</f>
        <v>95296</v>
      </c>
      <c r="G401" s="8"/>
      <c r="K401" s="14"/>
      <c r="L401" s="92"/>
      <c r="V401" s="8"/>
      <c r="W401" s="8"/>
      <c r="X401" s="8"/>
      <c r="Y401" s="8"/>
      <c r="Z401" s="8"/>
      <c r="AA401" s="8"/>
      <c r="AB401" s="8"/>
      <c r="AC401" s="8"/>
      <c r="AD401" s="8"/>
      <c r="AE401" s="8"/>
    </row>
    <row r="402" spans="1:31" ht="12.75" customHeight="1" thickBot="1" x14ac:dyDescent="0.25">
      <c r="A402" s="221"/>
      <c r="B402" s="226"/>
      <c r="C402" s="63" t="str">
        <f>+'DistrictxDiv-Dept'!C402</f>
        <v>Division Total</v>
      </c>
      <c r="D402" s="62">
        <f>SUM(D379,D387,D401)</f>
        <v>50496</v>
      </c>
      <c r="E402" s="60">
        <f t="shared" si="46"/>
        <v>0.15629952456418383</v>
      </c>
      <c r="F402" s="62">
        <f>+'DistrictxDiv-Dept'!D402</f>
        <v>323072</v>
      </c>
      <c r="G402" s="8"/>
      <c r="J402" s="14"/>
      <c r="L402" s="92"/>
      <c r="V402" s="8"/>
      <c r="W402" s="8"/>
      <c r="X402" s="8"/>
      <c r="Y402" s="8"/>
      <c r="Z402" s="8"/>
      <c r="AA402" s="8"/>
      <c r="AB402" s="8"/>
      <c r="AC402" s="8"/>
      <c r="AD402" s="8"/>
      <c r="AE402" s="8"/>
    </row>
    <row r="403" spans="1:31" ht="12.75" customHeight="1" thickBot="1" x14ac:dyDescent="0.25">
      <c r="A403" s="222"/>
      <c r="B403" s="228" t="s">
        <v>172</v>
      </c>
      <c r="C403" s="229"/>
      <c r="D403" s="75">
        <f>SUM(D344,D369,D402)</f>
        <v>150256</v>
      </c>
      <c r="E403" s="76">
        <f t="shared" si="46"/>
        <v>0.17591413157500374</v>
      </c>
      <c r="F403" s="77">
        <f>+'DistrictxDiv-Dept'!D403</f>
        <v>854144</v>
      </c>
      <c r="G403" s="8"/>
      <c r="I403" s="8"/>
      <c r="J403" s="14"/>
      <c r="L403" s="92"/>
      <c r="V403" s="8"/>
      <c r="W403" s="8"/>
      <c r="X403" s="8"/>
      <c r="Y403" s="8"/>
      <c r="Z403" s="8"/>
      <c r="AA403" s="8"/>
      <c r="AB403" s="8"/>
      <c r="AC403" s="8"/>
      <c r="AD403" s="8"/>
      <c r="AE403" s="8"/>
    </row>
    <row r="404" spans="1:31" ht="12.75" customHeight="1" x14ac:dyDescent="0.2">
      <c r="A404" s="235" t="s">
        <v>344</v>
      </c>
      <c r="B404" s="223" t="s">
        <v>382</v>
      </c>
      <c r="C404" s="54" t="str">
        <f>+'DistrictxDiv-Dept'!C404</f>
        <v>Mulcahy</v>
      </c>
      <c r="D404" s="69"/>
      <c r="E404" s="82"/>
      <c r="F404" s="69"/>
      <c r="G404" s="8"/>
      <c r="J404" s="14"/>
      <c r="L404" s="92"/>
      <c r="V404" s="8"/>
      <c r="W404" s="8"/>
      <c r="X404" s="8"/>
      <c r="Y404" s="8"/>
      <c r="Z404" s="8"/>
      <c r="AA404" s="8"/>
      <c r="AB404" s="8"/>
      <c r="AC404" s="8"/>
      <c r="AD404" s="8"/>
      <c r="AE404" s="8"/>
    </row>
    <row r="405" spans="1:31" ht="12.75" customHeight="1" x14ac:dyDescent="0.2">
      <c r="A405" s="221"/>
      <c r="B405" s="225"/>
      <c r="C405" s="51" t="str">
        <f>+'DistrictxDiv-Dept'!C405</f>
        <v>Accounting (ACCT)</v>
      </c>
      <c r="D405" s="7"/>
      <c r="E405" s="10" t="s">
        <v>615</v>
      </c>
      <c r="F405" s="7">
        <f>+'DistrictxDiv-Dept'!D405</f>
        <v>0</v>
      </c>
      <c r="G405" s="8"/>
      <c r="I405" s="8"/>
      <c r="J405" s="14"/>
      <c r="K405" s="14"/>
      <c r="L405" s="92"/>
      <c r="V405" s="8"/>
      <c r="W405" s="8"/>
      <c r="X405" s="8"/>
      <c r="Y405" s="8"/>
      <c r="Z405" s="8"/>
      <c r="AA405" s="8"/>
      <c r="AB405" s="8"/>
      <c r="AC405" s="8"/>
      <c r="AD405" s="8"/>
      <c r="AE405" s="8"/>
    </row>
    <row r="406" spans="1:31" ht="12.75" customHeight="1" x14ac:dyDescent="0.2">
      <c r="A406" s="221"/>
      <c r="B406" s="225"/>
      <c r="C406" s="51" t="str">
        <f>+'DistrictxDiv-Dept'!C406</f>
        <v>Art (ARTS)</v>
      </c>
      <c r="D406" s="7"/>
      <c r="E406" s="10">
        <f t="shared" ref="E406:E421" si="47">+D406/$F406</f>
        <v>0</v>
      </c>
      <c r="F406" s="7">
        <f>+'DistrictxDiv-Dept'!D406</f>
        <v>4512</v>
      </c>
      <c r="G406" s="8"/>
      <c r="I406" s="8"/>
      <c r="J406" s="14"/>
      <c r="K406" s="14"/>
      <c r="L406" s="92"/>
      <c r="V406" s="8"/>
      <c r="W406" s="8"/>
      <c r="X406" s="8"/>
      <c r="Y406" s="8"/>
      <c r="Z406" s="8"/>
      <c r="AA406" s="8"/>
      <c r="AB406" s="8"/>
      <c r="AC406" s="8"/>
      <c r="AD406" s="8"/>
      <c r="AE406" s="8"/>
    </row>
    <row r="407" spans="1:31" ht="12.75" customHeight="1" x14ac:dyDescent="0.2">
      <c r="A407" s="221"/>
      <c r="B407" s="225"/>
      <c r="C407" s="9" t="str">
        <f>+'DistrictxDiv-Dept'!C407</f>
        <v>Business (BUSI)</v>
      </c>
      <c r="D407" s="7"/>
      <c r="E407" s="10" t="s">
        <v>615</v>
      </c>
      <c r="F407" s="7">
        <f>+'DistrictxDiv-Dept'!D407</f>
        <v>0</v>
      </c>
      <c r="G407" s="8"/>
      <c r="J407" s="14"/>
      <c r="K407" s="14"/>
      <c r="L407" s="92"/>
      <c r="V407" s="8"/>
      <c r="W407" s="8"/>
      <c r="X407" s="8"/>
      <c r="Y407" s="8"/>
      <c r="Z407" s="8"/>
      <c r="AA407" s="8"/>
      <c r="AB407" s="8"/>
      <c r="AC407" s="8"/>
      <c r="AD407" s="8"/>
      <c r="AE407" s="8"/>
    </row>
    <row r="408" spans="1:31" ht="12.75" customHeight="1" x14ac:dyDescent="0.2">
      <c r="A408" s="221"/>
      <c r="B408" s="225"/>
      <c r="C408" s="9" t="str">
        <f>+'DistrictxDiv-Dept'!C408</f>
        <v>Dance (DANC)</v>
      </c>
      <c r="D408" s="7"/>
      <c r="E408" s="10" t="s">
        <v>615</v>
      </c>
      <c r="F408" s="7">
        <f>+'DistrictxDiv-Dept'!D408</f>
        <v>0</v>
      </c>
      <c r="G408" s="8"/>
      <c r="I408" s="8"/>
      <c r="J408" s="14"/>
      <c r="K408" s="14"/>
      <c r="L408" s="92"/>
      <c r="V408" s="8"/>
      <c r="W408" s="8"/>
      <c r="X408" s="8"/>
      <c r="Y408" s="8"/>
      <c r="Z408" s="8"/>
      <c r="AA408" s="8"/>
      <c r="AB408" s="8"/>
      <c r="AC408" s="8"/>
      <c r="AD408" s="8"/>
      <c r="AE408" s="8"/>
    </row>
    <row r="409" spans="1:31" ht="12.75" customHeight="1" x14ac:dyDescent="0.2">
      <c r="A409" s="221"/>
      <c r="B409" s="225"/>
      <c r="C409" s="9" t="str">
        <f>+'DistrictxDiv-Dept'!C409</f>
        <v>Economics (ECON)</v>
      </c>
      <c r="D409" s="7">
        <v>2832</v>
      </c>
      <c r="E409" s="10">
        <f t="shared" si="47"/>
        <v>0.20774647887323944</v>
      </c>
      <c r="F409" s="7">
        <f>+'DistrictxDiv-Dept'!D409</f>
        <v>13632</v>
      </c>
      <c r="G409" s="8"/>
      <c r="J409" s="14"/>
      <c r="K409" s="14"/>
      <c r="L409" s="92"/>
      <c r="V409" s="8"/>
      <c r="W409" s="8"/>
      <c r="X409" s="8"/>
      <c r="Y409" s="8"/>
      <c r="Z409" s="8"/>
      <c r="AA409" s="8"/>
      <c r="AB409" s="8"/>
      <c r="AC409" s="8"/>
      <c r="AD409" s="8"/>
      <c r="AE409" s="8"/>
    </row>
    <row r="410" spans="1:31" ht="12.75" customHeight="1" x14ac:dyDescent="0.2">
      <c r="A410" s="221"/>
      <c r="B410" s="225"/>
      <c r="C410" s="9" t="str">
        <f>+'DistrictxDiv-Dept'!C410</f>
        <v>EDUC Learning Frameworks (EDLF)</v>
      </c>
      <c r="D410" s="7"/>
      <c r="E410" s="10">
        <f t="shared" si="47"/>
        <v>0</v>
      </c>
      <c r="F410" s="7">
        <f>+'DistrictxDiv-Dept'!D410</f>
        <v>4464</v>
      </c>
      <c r="G410" s="8"/>
      <c r="I410" s="8"/>
      <c r="V410" s="8"/>
      <c r="W410" s="8"/>
      <c r="X410" s="8"/>
      <c r="Y410" s="8"/>
      <c r="Z410" s="8"/>
      <c r="AA410" s="8"/>
      <c r="AB410" s="8"/>
      <c r="AC410" s="8"/>
      <c r="AD410" s="8"/>
      <c r="AE410" s="8"/>
    </row>
    <row r="411" spans="1:31" ht="12.75" customHeight="1" x14ac:dyDescent="0.2">
      <c r="A411" s="221"/>
      <c r="B411" s="225"/>
      <c r="C411" s="9" t="str">
        <f>+'DistrictxDiv-Dept'!C411</f>
        <v>Education (EDUC)</v>
      </c>
      <c r="D411" s="7"/>
      <c r="E411" s="10">
        <f t="shared" si="47"/>
        <v>0</v>
      </c>
      <c r="F411" s="7">
        <f>+'DistrictxDiv-Dept'!D411</f>
        <v>1024</v>
      </c>
      <c r="G411" s="8"/>
      <c r="I411" s="8"/>
      <c r="V411" s="8"/>
      <c r="W411" s="8"/>
      <c r="X411" s="8"/>
      <c r="Y411" s="8"/>
      <c r="Z411" s="8"/>
      <c r="AA411" s="8"/>
      <c r="AB411" s="8"/>
      <c r="AC411" s="8"/>
      <c r="AD411" s="8"/>
      <c r="AE411" s="8"/>
    </row>
    <row r="412" spans="1:31" ht="12.75" customHeight="1" x14ac:dyDescent="0.2">
      <c r="A412" s="221"/>
      <c r="B412" s="225"/>
      <c r="C412" s="9" t="str">
        <f>+'DistrictxDiv-Dept'!C412</f>
        <v>English (ENGL)</v>
      </c>
      <c r="D412" s="7">
        <v>9664</v>
      </c>
      <c r="E412" s="10">
        <f t="shared" si="47"/>
        <v>0.17396313364055299</v>
      </c>
      <c r="F412" s="7">
        <f>+'DistrictxDiv-Dept'!D412</f>
        <v>55552</v>
      </c>
      <c r="G412" s="8"/>
      <c r="I412" s="8"/>
      <c r="K412" s="14"/>
      <c r="L412" s="92"/>
      <c r="V412" s="8"/>
      <c r="W412" s="8"/>
      <c r="X412" s="8"/>
      <c r="Y412" s="8"/>
      <c r="Z412" s="8"/>
      <c r="AA412" s="8"/>
      <c r="AB412" s="8"/>
      <c r="AC412" s="8"/>
      <c r="AD412" s="8"/>
      <c r="AE412" s="8"/>
    </row>
    <row r="413" spans="1:31" ht="12.75" customHeight="1" x14ac:dyDescent="0.2">
      <c r="A413" s="221"/>
      <c r="B413" s="225"/>
      <c r="C413" s="9" t="str">
        <f>+'DistrictxDiv-Dept'!C413</f>
        <v>Humanities (HUMA)</v>
      </c>
      <c r="D413" s="7"/>
      <c r="E413" s="10">
        <f t="shared" si="47"/>
        <v>0</v>
      </c>
      <c r="F413" s="7">
        <f>+'DistrictxDiv-Dept'!D413</f>
        <v>4032</v>
      </c>
      <c r="G413" s="8"/>
      <c r="I413" s="8"/>
      <c r="V413" s="8"/>
      <c r="W413" s="8"/>
      <c r="X413" s="8"/>
      <c r="Y413" s="8"/>
      <c r="Z413" s="8"/>
      <c r="AA413" s="8"/>
      <c r="AB413" s="8"/>
      <c r="AC413" s="8"/>
      <c r="AD413" s="8"/>
      <c r="AE413" s="8"/>
    </row>
    <row r="414" spans="1:31" ht="12.75" customHeight="1" x14ac:dyDescent="0.2">
      <c r="A414" s="221"/>
      <c r="B414" s="225"/>
      <c r="C414" s="9" t="str">
        <f>+'DistrictxDiv-Dept'!C414</f>
        <v>Music (MUSI)</v>
      </c>
      <c r="D414" s="7">
        <v>1104</v>
      </c>
      <c r="E414" s="10">
        <f t="shared" si="47"/>
        <v>0.30666666666666664</v>
      </c>
      <c r="F414" s="7">
        <f>+'DistrictxDiv-Dept'!D414</f>
        <v>3600</v>
      </c>
      <c r="G414" s="8"/>
      <c r="K414" s="14"/>
      <c r="L414" s="92"/>
      <c r="V414" s="8"/>
      <c r="W414" s="8"/>
      <c r="X414" s="8"/>
      <c r="Y414" s="8"/>
      <c r="Z414" s="8"/>
      <c r="AA414" s="8"/>
      <c r="AB414" s="8"/>
      <c r="AC414" s="8"/>
      <c r="AD414" s="8"/>
      <c r="AE414" s="8"/>
    </row>
    <row r="415" spans="1:31" ht="12.75" customHeight="1" x14ac:dyDescent="0.2">
      <c r="A415" s="221"/>
      <c r="B415" s="225"/>
      <c r="C415" s="9" t="str">
        <f>+'DistrictxDiv-Dept'!C415</f>
        <v>Philosophy (PHIL)</v>
      </c>
      <c r="D415" s="7"/>
      <c r="E415" s="10">
        <f t="shared" si="47"/>
        <v>0</v>
      </c>
      <c r="F415" s="7">
        <f>+'DistrictxDiv-Dept'!D415</f>
        <v>1152</v>
      </c>
      <c r="G415" s="8"/>
      <c r="I415" s="8"/>
      <c r="V415" s="8"/>
      <c r="W415" s="8"/>
      <c r="X415" s="8"/>
      <c r="Y415" s="8"/>
      <c r="Z415" s="8"/>
      <c r="AA415" s="8"/>
      <c r="AB415" s="8"/>
      <c r="AC415" s="8"/>
      <c r="AD415" s="8"/>
      <c r="AE415" s="8"/>
    </row>
    <row r="416" spans="1:31" ht="12.75" customHeight="1" x14ac:dyDescent="0.2">
      <c r="A416" s="221"/>
      <c r="B416" s="225"/>
      <c r="C416" s="9" t="str">
        <f>+'DistrictxDiv-Dept'!C416</f>
        <v>Photography (PHOT)</v>
      </c>
      <c r="D416" s="7"/>
      <c r="E416" s="10">
        <f t="shared" si="47"/>
        <v>0</v>
      </c>
      <c r="F416" s="7">
        <f>+'DistrictxDiv-Dept'!D416</f>
        <v>1248</v>
      </c>
      <c r="G416" s="8"/>
      <c r="I416" s="8"/>
      <c r="V416" s="8"/>
      <c r="W416" s="8"/>
      <c r="X416" s="8"/>
      <c r="Y416" s="8"/>
      <c r="Z416" s="8"/>
      <c r="AA416" s="8"/>
      <c r="AB416" s="8"/>
      <c r="AC416" s="8"/>
      <c r="AD416" s="8"/>
      <c r="AE416" s="8"/>
    </row>
    <row r="417" spans="1:31" ht="12.75" customHeight="1" x14ac:dyDescent="0.2">
      <c r="A417" s="221"/>
      <c r="B417" s="225"/>
      <c r="C417" s="9" t="str">
        <f>+'DistrictxDiv-Dept'!C417</f>
        <v>Psychology (PSYC)</v>
      </c>
      <c r="D417" s="7">
        <v>624</v>
      </c>
      <c r="E417" s="10">
        <f t="shared" si="47"/>
        <v>9.420289855072464E-2</v>
      </c>
      <c r="F417" s="7">
        <f>+'DistrictxDiv-Dept'!D417</f>
        <v>6624</v>
      </c>
      <c r="G417" s="8"/>
      <c r="K417" s="14"/>
      <c r="L417" s="92"/>
      <c r="V417" s="8"/>
      <c r="W417" s="8"/>
      <c r="X417" s="8"/>
      <c r="Y417" s="8"/>
      <c r="Z417" s="8"/>
      <c r="AA417" s="8"/>
      <c r="AB417" s="8"/>
      <c r="AC417" s="8"/>
      <c r="AD417" s="8"/>
      <c r="AE417" s="8"/>
    </row>
    <row r="418" spans="1:31" ht="12.75" customHeight="1" x14ac:dyDescent="0.2">
      <c r="A418" s="221"/>
      <c r="B418" s="225"/>
      <c r="C418" s="9" t="str">
        <f>+'DistrictxDiv-Dept'!C418</f>
        <v>Reading &amp; Writing (RDWR)</v>
      </c>
      <c r="D418" s="7">
        <v>2304</v>
      </c>
      <c r="E418" s="10">
        <f t="shared" si="47"/>
        <v>0.57831325301204817</v>
      </c>
      <c r="F418" s="7">
        <f>+'DistrictxDiv-Dept'!D418</f>
        <v>3984</v>
      </c>
      <c r="G418" s="8"/>
      <c r="K418" s="14"/>
      <c r="L418" s="92"/>
      <c r="V418" s="8"/>
      <c r="W418" s="8"/>
      <c r="X418" s="8"/>
      <c r="Y418" s="8"/>
      <c r="Z418" s="8"/>
      <c r="AA418" s="8"/>
      <c r="AB418" s="8"/>
      <c r="AC418" s="8"/>
      <c r="AD418" s="8"/>
      <c r="AE418" s="8"/>
    </row>
    <row r="419" spans="1:31" ht="12.75" customHeight="1" x14ac:dyDescent="0.2">
      <c r="A419" s="221"/>
      <c r="B419" s="225"/>
      <c r="C419" s="9" t="str">
        <f>+'DistrictxDiv-Dept'!C419</f>
        <v>Sociology (SOCI)</v>
      </c>
      <c r="D419" s="7"/>
      <c r="E419" s="10">
        <f t="shared" si="47"/>
        <v>0</v>
      </c>
      <c r="F419" s="7">
        <f>+'DistrictxDiv-Dept'!D419</f>
        <v>2592</v>
      </c>
      <c r="G419" s="8"/>
      <c r="I419" s="8"/>
      <c r="V419" s="8"/>
      <c r="W419" s="8"/>
      <c r="X419" s="8"/>
      <c r="Y419" s="8"/>
      <c r="Z419" s="8"/>
      <c r="AA419" s="8"/>
      <c r="AB419" s="8"/>
      <c r="AC419" s="8"/>
      <c r="AD419" s="8"/>
      <c r="AE419" s="8"/>
    </row>
    <row r="420" spans="1:31" ht="12.75" customHeight="1" x14ac:dyDescent="0.2">
      <c r="A420" s="221"/>
      <c r="B420" s="225"/>
      <c r="C420" s="9" t="str">
        <f>+'DistrictxDiv-Dept'!C420</f>
        <v>Spanish (SPAN)</v>
      </c>
      <c r="D420" s="7"/>
      <c r="E420" s="10" t="s">
        <v>615</v>
      </c>
      <c r="F420" s="7">
        <f>+'DistrictxDiv-Dept'!D420</f>
        <v>0</v>
      </c>
      <c r="G420" s="8"/>
      <c r="I420" s="8"/>
      <c r="V420" s="8"/>
      <c r="W420" s="8"/>
      <c r="X420" s="8"/>
      <c r="Y420" s="8"/>
      <c r="Z420" s="8"/>
      <c r="AA420" s="8"/>
      <c r="AB420" s="8"/>
      <c r="AC420" s="8"/>
      <c r="AD420" s="8"/>
      <c r="AE420" s="8"/>
    </row>
    <row r="421" spans="1:31" ht="12.75" customHeight="1" x14ac:dyDescent="0.2">
      <c r="A421" s="221"/>
      <c r="B421" s="225"/>
      <c r="C421" s="9" t="str">
        <f>+'DistrictxDiv-Dept'!C421</f>
        <v>Speech (SPCH)</v>
      </c>
      <c r="D421" s="7"/>
      <c r="E421" s="10">
        <f t="shared" si="47"/>
        <v>0</v>
      </c>
      <c r="F421" s="7">
        <f>+'DistrictxDiv-Dept'!D421</f>
        <v>5136</v>
      </c>
      <c r="G421" s="8"/>
      <c r="I421" s="8"/>
      <c r="V421" s="8"/>
      <c r="W421" s="8"/>
      <c r="X421" s="8"/>
      <c r="Y421" s="8"/>
      <c r="Z421" s="8"/>
      <c r="AA421" s="8"/>
      <c r="AB421" s="8"/>
      <c r="AC421" s="8"/>
      <c r="AD421" s="8"/>
      <c r="AE421" s="8"/>
    </row>
    <row r="422" spans="1:31" ht="12.75" customHeight="1" x14ac:dyDescent="0.2">
      <c r="A422" s="221"/>
      <c r="B422" s="225"/>
      <c r="C422" s="56" t="str">
        <f>+'DistrictxDiv-Dept'!C422</f>
        <v>Subtotal</v>
      </c>
      <c r="D422" s="32">
        <f>SUM(D405:D421)</f>
        <v>16528</v>
      </c>
      <c r="E422" s="33">
        <f t="shared" ref="E422" si="48">+D422/$F422</f>
        <v>0.15367450163641774</v>
      </c>
      <c r="F422" s="32">
        <f>+'DistrictxDiv-Dept'!D422</f>
        <v>107552</v>
      </c>
      <c r="G422" s="8"/>
      <c r="J422" s="14"/>
      <c r="K422" s="14"/>
      <c r="L422" s="92"/>
      <c r="V422" s="8"/>
      <c r="W422" s="8"/>
      <c r="X422" s="8"/>
      <c r="Y422" s="8"/>
      <c r="Z422" s="8"/>
      <c r="AA422" s="8"/>
      <c r="AB422" s="8"/>
      <c r="AC422" s="8"/>
      <c r="AD422" s="8"/>
      <c r="AE422" s="8"/>
    </row>
    <row r="423" spans="1:31" ht="12.75" customHeight="1" x14ac:dyDescent="0.2">
      <c r="A423" s="221"/>
      <c r="B423" s="225"/>
      <c r="C423" s="46" t="str">
        <f>+'DistrictxDiv-Dept'!C423</f>
        <v>Weatherford</v>
      </c>
      <c r="D423" s="32"/>
      <c r="E423" s="33"/>
      <c r="F423" s="32"/>
      <c r="G423" s="8"/>
      <c r="I423" s="8"/>
      <c r="V423" s="8"/>
      <c r="W423" s="8"/>
      <c r="X423" s="8"/>
      <c r="Y423" s="8"/>
      <c r="Z423" s="8"/>
      <c r="AA423" s="8"/>
      <c r="AB423" s="8"/>
      <c r="AC423" s="8"/>
      <c r="AD423" s="8"/>
      <c r="AE423" s="8"/>
    </row>
    <row r="424" spans="1:31" ht="12.75" customHeight="1" x14ac:dyDescent="0.2">
      <c r="A424" s="221"/>
      <c r="B424" s="225"/>
      <c r="C424" s="9" t="str">
        <f>+'DistrictxDiv-Dept'!C424</f>
        <v>Anatomy &amp; Physiology (ANPH)</v>
      </c>
      <c r="D424" s="7">
        <v>5296</v>
      </c>
      <c r="E424" s="10">
        <f t="shared" ref="E424:E435" si="49">+D424/$F424</f>
        <v>0.41118012422360251</v>
      </c>
      <c r="F424" s="7">
        <f>+'DistrictxDiv-Dept'!D424</f>
        <v>12880</v>
      </c>
      <c r="G424" s="8"/>
      <c r="K424" s="14"/>
      <c r="L424" s="92"/>
      <c r="V424" s="8"/>
      <c r="W424" s="8"/>
      <c r="X424" s="8"/>
      <c r="Y424" s="8"/>
      <c r="Z424" s="8"/>
      <c r="AA424" s="8"/>
      <c r="AB424" s="8"/>
      <c r="AC424" s="8"/>
      <c r="AD424" s="8"/>
      <c r="AE424" s="8"/>
    </row>
    <row r="425" spans="1:31" ht="12.75" customHeight="1" x14ac:dyDescent="0.2">
      <c r="A425" s="221"/>
      <c r="B425" s="225"/>
      <c r="C425" s="9" t="str">
        <f>+'DistrictxDiv-Dept'!C425</f>
        <v>Biology (BIOL)</v>
      </c>
      <c r="D425" s="7">
        <v>3792</v>
      </c>
      <c r="E425" s="10">
        <f t="shared" si="49"/>
        <v>0.34955752212389379</v>
      </c>
      <c r="F425" s="7">
        <f>+'DistrictxDiv-Dept'!D425</f>
        <v>10848</v>
      </c>
      <c r="G425" s="8"/>
      <c r="K425" s="14"/>
      <c r="L425" s="92"/>
      <c r="V425" s="8"/>
      <c r="W425" s="8"/>
      <c r="X425" s="8"/>
      <c r="Y425" s="8"/>
      <c r="Z425" s="8"/>
      <c r="AA425" s="8"/>
      <c r="AB425" s="8"/>
      <c r="AC425" s="8"/>
      <c r="AD425" s="8"/>
      <c r="AE425" s="8"/>
    </row>
    <row r="426" spans="1:31" ht="12.75" customHeight="1" x14ac:dyDescent="0.2">
      <c r="A426" s="221"/>
      <c r="B426" s="225"/>
      <c r="C426" s="9" t="str">
        <f>+'DistrictxDiv-Dept'!C426</f>
        <v>Chemistry (CHEM)</v>
      </c>
      <c r="D426" s="7">
        <v>2128</v>
      </c>
      <c r="E426" s="10">
        <f t="shared" si="49"/>
        <v>0.34545454545454546</v>
      </c>
      <c r="F426" s="7">
        <f>+'DistrictxDiv-Dept'!D426</f>
        <v>6160</v>
      </c>
      <c r="G426" s="8"/>
      <c r="J426" s="14"/>
      <c r="K426" s="14"/>
      <c r="L426" s="92"/>
      <c r="V426" s="8"/>
      <c r="W426" s="8"/>
      <c r="X426" s="8"/>
      <c r="Y426" s="8"/>
      <c r="Z426" s="8"/>
      <c r="AA426" s="8"/>
      <c r="AB426" s="8"/>
      <c r="AC426" s="8"/>
      <c r="AD426" s="8"/>
      <c r="AE426" s="8"/>
    </row>
    <row r="427" spans="1:31" ht="12.75" customHeight="1" x14ac:dyDescent="0.2">
      <c r="A427" s="221"/>
      <c r="B427" s="225"/>
      <c r="C427" s="9" t="str">
        <f>+'DistrictxDiv-Dept'!C427</f>
        <v>Developmental Mathematics (DEVM)</v>
      </c>
      <c r="D427" s="7">
        <v>4512</v>
      </c>
      <c r="E427" s="10">
        <f t="shared" si="49"/>
        <v>0.38842975206611569</v>
      </c>
      <c r="F427" s="7">
        <f>+'DistrictxDiv-Dept'!D427</f>
        <v>11616</v>
      </c>
      <c r="G427" s="8"/>
      <c r="K427" s="14"/>
      <c r="L427" s="92"/>
      <c r="V427" s="8"/>
      <c r="W427" s="8"/>
      <c r="X427" s="8"/>
      <c r="Y427" s="8"/>
      <c r="Z427" s="8"/>
      <c r="AA427" s="8"/>
      <c r="AB427" s="8"/>
      <c r="AC427" s="8"/>
      <c r="AD427" s="8"/>
      <c r="AE427" s="8"/>
    </row>
    <row r="428" spans="1:31" ht="12.75" customHeight="1" x14ac:dyDescent="0.2">
      <c r="A428" s="221"/>
      <c r="B428" s="225"/>
      <c r="C428" s="9" t="str">
        <f>+'DistrictxDiv-Dept'!C428</f>
        <v>Environmental Science (ENVR)</v>
      </c>
      <c r="D428" s="7"/>
      <c r="E428" s="10" t="s">
        <v>615</v>
      </c>
      <c r="F428" s="7">
        <f>+'DistrictxDiv-Dept'!D428</f>
        <v>0</v>
      </c>
      <c r="G428" s="8"/>
      <c r="I428" s="8"/>
      <c r="V428" s="8"/>
      <c r="W428" s="8"/>
      <c r="X428" s="8"/>
      <c r="Y428" s="8"/>
      <c r="Z428" s="8"/>
      <c r="AA428" s="8"/>
      <c r="AB428" s="8"/>
      <c r="AC428" s="8"/>
      <c r="AD428" s="8"/>
      <c r="AE428" s="8"/>
    </row>
    <row r="429" spans="1:31" ht="12.75" customHeight="1" x14ac:dyDescent="0.2">
      <c r="A429" s="221"/>
      <c r="B429" s="225"/>
      <c r="C429" s="9" t="str">
        <f>+'DistrictxDiv-Dept'!C429</f>
        <v>Geology (GEOL)</v>
      </c>
      <c r="D429" s="7"/>
      <c r="E429" s="10" t="s">
        <v>615</v>
      </c>
      <c r="F429" s="7">
        <f>+'DistrictxDiv-Dept'!D429</f>
        <v>0</v>
      </c>
      <c r="G429" s="8"/>
      <c r="I429" s="8"/>
      <c r="V429" s="8"/>
      <c r="W429" s="8"/>
      <c r="X429" s="8"/>
      <c r="Y429" s="8"/>
      <c r="Z429" s="8"/>
      <c r="AA429" s="8"/>
      <c r="AB429" s="8"/>
      <c r="AC429" s="8"/>
      <c r="AD429" s="8"/>
      <c r="AE429" s="8"/>
    </row>
    <row r="430" spans="1:31" ht="12.75" customHeight="1" x14ac:dyDescent="0.2">
      <c r="A430" s="221"/>
      <c r="B430" s="225"/>
      <c r="C430" s="9" t="str">
        <f>+'DistrictxDiv-Dept'!C430</f>
        <v>History (HIST)</v>
      </c>
      <c r="D430" s="7">
        <v>5280</v>
      </c>
      <c r="E430" s="10">
        <f t="shared" si="49"/>
        <v>0.26066350710900477</v>
      </c>
      <c r="F430" s="7">
        <f>+'DistrictxDiv-Dept'!D430</f>
        <v>20256</v>
      </c>
      <c r="G430" s="8"/>
      <c r="K430" s="14"/>
      <c r="L430" s="92"/>
      <c r="V430" s="8"/>
      <c r="W430" s="8"/>
      <c r="X430" s="8"/>
      <c r="Y430" s="8"/>
      <c r="Z430" s="8"/>
      <c r="AA430" s="8"/>
      <c r="AB430" s="8"/>
      <c r="AC430" s="8"/>
      <c r="AD430" s="8"/>
      <c r="AE430" s="8"/>
    </row>
    <row r="431" spans="1:31" ht="12.75" customHeight="1" x14ac:dyDescent="0.2">
      <c r="A431" s="221"/>
      <c r="B431" s="225"/>
      <c r="C431" s="9" t="str">
        <f>+'DistrictxDiv-Dept'!C431</f>
        <v>Kinesiology (KINE)</v>
      </c>
      <c r="D431" s="7"/>
      <c r="E431" s="10" t="s">
        <v>615</v>
      </c>
      <c r="F431" s="7">
        <f>+'DistrictxDiv-Dept'!D431</f>
        <v>0</v>
      </c>
      <c r="G431" s="8"/>
      <c r="I431" s="8"/>
      <c r="V431" s="8"/>
      <c r="W431" s="8"/>
      <c r="X431" s="8"/>
      <c r="Y431" s="8"/>
      <c r="Z431" s="8"/>
      <c r="AA431" s="8"/>
      <c r="AB431" s="8"/>
      <c r="AC431" s="8"/>
      <c r="AD431" s="8"/>
      <c r="AE431" s="8"/>
    </row>
    <row r="432" spans="1:31" ht="12.75" customHeight="1" x14ac:dyDescent="0.2">
      <c r="A432" s="221"/>
      <c r="B432" s="225"/>
      <c r="C432" s="9" t="str">
        <f>+'DistrictxDiv-Dept'!C432</f>
        <v>Mathematics (MATH)</v>
      </c>
      <c r="D432" s="7">
        <v>4224</v>
      </c>
      <c r="E432" s="10">
        <f t="shared" si="49"/>
        <v>0.11785714285714285</v>
      </c>
      <c r="F432" s="7">
        <f>+'DistrictxDiv-Dept'!D432</f>
        <v>35840</v>
      </c>
      <c r="G432" s="8"/>
      <c r="K432" s="14"/>
      <c r="L432" s="92"/>
      <c r="V432" s="8"/>
      <c r="W432" s="8"/>
      <c r="X432" s="8"/>
      <c r="Y432" s="8"/>
      <c r="Z432" s="8"/>
      <c r="AA432" s="8"/>
      <c r="AB432" s="8"/>
      <c r="AC432" s="8"/>
      <c r="AD432" s="8"/>
      <c r="AE432" s="8"/>
    </row>
    <row r="433" spans="1:31" ht="12.75" customHeight="1" x14ac:dyDescent="0.2">
      <c r="A433" s="221"/>
      <c r="B433" s="225"/>
      <c r="C433" s="9" t="str">
        <f>+'DistrictxDiv-Dept'!C433</f>
        <v>Nutrition (NUTR)</v>
      </c>
      <c r="D433" s="7"/>
      <c r="E433" s="10" t="s">
        <v>615</v>
      </c>
      <c r="F433" s="7">
        <f>+'DistrictxDiv-Dept'!D433</f>
        <v>0</v>
      </c>
      <c r="G433" s="8"/>
      <c r="I433" s="8"/>
      <c r="V433" s="8"/>
      <c r="W433" s="8"/>
      <c r="X433" s="8"/>
      <c r="Y433" s="8"/>
      <c r="Z433" s="8"/>
      <c r="AA433" s="8"/>
      <c r="AB433" s="8"/>
      <c r="AC433" s="8"/>
      <c r="AD433" s="8"/>
      <c r="AE433" s="8"/>
    </row>
    <row r="434" spans="1:31" ht="12.75" customHeight="1" x14ac:dyDescent="0.2">
      <c r="A434" s="221"/>
      <c r="B434" s="225"/>
      <c r="C434" s="9" t="str">
        <f>+'DistrictxDiv-Dept'!C434</f>
        <v>Physics (PHYS)</v>
      </c>
      <c r="D434" s="7">
        <v>816</v>
      </c>
      <c r="E434" s="10">
        <f t="shared" si="49"/>
        <v>0.22368421052631579</v>
      </c>
      <c r="F434" s="7">
        <f>+'DistrictxDiv-Dept'!D434</f>
        <v>3648</v>
      </c>
      <c r="G434" s="8"/>
      <c r="I434" s="8"/>
      <c r="K434" s="14"/>
      <c r="L434" s="92"/>
      <c r="V434" s="8"/>
      <c r="W434" s="8"/>
      <c r="X434" s="8"/>
      <c r="Y434" s="8"/>
      <c r="Z434" s="8"/>
      <c r="AA434" s="8"/>
      <c r="AB434" s="8"/>
      <c r="AC434" s="8"/>
      <c r="AD434" s="8"/>
      <c r="AE434" s="8"/>
    </row>
    <row r="435" spans="1:31" ht="12.75" customHeight="1" x14ac:dyDescent="0.2">
      <c r="A435" s="221"/>
      <c r="B435" s="225"/>
      <c r="C435" s="9" t="str">
        <f>+'DistrictxDiv-Dept'!C435</f>
        <v>Political Science (POLS)</v>
      </c>
      <c r="D435" s="7">
        <v>3552</v>
      </c>
      <c r="E435" s="10">
        <f t="shared" si="49"/>
        <v>0.17090069284064666</v>
      </c>
      <c r="F435" s="7">
        <f>+'DistrictxDiv-Dept'!D435</f>
        <v>20784</v>
      </c>
      <c r="G435" s="8"/>
      <c r="I435" s="8"/>
      <c r="J435" s="14"/>
      <c r="K435" s="14"/>
      <c r="L435" s="92"/>
      <c r="V435" s="8"/>
      <c r="W435" s="8"/>
      <c r="X435" s="8"/>
      <c r="Y435" s="8"/>
      <c r="Z435" s="8"/>
      <c r="AA435" s="8"/>
      <c r="AB435" s="8"/>
      <c r="AC435" s="8"/>
      <c r="AD435" s="8"/>
      <c r="AE435" s="8"/>
    </row>
    <row r="436" spans="1:31" ht="12.75" customHeight="1" x14ac:dyDescent="0.2">
      <c r="A436" s="221"/>
      <c r="B436" s="225"/>
      <c r="C436" s="34" t="str">
        <f>+'DistrictxDiv-Dept'!C436</f>
        <v>Subtotal</v>
      </c>
      <c r="D436" s="32">
        <f>SUM(D424:D435)</f>
        <v>29600</v>
      </c>
      <c r="E436" s="33">
        <f t="shared" ref="E436:E440" si="50">+D436/$F436</f>
        <v>0.24255932870066868</v>
      </c>
      <c r="F436" s="32">
        <f>+'DistrictxDiv-Dept'!D436</f>
        <v>122032</v>
      </c>
      <c r="G436" s="8"/>
      <c r="K436" s="14"/>
      <c r="L436" s="92"/>
      <c r="V436" s="8"/>
      <c r="W436" s="8"/>
      <c r="X436" s="8"/>
      <c r="Y436" s="8"/>
      <c r="Z436" s="8"/>
      <c r="AA436" s="8"/>
      <c r="AB436" s="8"/>
      <c r="AC436" s="8"/>
      <c r="AD436" s="8"/>
      <c r="AE436" s="8"/>
    </row>
    <row r="437" spans="1:31" ht="12.75" customHeight="1" x14ac:dyDescent="0.2">
      <c r="A437" s="221"/>
      <c r="B437" s="225"/>
      <c r="C437" s="9" t="str">
        <f>+'DistrictxDiv-Dept'!C437</f>
        <v>Agriculture (Thornton [26300]-DW) (AGRI)</v>
      </c>
      <c r="D437" s="7">
        <v>1248</v>
      </c>
      <c r="E437" s="10">
        <f t="shared" si="50"/>
        <v>0.23214285714285715</v>
      </c>
      <c r="F437" s="7">
        <f>+'DistrictxDiv-Dept'!D437</f>
        <v>5376</v>
      </c>
      <c r="G437" s="8"/>
      <c r="J437" s="14"/>
      <c r="K437" s="14"/>
      <c r="L437" s="92"/>
      <c r="V437" s="8"/>
      <c r="W437" s="8"/>
      <c r="X437" s="8"/>
      <c r="Y437" s="8"/>
      <c r="Z437" s="8"/>
      <c r="AA437" s="8"/>
      <c r="AB437" s="8"/>
      <c r="AC437" s="8"/>
      <c r="AD437" s="8"/>
      <c r="AE437" s="8"/>
    </row>
    <row r="438" spans="1:31" ht="12.75" customHeight="1" x14ac:dyDescent="0.2">
      <c r="A438" s="221"/>
      <c r="B438" s="225"/>
      <c r="C438" s="9" t="str">
        <f>+'DistrictxDiv-Dept'!C438</f>
        <v>Veterinary Tech. (Pfent [26400]-DW) (VTHT)</v>
      </c>
      <c r="D438" s="7">
        <v>160</v>
      </c>
      <c r="E438" s="10">
        <f t="shared" si="50"/>
        <v>6.1728395061728392E-2</v>
      </c>
      <c r="F438" s="7">
        <f>+'DistrictxDiv-Dept'!D438</f>
        <v>2592</v>
      </c>
      <c r="G438" s="8"/>
      <c r="J438" s="14"/>
      <c r="K438" s="14"/>
      <c r="L438" s="92"/>
      <c r="V438" s="8"/>
      <c r="W438" s="8"/>
      <c r="X438" s="8"/>
      <c r="Y438" s="8"/>
      <c r="Z438" s="8"/>
      <c r="AA438" s="8"/>
      <c r="AB438" s="8"/>
      <c r="AC438" s="8"/>
      <c r="AD438" s="8"/>
      <c r="AE438" s="8"/>
    </row>
    <row r="439" spans="1:31" ht="12.75" customHeight="1" x14ac:dyDescent="0.2">
      <c r="A439" s="221"/>
      <c r="B439" s="225"/>
      <c r="C439" s="56" t="str">
        <f>+'DistrictxDiv-Dept'!C439</f>
        <v>Subtotal</v>
      </c>
      <c r="D439" s="32">
        <f>SUM(D437:D438)</f>
        <v>1408</v>
      </c>
      <c r="E439" s="33">
        <f t="shared" si="50"/>
        <v>0.17670682730923695</v>
      </c>
      <c r="F439" s="32">
        <f>+'DistrictxDiv-Dept'!D439</f>
        <v>7968</v>
      </c>
      <c r="I439" s="8"/>
      <c r="J439" s="14"/>
      <c r="K439" s="14"/>
      <c r="L439" s="92"/>
      <c r="V439" s="8"/>
      <c r="W439" s="8"/>
      <c r="X439" s="8"/>
      <c r="Y439" s="8"/>
      <c r="Z439" s="8"/>
      <c r="AA439" s="8"/>
      <c r="AB439" s="8"/>
      <c r="AC439" s="8"/>
      <c r="AD439" s="8"/>
      <c r="AE439" s="8"/>
    </row>
    <row r="440" spans="1:31" ht="12.75" customHeight="1" thickBot="1" x14ac:dyDescent="0.25">
      <c r="A440" s="221"/>
      <c r="B440" s="226"/>
      <c r="C440" s="63" t="str">
        <f>+'DistrictxDiv-Dept'!C440</f>
        <v>Division Total</v>
      </c>
      <c r="D440" s="66">
        <f>SUM(D422,D436,D439)</f>
        <v>47536</v>
      </c>
      <c r="E440" s="78">
        <f t="shared" si="50"/>
        <v>0.20010776587862869</v>
      </c>
      <c r="F440" s="66">
        <f>+'DistrictxDiv-Dept'!D440</f>
        <v>237552</v>
      </c>
      <c r="I440" s="8"/>
      <c r="J440" s="14"/>
      <c r="K440" s="14"/>
      <c r="V440" s="8"/>
      <c r="W440" s="8"/>
      <c r="X440" s="8"/>
      <c r="Y440" s="8"/>
      <c r="Z440" s="8"/>
      <c r="AA440" s="8"/>
      <c r="AB440" s="8"/>
      <c r="AC440" s="8"/>
      <c r="AD440" s="8"/>
      <c r="AE440" s="8"/>
    </row>
    <row r="441" spans="1:31" ht="12.75" customHeight="1" thickBot="1" x14ac:dyDescent="0.25">
      <c r="A441" s="236"/>
      <c r="B441" s="228" t="s">
        <v>173</v>
      </c>
      <c r="C441" s="229"/>
      <c r="D441" s="75">
        <f>+D440</f>
        <v>47536</v>
      </c>
      <c r="E441" s="76">
        <f>+D441/F441</f>
        <v>0.20010776587862869</v>
      </c>
      <c r="F441" s="77">
        <f>+'DistrictxDiv-Dept'!D441</f>
        <v>237552</v>
      </c>
      <c r="J441" s="14"/>
      <c r="V441" s="8"/>
      <c r="W441" s="8"/>
      <c r="X441" s="8"/>
      <c r="Y441" s="8"/>
      <c r="Z441" s="8"/>
      <c r="AA441" s="8"/>
      <c r="AB441" s="8"/>
      <c r="AC441" s="8"/>
      <c r="AD441" s="8"/>
      <c r="AE441" s="8"/>
    </row>
    <row r="442" spans="1:31" ht="12.75" customHeight="1" x14ac:dyDescent="0.2">
      <c r="I442" s="8"/>
      <c r="J442" s="14"/>
      <c r="V442" s="8"/>
      <c r="W442" s="8"/>
      <c r="X442" s="8"/>
      <c r="Y442" s="8"/>
      <c r="Z442" s="8"/>
      <c r="AA442" s="8"/>
      <c r="AB442" s="8"/>
      <c r="AC442" s="8"/>
      <c r="AD442" s="8"/>
      <c r="AE442" s="8"/>
    </row>
    <row r="443" spans="1:31" ht="12.75" customHeight="1" x14ac:dyDescent="0.2">
      <c r="B443" s="219" t="s">
        <v>664</v>
      </c>
      <c r="C443" s="252"/>
      <c r="D443" s="252"/>
      <c r="E443" s="252"/>
      <c r="F443" s="252"/>
    </row>
    <row r="444" spans="1:31" ht="12.75" customHeight="1" x14ac:dyDescent="0.2">
      <c r="B444" s="252"/>
      <c r="C444" s="252"/>
      <c r="D444" s="252"/>
      <c r="E444" s="252"/>
      <c r="F444" s="252"/>
      <c r="I444" s="8"/>
    </row>
    <row r="445" spans="1:31" ht="12.75" customHeight="1" x14ac:dyDescent="0.2">
      <c r="B445" s="252"/>
      <c r="C445" s="252"/>
      <c r="D445" s="252"/>
      <c r="E445" s="252"/>
      <c r="F445" s="252"/>
    </row>
  </sheetData>
  <mergeCells count="39">
    <mergeCell ref="B443:F445"/>
    <mergeCell ref="A327:A369"/>
    <mergeCell ref="B327:B344"/>
    <mergeCell ref="B345:B369"/>
    <mergeCell ref="A370:A403"/>
    <mergeCell ref="B370:B402"/>
    <mergeCell ref="B403:C403"/>
    <mergeCell ref="A404:A441"/>
    <mergeCell ref="B404:B440"/>
    <mergeCell ref="B441:C441"/>
    <mergeCell ref="A52:A78"/>
    <mergeCell ref="B52:B77"/>
    <mergeCell ref="B78:C78"/>
    <mergeCell ref="B8:C8"/>
    <mergeCell ref="A9:A51"/>
    <mergeCell ref="B9:B31"/>
    <mergeCell ref="B32:B50"/>
    <mergeCell ref="B51:C51"/>
    <mergeCell ref="A79:A103"/>
    <mergeCell ref="B79:B102"/>
    <mergeCell ref="B103:C103"/>
    <mergeCell ref="A104:A141"/>
    <mergeCell ref="B104:B141"/>
    <mergeCell ref="B264:C264"/>
    <mergeCell ref="A142:A157"/>
    <mergeCell ref="A192:A236"/>
    <mergeCell ref="B237:B263"/>
    <mergeCell ref="A237:A264"/>
    <mergeCell ref="B142:B157"/>
    <mergeCell ref="A158:A191"/>
    <mergeCell ref="B158:B190"/>
    <mergeCell ref="B191:C191"/>
    <mergeCell ref="B192:B236"/>
    <mergeCell ref="A265:A304"/>
    <mergeCell ref="B265:B304"/>
    <mergeCell ref="A305:A326"/>
    <mergeCell ref="B305:B321"/>
    <mergeCell ref="B322:B325"/>
    <mergeCell ref="B326:C326"/>
  </mergeCells>
  <printOptions horizontalCentered="1"/>
  <pageMargins left="0.25" right="0.25" top="1" bottom="1" header="0.5" footer="0.5"/>
  <pageSetup scale="97" fitToHeight="0" orientation="portrait" r:id="rId1"/>
  <headerFooter alignWithMargins="0">
    <oddFooter>&amp;C&amp;10Collin IRO tkm; 1/26/2024; Page &amp;P of &amp;N
j:\IRO\Martin\Faculty Workload\FT-PT Faculty ContHr Reports\202410 EoT Contact Hours Final.xlsx</oddFooter>
  </headerFooter>
  <rowBreaks count="11" manualBreakCount="11">
    <brk id="51" max="5" man="1"/>
    <brk id="78" max="5" man="1"/>
    <brk id="103" max="5" man="1"/>
    <brk id="141" max="5" man="1"/>
    <brk id="157" max="5" man="1"/>
    <brk id="191" max="5" man="1"/>
    <brk id="264" max="5" man="1"/>
    <brk id="304" max="5" man="1"/>
    <brk id="326" max="5" man="1"/>
    <brk id="369" max="5" man="1"/>
    <brk id="403" max="5"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397"/>
  <sheetViews>
    <sheetView zoomScale="130" zoomScaleNormal="130" workbookViewId="0">
      <pane ySplit="8" topLeftCell="A9" activePane="bottomLeft" state="frozen"/>
      <selection activeCell="B9" sqref="B9"/>
      <selection pane="bottomLeft" activeCell="B9" sqref="B9:B30"/>
    </sheetView>
  </sheetViews>
  <sheetFormatPr defaultColWidth="8.88671875" defaultRowHeight="12.75" x14ac:dyDescent="0.2"/>
  <cols>
    <col min="1" max="1" width="2.77734375" style="8" customWidth="1"/>
    <col min="2" max="2" width="6.77734375" style="8" customWidth="1"/>
    <col min="3" max="3" width="35.77734375" style="8" customWidth="1"/>
    <col min="4" max="4" width="40.77734375" style="8" customWidth="1"/>
    <col min="5" max="7" width="1.77734375" style="8" customWidth="1"/>
    <col min="8" max="16384" width="8.88671875" style="8"/>
  </cols>
  <sheetData>
    <row r="1" spans="1:11" ht="12.75" customHeight="1" x14ac:dyDescent="0.2">
      <c r="A1" s="20" t="s">
        <v>351</v>
      </c>
      <c r="D1" s="21"/>
      <c r="G1" s="21"/>
      <c r="H1" s="21"/>
      <c r="I1" s="21"/>
      <c r="J1" s="21"/>
      <c r="K1" s="21"/>
    </row>
    <row r="2" spans="1:11" ht="12.75" customHeight="1" x14ac:dyDescent="0.2">
      <c r="A2" s="20" t="s">
        <v>188</v>
      </c>
      <c r="D2" s="21"/>
      <c r="E2" s="21"/>
      <c r="F2" s="21"/>
      <c r="G2" s="21"/>
      <c r="H2" s="21"/>
      <c r="I2" s="21"/>
      <c r="J2" s="21"/>
      <c r="K2" s="21"/>
    </row>
    <row r="3" spans="1:11" ht="12.75" customHeight="1" x14ac:dyDescent="0.2">
      <c r="A3" s="20" t="s">
        <v>12</v>
      </c>
      <c r="D3" s="21"/>
      <c r="E3" s="21"/>
      <c r="F3" s="21"/>
      <c r="G3" s="21"/>
      <c r="H3" s="21"/>
      <c r="I3" s="21"/>
      <c r="J3" s="21"/>
      <c r="K3" s="21"/>
    </row>
    <row r="4" spans="1:11" ht="12.75" customHeight="1" x14ac:dyDescent="0.2">
      <c r="A4" s="20" t="s">
        <v>390</v>
      </c>
      <c r="E4" s="21"/>
      <c r="F4" s="21"/>
      <c r="G4" s="21"/>
      <c r="H4" s="21"/>
      <c r="I4" s="21"/>
      <c r="J4" s="21"/>
      <c r="K4" s="21"/>
    </row>
    <row r="5" spans="1:11" ht="12.75" customHeight="1" x14ac:dyDescent="0.2">
      <c r="B5" s="91"/>
      <c r="D5" s="21"/>
      <c r="E5" s="21"/>
      <c r="F5" s="21"/>
      <c r="G5" s="21"/>
      <c r="H5" s="21"/>
      <c r="I5" s="21"/>
      <c r="J5" s="21"/>
      <c r="K5" s="21"/>
    </row>
    <row r="6" spans="1:11" ht="12.75" customHeight="1" x14ac:dyDescent="0.2">
      <c r="B6" s="91"/>
      <c r="D6" s="21"/>
      <c r="E6" s="21"/>
      <c r="F6" s="21"/>
      <c r="G6" s="21"/>
      <c r="H6" s="21"/>
      <c r="I6" s="21"/>
      <c r="J6" s="21"/>
      <c r="K6" s="21"/>
    </row>
    <row r="7" spans="1:11" ht="12.75" customHeight="1" x14ac:dyDescent="0.2">
      <c r="B7" s="91"/>
      <c r="D7" s="21"/>
      <c r="E7" s="21"/>
      <c r="F7" s="21"/>
      <c r="G7" s="21"/>
      <c r="H7" s="21"/>
      <c r="I7" s="21"/>
      <c r="J7" s="21"/>
      <c r="K7" s="21"/>
    </row>
    <row r="8" spans="1:11" ht="12.75" customHeight="1" thickBot="1" x14ac:dyDescent="0.25">
      <c r="A8" s="70"/>
      <c r="B8" s="88" t="s">
        <v>2</v>
      </c>
      <c r="C8" s="88" t="s">
        <v>353</v>
      </c>
      <c r="D8" s="88" t="s">
        <v>352</v>
      </c>
    </row>
    <row r="9" spans="1:11" x14ac:dyDescent="0.2">
      <c r="A9" s="235" t="s">
        <v>350</v>
      </c>
      <c r="B9" s="269" t="s">
        <v>332</v>
      </c>
      <c r="C9" s="94" t="s">
        <v>358</v>
      </c>
      <c r="D9" s="95"/>
    </row>
    <row r="10" spans="1:11" x14ac:dyDescent="0.2">
      <c r="A10" s="238"/>
      <c r="B10" s="270"/>
      <c r="C10" s="96" t="s">
        <v>522</v>
      </c>
      <c r="D10" s="96" t="s">
        <v>236</v>
      </c>
    </row>
    <row r="11" spans="1:11" x14ac:dyDescent="0.2">
      <c r="A11" s="238"/>
      <c r="B11" s="270"/>
      <c r="C11" s="96" t="s">
        <v>420</v>
      </c>
      <c r="D11" s="96" t="s">
        <v>241</v>
      </c>
    </row>
    <row r="12" spans="1:11" x14ac:dyDescent="0.2">
      <c r="A12" s="238"/>
      <c r="B12" s="270"/>
      <c r="C12" s="96" t="s">
        <v>423</v>
      </c>
      <c r="D12" s="96" t="s">
        <v>247</v>
      </c>
    </row>
    <row r="13" spans="1:11" ht="38.25" x14ac:dyDescent="0.2">
      <c r="A13" s="238"/>
      <c r="B13" s="270"/>
      <c r="C13" s="96" t="s">
        <v>428</v>
      </c>
      <c r="D13" s="193" t="s">
        <v>407</v>
      </c>
    </row>
    <row r="14" spans="1:11" x14ac:dyDescent="0.2">
      <c r="A14" s="238"/>
      <c r="B14" s="270"/>
      <c r="C14" s="96" t="s">
        <v>431</v>
      </c>
      <c r="D14" s="96" t="s">
        <v>238</v>
      </c>
    </row>
    <row r="15" spans="1:11" x14ac:dyDescent="0.2">
      <c r="A15" s="238"/>
      <c r="B15" s="270"/>
      <c r="C15" s="96" t="s">
        <v>455</v>
      </c>
      <c r="D15" s="96" t="s">
        <v>42</v>
      </c>
    </row>
    <row r="16" spans="1:11" x14ac:dyDescent="0.2">
      <c r="A16" s="238"/>
      <c r="B16" s="270"/>
      <c r="C16" s="96" t="s">
        <v>459</v>
      </c>
      <c r="D16" s="193" t="s">
        <v>408</v>
      </c>
    </row>
    <row r="17" spans="1:4" x14ac:dyDescent="0.2">
      <c r="A17" s="238"/>
      <c r="B17" s="271"/>
      <c r="C17" s="97" t="s">
        <v>460</v>
      </c>
      <c r="D17" s="97" t="s">
        <v>243</v>
      </c>
    </row>
    <row r="18" spans="1:4" x14ac:dyDescent="0.2">
      <c r="A18" s="238"/>
      <c r="B18" s="271"/>
      <c r="C18" s="97" t="s">
        <v>466</v>
      </c>
      <c r="D18" s="186" t="s">
        <v>409</v>
      </c>
    </row>
    <row r="19" spans="1:4" x14ac:dyDescent="0.2">
      <c r="A19" s="238"/>
      <c r="B19" s="271"/>
      <c r="C19" s="97" t="s">
        <v>467</v>
      </c>
      <c r="D19" s="186" t="s">
        <v>410</v>
      </c>
    </row>
    <row r="20" spans="1:4" x14ac:dyDescent="0.2">
      <c r="A20" s="238"/>
      <c r="B20" s="271"/>
      <c r="C20" s="97" t="s">
        <v>477</v>
      </c>
      <c r="D20" s="186" t="s">
        <v>411</v>
      </c>
    </row>
    <row r="21" spans="1:4" x14ac:dyDescent="0.2">
      <c r="A21" s="238"/>
      <c r="B21" s="271"/>
      <c r="C21" s="97" t="s">
        <v>480</v>
      </c>
      <c r="D21" s="97" t="s">
        <v>233</v>
      </c>
    </row>
    <row r="22" spans="1:4" ht="25.5" customHeight="1" x14ac:dyDescent="0.2">
      <c r="A22" s="238"/>
      <c r="B22" s="271"/>
      <c r="C22" s="97" t="s">
        <v>488</v>
      </c>
      <c r="D22" s="186" t="s">
        <v>412</v>
      </c>
    </row>
    <row r="23" spans="1:4" x14ac:dyDescent="0.2">
      <c r="A23" s="238"/>
      <c r="B23" s="271"/>
      <c r="C23" s="97" t="s">
        <v>490</v>
      </c>
      <c r="D23" s="97" t="s">
        <v>244</v>
      </c>
    </row>
    <row r="24" spans="1:4" x14ac:dyDescent="0.2">
      <c r="A24" s="238"/>
      <c r="B24" s="271"/>
      <c r="C24" s="97" t="s">
        <v>491</v>
      </c>
      <c r="D24" s="97" t="s">
        <v>226</v>
      </c>
    </row>
    <row r="25" spans="1:4" x14ac:dyDescent="0.2">
      <c r="A25" s="238"/>
      <c r="B25" s="271"/>
      <c r="C25" s="97" t="s">
        <v>494</v>
      </c>
      <c r="D25" s="97" t="s">
        <v>234</v>
      </c>
    </row>
    <row r="26" spans="1:4" x14ac:dyDescent="0.2">
      <c r="A26" s="238"/>
      <c r="B26" s="271"/>
      <c r="C26" s="97" t="s">
        <v>497</v>
      </c>
      <c r="D26" s="186" t="s">
        <v>656</v>
      </c>
    </row>
    <row r="27" spans="1:4" x14ac:dyDescent="0.2">
      <c r="A27" s="238"/>
      <c r="B27" s="271"/>
      <c r="C27" s="97" t="s">
        <v>499</v>
      </c>
      <c r="D27" s="186" t="s">
        <v>405</v>
      </c>
    </row>
    <row r="28" spans="1:4" x14ac:dyDescent="0.2">
      <c r="A28" s="238"/>
      <c r="B28" s="271"/>
      <c r="C28" s="97" t="s">
        <v>501</v>
      </c>
      <c r="D28" s="186" t="s">
        <v>413</v>
      </c>
    </row>
    <row r="29" spans="1:4" x14ac:dyDescent="0.2">
      <c r="A29" s="238"/>
      <c r="B29" s="271"/>
      <c r="C29" s="97" t="s">
        <v>502</v>
      </c>
      <c r="D29" s="97" t="s">
        <v>99</v>
      </c>
    </row>
    <row r="30" spans="1:4" ht="13.5" thickBot="1" x14ac:dyDescent="0.25">
      <c r="A30" s="238"/>
      <c r="B30" s="272"/>
      <c r="C30" s="97" t="s">
        <v>511</v>
      </c>
      <c r="D30" s="186" t="s">
        <v>414</v>
      </c>
    </row>
    <row r="31" spans="1:4" x14ac:dyDescent="0.2">
      <c r="A31" s="253" t="s">
        <v>350</v>
      </c>
      <c r="B31" s="267" t="s">
        <v>333</v>
      </c>
      <c r="C31" s="186" t="s">
        <v>543</v>
      </c>
      <c r="D31" s="98" t="s">
        <v>155</v>
      </c>
    </row>
    <row r="32" spans="1:4" x14ac:dyDescent="0.2">
      <c r="A32" s="253"/>
      <c r="B32" s="267"/>
      <c r="C32" s="98" t="s">
        <v>544</v>
      </c>
      <c r="D32" s="98" t="s">
        <v>161</v>
      </c>
    </row>
    <row r="33" spans="1:4" ht="25.5" x14ac:dyDescent="0.2">
      <c r="A33" s="254"/>
      <c r="B33" s="267"/>
      <c r="C33" s="98" t="s">
        <v>545</v>
      </c>
      <c r="D33" s="98" t="s">
        <v>153</v>
      </c>
    </row>
    <row r="34" spans="1:4" x14ac:dyDescent="0.2">
      <c r="A34" s="254"/>
      <c r="B34" s="267"/>
      <c r="C34" s="98" t="s">
        <v>546</v>
      </c>
      <c r="D34" s="98" t="s">
        <v>36</v>
      </c>
    </row>
    <row r="35" spans="1:4" x14ac:dyDescent="0.2">
      <c r="A35" s="254"/>
      <c r="B35" s="267"/>
      <c r="C35" s="98" t="s">
        <v>547</v>
      </c>
      <c r="D35" s="98" t="s">
        <v>154</v>
      </c>
    </row>
    <row r="36" spans="1:4" ht="25.5" x14ac:dyDescent="0.2">
      <c r="A36" s="254"/>
      <c r="B36" s="267"/>
      <c r="C36" s="186" t="s">
        <v>548</v>
      </c>
      <c r="D36" s="186" t="s">
        <v>385</v>
      </c>
    </row>
    <row r="37" spans="1:4" x14ac:dyDescent="0.2">
      <c r="A37" s="254"/>
      <c r="B37" s="267"/>
      <c r="C37" s="98" t="s">
        <v>549</v>
      </c>
      <c r="D37" s="98" t="s">
        <v>184</v>
      </c>
    </row>
    <row r="38" spans="1:4" ht="25.5" x14ac:dyDescent="0.2">
      <c r="A38" s="254"/>
      <c r="B38" s="267"/>
      <c r="C38" s="98" t="s">
        <v>550</v>
      </c>
      <c r="D38" s="98" t="s">
        <v>318</v>
      </c>
    </row>
    <row r="39" spans="1:4" x14ac:dyDescent="0.2">
      <c r="A39" s="254"/>
      <c r="B39" s="267"/>
      <c r="C39" s="98" t="s">
        <v>551</v>
      </c>
      <c r="D39" s="98" t="s">
        <v>167</v>
      </c>
    </row>
    <row r="40" spans="1:4" ht="25.5" x14ac:dyDescent="0.2">
      <c r="A40" s="254"/>
      <c r="B40" s="267"/>
      <c r="C40" s="98" t="s">
        <v>552</v>
      </c>
      <c r="D40" s="186" t="s">
        <v>659</v>
      </c>
    </row>
    <row r="41" spans="1:4" ht="25.5" x14ac:dyDescent="0.2">
      <c r="A41" s="254"/>
      <c r="B41" s="267"/>
      <c r="C41" s="98" t="s">
        <v>553</v>
      </c>
      <c r="D41" s="186" t="s">
        <v>650</v>
      </c>
    </row>
    <row r="42" spans="1:4" ht="25.5" x14ac:dyDescent="0.2">
      <c r="A42" s="254"/>
      <c r="B42" s="267"/>
      <c r="C42" s="98" t="s">
        <v>554</v>
      </c>
      <c r="D42" s="98" t="s">
        <v>183</v>
      </c>
    </row>
    <row r="43" spans="1:4" x14ac:dyDescent="0.2">
      <c r="A43" s="254"/>
      <c r="B43" s="267"/>
      <c r="C43" s="98" t="s">
        <v>555</v>
      </c>
      <c r="D43" s="98" t="s">
        <v>316</v>
      </c>
    </row>
    <row r="44" spans="1:4" x14ac:dyDescent="0.2">
      <c r="A44" s="254"/>
      <c r="B44" s="267"/>
      <c r="C44" s="98" t="s">
        <v>556</v>
      </c>
      <c r="D44" s="98" t="s">
        <v>97</v>
      </c>
    </row>
    <row r="45" spans="1:4" x14ac:dyDescent="0.2">
      <c r="A45" s="254"/>
      <c r="B45" s="267"/>
      <c r="C45" s="98" t="s">
        <v>557</v>
      </c>
      <c r="D45" s="98" t="s">
        <v>168</v>
      </c>
    </row>
    <row r="46" spans="1:4" ht="25.5" x14ac:dyDescent="0.2">
      <c r="A46" s="254"/>
      <c r="B46" s="267"/>
      <c r="C46" s="98" t="s">
        <v>558</v>
      </c>
      <c r="D46" s="98" t="s">
        <v>317</v>
      </c>
    </row>
    <row r="47" spans="1:4" x14ac:dyDescent="0.2">
      <c r="A47" s="254"/>
      <c r="B47" s="267"/>
      <c r="C47" s="98" t="s">
        <v>559</v>
      </c>
      <c r="D47" s="98" t="s">
        <v>166</v>
      </c>
    </row>
    <row r="48" spans="1:4" ht="13.5" thickBot="1" x14ac:dyDescent="0.25">
      <c r="A48" s="255"/>
      <c r="B48" s="268"/>
      <c r="C48" s="99" t="s">
        <v>521</v>
      </c>
      <c r="D48" s="99" t="s">
        <v>51</v>
      </c>
    </row>
    <row r="49" spans="1:4" x14ac:dyDescent="0.2">
      <c r="A49" s="223" t="s">
        <v>349</v>
      </c>
      <c r="B49" s="281" t="s">
        <v>334</v>
      </c>
      <c r="C49" s="100" t="s">
        <v>359</v>
      </c>
      <c r="D49" s="101"/>
    </row>
    <row r="50" spans="1:4" x14ac:dyDescent="0.2">
      <c r="A50" s="224"/>
      <c r="B50" s="282"/>
      <c r="C50" s="102" t="s">
        <v>522</v>
      </c>
      <c r="D50" s="102" t="s">
        <v>236</v>
      </c>
    </row>
    <row r="51" spans="1:4" x14ac:dyDescent="0.2">
      <c r="A51" s="224"/>
      <c r="B51" s="282"/>
      <c r="C51" s="102" t="s">
        <v>420</v>
      </c>
      <c r="D51" s="102" t="s">
        <v>221</v>
      </c>
    </row>
    <row r="52" spans="1:4" x14ac:dyDescent="0.2">
      <c r="A52" s="224"/>
      <c r="B52" s="282"/>
      <c r="C52" s="102" t="s">
        <v>423</v>
      </c>
      <c r="D52" s="102" t="s">
        <v>242</v>
      </c>
    </row>
    <row r="53" spans="1:4" ht="38.25" x14ac:dyDescent="0.2">
      <c r="A53" s="225"/>
      <c r="B53" s="283"/>
      <c r="C53" s="102" t="s">
        <v>428</v>
      </c>
      <c r="D53" s="102" t="s">
        <v>328</v>
      </c>
    </row>
    <row r="54" spans="1:4" x14ac:dyDescent="0.2">
      <c r="A54" s="225"/>
      <c r="B54" s="283"/>
      <c r="C54" s="103" t="s">
        <v>431</v>
      </c>
      <c r="D54" s="102" t="s">
        <v>238</v>
      </c>
    </row>
    <row r="55" spans="1:4" x14ac:dyDescent="0.2">
      <c r="A55" s="225"/>
      <c r="B55" s="283"/>
      <c r="C55" s="103" t="s">
        <v>435</v>
      </c>
      <c r="D55" s="102" t="s">
        <v>222</v>
      </c>
    </row>
    <row r="56" spans="1:4" x14ac:dyDescent="0.2">
      <c r="A56" s="225"/>
      <c r="B56" s="283"/>
      <c r="C56" s="104" t="s">
        <v>455</v>
      </c>
      <c r="D56" s="105" t="s">
        <v>42</v>
      </c>
    </row>
    <row r="57" spans="1:4" x14ac:dyDescent="0.2">
      <c r="A57" s="225"/>
      <c r="B57" s="283"/>
      <c r="C57" s="103" t="s">
        <v>459</v>
      </c>
      <c r="D57" s="102" t="s">
        <v>239</v>
      </c>
    </row>
    <row r="58" spans="1:4" x14ac:dyDescent="0.2">
      <c r="A58" s="225"/>
      <c r="B58" s="283"/>
      <c r="C58" s="103" t="s">
        <v>460</v>
      </c>
      <c r="D58" s="102" t="s">
        <v>243</v>
      </c>
    </row>
    <row r="59" spans="1:4" x14ac:dyDescent="0.2">
      <c r="A59" s="225"/>
      <c r="B59" s="283"/>
      <c r="C59" s="103" t="s">
        <v>466</v>
      </c>
      <c r="D59" s="102" t="s">
        <v>231</v>
      </c>
    </row>
    <row r="60" spans="1:4" x14ac:dyDescent="0.2">
      <c r="A60" s="225"/>
      <c r="B60" s="283"/>
      <c r="C60" s="103" t="s">
        <v>467</v>
      </c>
      <c r="D60" s="102" t="s">
        <v>223</v>
      </c>
    </row>
    <row r="61" spans="1:4" x14ac:dyDescent="0.2">
      <c r="A61" s="225"/>
      <c r="B61" s="283"/>
      <c r="C61" s="103" t="s">
        <v>474</v>
      </c>
      <c r="D61" s="102" t="s">
        <v>225</v>
      </c>
    </row>
    <row r="62" spans="1:4" x14ac:dyDescent="0.2">
      <c r="A62" s="225"/>
      <c r="B62" s="283"/>
      <c r="C62" s="103" t="s">
        <v>477</v>
      </c>
      <c r="D62" s="102" t="s">
        <v>232</v>
      </c>
    </row>
    <row r="63" spans="1:4" x14ac:dyDescent="0.2">
      <c r="A63" s="225"/>
      <c r="B63" s="283"/>
      <c r="C63" s="103" t="s">
        <v>480</v>
      </c>
      <c r="D63" s="102" t="s">
        <v>233</v>
      </c>
    </row>
    <row r="64" spans="1:4" x14ac:dyDescent="0.2">
      <c r="A64" s="225"/>
      <c r="B64" s="283"/>
      <c r="C64" s="103" t="s">
        <v>488</v>
      </c>
      <c r="D64" s="102" t="s">
        <v>313</v>
      </c>
    </row>
    <row r="65" spans="1:4" x14ac:dyDescent="0.2">
      <c r="A65" s="225"/>
      <c r="B65" s="283"/>
      <c r="C65" s="103" t="s">
        <v>490</v>
      </c>
      <c r="D65" s="102" t="s">
        <v>244</v>
      </c>
    </row>
    <row r="66" spans="1:4" x14ac:dyDescent="0.2">
      <c r="A66" s="225"/>
      <c r="B66" s="283"/>
      <c r="C66" s="103" t="s">
        <v>491</v>
      </c>
      <c r="D66" s="102" t="s">
        <v>226</v>
      </c>
    </row>
    <row r="67" spans="1:4" x14ac:dyDescent="0.2">
      <c r="A67" s="225"/>
      <c r="B67" s="283"/>
      <c r="C67" s="103" t="s">
        <v>494</v>
      </c>
      <c r="D67" s="102" t="s">
        <v>234</v>
      </c>
    </row>
    <row r="68" spans="1:4" x14ac:dyDescent="0.2">
      <c r="A68" s="225"/>
      <c r="B68" s="283"/>
      <c r="C68" s="103" t="s">
        <v>495</v>
      </c>
      <c r="D68" s="102" t="s">
        <v>252</v>
      </c>
    </row>
    <row r="69" spans="1:4" x14ac:dyDescent="0.2">
      <c r="A69" s="225"/>
      <c r="B69" s="283"/>
      <c r="C69" s="103" t="s">
        <v>499</v>
      </c>
      <c r="D69" s="102" t="s">
        <v>228</v>
      </c>
    </row>
    <row r="70" spans="1:4" x14ac:dyDescent="0.2">
      <c r="A70" s="225"/>
      <c r="B70" s="283"/>
      <c r="C70" s="103" t="s">
        <v>501</v>
      </c>
      <c r="D70" s="102" t="s">
        <v>240</v>
      </c>
    </row>
    <row r="71" spans="1:4" x14ac:dyDescent="0.2">
      <c r="A71" s="225"/>
      <c r="B71" s="283"/>
      <c r="C71" s="103" t="s">
        <v>502</v>
      </c>
      <c r="D71" s="102" t="s">
        <v>99</v>
      </c>
    </row>
    <row r="72" spans="1:4" x14ac:dyDescent="0.2">
      <c r="A72" s="225"/>
      <c r="B72" s="283"/>
      <c r="C72" s="106" t="s">
        <v>509</v>
      </c>
      <c r="D72" s="107" t="s">
        <v>245</v>
      </c>
    </row>
    <row r="73" spans="1:4" ht="13.5" thickBot="1" x14ac:dyDescent="0.25">
      <c r="A73" s="225"/>
      <c r="B73" s="284"/>
      <c r="C73" s="108" t="s">
        <v>511</v>
      </c>
      <c r="D73" s="109" t="s">
        <v>235</v>
      </c>
    </row>
    <row r="74" spans="1:4" x14ac:dyDescent="0.2">
      <c r="A74" s="223" t="s">
        <v>348</v>
      </c>
      <c r="B74" s="285" t="s">
        <v>335</v>
      </c>
      <c r="C74" s="190" t="s">
        <v>657</v>
      </c>
      <c r="D74" s="111"/>
    </row>
    <row r="75" spans="1:4" x14ac:dyDescent="0.2">
      <c r="A75" s="224"/>
      <c r="B75" s="286"/>
      <c r="C75" s="112" t="s">
        <v>420</v>
      </c>
      <c r="D75" s="112" t="s">
        <v>221</v>
      </c>
    </row>
    <row r="76" spans="1:4" x14ac:dyDescent="0.2">
      <c r="A76" s="224"/>
      <c r="B76" s="286"/>
      <c r="C76" s="113" t="s">
        <v>423</v>
      </c>
      <c r="D76" s="113" t="s">
        <v>242</v>
      </c>
    </row>
    <row r="77" spans="1:4" s="179" customFormat="1" ht="24" x14ac:dyDescent="0.2">
      <c r="A77" s="224"/>
      <c r="B77" s="287"/>
      <c r="C77" s="178" t="s">
        <v>428</v>
      </c>
      <c r="D77" s="178" t="s">
        <v>328</v>
      </c>
    </row>
    <row r="78" spans="1:4" x14ac:dyDescent="0.2">
      <c r="A78" s="224"/>
      <c r="B78" s="287"/>
      <c r="C78" s="114" t="s">
        <v>431</v>
      </c>
      <c r="D78" s="186" t="s">
        <v>415</v>
      </c>
    </row>
    <row r="79" spans="1:4" x14ac:dyDescent="0.2">
      <c r="A79" s="224"/>
      <c r="B79" s="287"/>
      <c r="C79" s="114" t="s">
        <v>455</v>
      </c>
      <c r="D79" s="115" t="s">
        <v>42</v>
      </c>
    </row>
    <row r="80" spans="1:4" x14ac:dyDescent="0.2">
      <c r="A80" s="224"/>
      <c r="B80" s="287"/>
      <c r="C80" s="114" t="s">
        <v>459</v>
      </c>
      <c r="D80" s="113" t="s">
        <v>239</v>
      </c>
    </row>
    <row r="81" spans="1:4" x14ac:dyDescent="0.2">
      <c r="A81" s="224"/>
      <c r="B81" s="287"/>
      <c r="C81" s="114" t="s">
        <v>460</v>
      </c>
      <c r="D81" s="186" t="s">
        <v>404</v>
      </c>
    </row>
    <row r="82" spans="1:4" x14ac:dyDescent="0.2">
      <c r="A82" s="224"/>
      <c r="B82" s="287"/>
      <c r="C82" s="114" t="s">
        <v>466</v>
      </c>
      <c r="D82" s="113" t="s">
        <v>231</v>
      </c>
    </row>
    <row r="83" spans="1:4" x14ac:dyDescent="0.2">
      <c r="A83" s="224"/>
      <c r="B83" s="287"/>
      <c r="C83" s="114" t="s">
        <v>467</v>
      </c>
      <c r="D83" s="186" t="s">
        <v>410</v>
      </c>
    </row>
    <row r="84" spans="1:4" x14ac:dyDescent="0.2">
      <c r="A84" s="224"/>
      <c r="B84" s="287"/>
      <c r="C84" s="114" t="s">
        <v>474</v>
      </c>
      <c r="D84" s="113" t="s">
        <v>416</v>
      </c>
    </row>
    <row r="85" spans="1:4" x14ac:dyDescent="0.2">
      <c r="A85" s="224"/>
      <c r="B85" s="287"/>
      <c r="C85" s="114" t="s">
        <v>477</v>
      </c>
      <c r="D85" s="113" t="s">
        <v>232</v>
      </c>
    </row>
    <row r="86" spans="1:4" x14ac:dyDescent="0.2">
      <c r="A86" s="224"/>
      <c r="B86" s="287"/>
      <c r="C86" s="114" t="s">
        <v>480</v>
      </c>
      <c r="D86" s="113" t="s">
        <v>233</v>
      </c>
    </row>
    <row r="87" spans="1:4" x14ac:dyDescent="0.2">
      <c r="A87" s="224"/>
      <c r="B87" s="287"/>
      <c r="C87" s="114" t="s">
        <v>488</v>
      </c>
      <c r="D87" s="186" t="s">
        <v>406</v>
      </c>
    </row>
    <row r="88" spans="1:4" x14ac:dyDescent="0.2">
      <c r="A88" s="224"/>
      <c r="B88" s="287"/>
      <c r="C88" s="114" t="s">
        <v>490</v>
      </c>
      <c r="D88" s="113" t="s">
        <v>249</v>
      </c>
    </row>
    <row r="89" spans="1:4" x14ac:dyDescent="0.2">
      <c r="A89" s="224"/>
      <c r="B89" s="287"/>
      <c r="C89" s="113" t="s">
        <v>491</v>
      </c>
      <c r="D89" s="113" t="s">
        <v>226</v>
      </c>
    </row>
    <row r="90" spans="1:4" x14ac:dyDescent="0.2">
      <c r="A90" s="224"/>
      <c r="B90" s="287"/>
      <c r="C90" s="114" t="s">
        <v>494</v>
      </c>
      <c r="D90" s="113" t="s">
        <v>234</v>
      </c>
    </row>
    <row r="91" spans="1:4" x14ac:dyDescent="0.2">
      <c r="A91" s="224"/>
      <c r="B91" s="287"/>
      <c r="C91" s="114" t="s">
        <v>497</v>
      </c>
      <c r="D91" s="186" t="s">
        <v>227</v>
      </c>
    </row>
    <row r="92" spans="1:4" x14ac:dyDescent="0.2">
      <c r="A92" s="224"/>
      <c r="B92" s="287"/>
      <c r="C92" s="114" t="s">
        <v>499</v>
      </c>
      <c r="D92" s="186" t="s">
        <v>405</v>
      </c>
    </row>
    <row r="93" spans="1:4" x14ac:dyDescent="0.2">
      <c r="A93" s="224"/>
      <c r="B93" s="287"/>
      <c r="C93" s="114" t="s">
        <v>501</v>
      </c>
      <c r="D93" s="113" t="s">
        <v>240</v>
      </c>
    </row>
    <row r="94" spans="1:4" x14ac:dyDescent="0.2">
      <c r="A94" s="224"/>
      <c r="B94" s="287"/>
      <c r="C94" s="114" t="s">
        <v>502</v>
      </c>
      <c r="D94" s="113" t="s">
        <v>99</v>
      </c>
    </row>
    <row r="95" spans="1:4" ht="13.5" thickBot="1" x14ac:dyDescent="0.25">
      <c r="A95" s="224"/>
      <c r="B95" s="288"/>
      <c r="C95" s="116" t="s">
        <v>511</v>
      </c>
      <c r="D95" s="117" t="s">
        <v>267</v>
      </c>
    </row>
    <row r="96" spans="1:4" x14ac:dyDescent="0.2">
      <c r="A96" s="223" t="s">
        <v>347</v>
      </c>
      <c r="B96" s="291" t="s">
        <v>336</v>
      </c>
      <c r="C96" s="118" t="s">
        <v>388</v>
      </c>
      <c r="D96" s="118"/>
    </row>
    <row r="97" spans="1:4" x14ac:dyDescent="0.2">
      <c r="A97" s="225"/>
      <c r="B97" s="292"/>
      <c r="C97" s="119" t="s">
        <v>422</v>
      </c>
      <c r="D97" s="119" t="s">
        <v>229</v>
      </c>
    </row>
    <row r="98" spans="1:4" x14ac:dyDescent="0.2">
      <c r="A98" s="225"/>
      <c r="B98" s="292"/>
      <c r="C98" s="119" t="s">
        <v>440</v>
      </c>
      <c r="D98" s="119" t="s">
        <v>230</v>
      </c>
    </row>
    <row r="99" spans="1:4" x14ac:dyDescent="0.2">
      <c r="A99" s="225"/>
      <c r="B99" s="292"/>
      <c r="C99" s="186" t="s">
        <v>560</v>
      </c>
      <c r="D99" s="186" t="s">
        <v>246</v>
      </c>
    </row>
    <row r="100" spans="1:4" x14ac:dyDescent="0.2">
      <c r="A100" s="225"/>
      <c r="B100" s="292"/>
      <c r="C100" s="119" t="s">
        <v>460</v>
      </c>
      <c r="D100" s="119" t="s">
        <v>243</v>
      </c>
    </row>
    <row r="101" spans="1:4" x14ac:dyDescent="0.2">
      <c r="A101" s="225"/>
      <c r="B101" s="292"/>
      <c r="C101" s="119" t="s">
        <v>461</v>
      </c>
      <c r="D101" s="119" t="s">
        <v>261</v>
      </c>
    </row>
    <row r="102" spans="1:4" x14ac:dyDescent="0.2">
      <c r="A102" s="225"/>
      <c r="B102" s="292"/>
      <c r="C102" s="119" t="s">
        <v>473</v>
      </c>
      <c r="D102" s="119" t="s">
        <v>224</v>
      </c>
    </row>
    <row r="103" spans="1:4" x14ac:dyDescent="0.2">
      <c r="A103" s="225"/>
      <c r="B103" s="292"/>
      <c r="C103" s="119" t="s">
        <v>477</v>
      </c>
      <c r="D103" s="119" t="s">
        <v>232</v>
      </c>
    </row>
    <row r="104" spans="1:4" x14ac:dyDescent="0.2">
      <c r="A104" s="225"/>
      <c r="B104" s="292"/>
      <c r="C104" s="186" t="s">
        <v>561</v>
      </c>
      <c r="D104" s="186" t="s">
        <v>47</v>
      </c>
    </row>
    <row r="105" spans="1:4" x14ac:dyDescent="0.2">
      <c r="A105" s="225"/>
      <c r="B105" s="292"/>
      <c r="C105" s="119" t="s">
        <v>499</v>
      </c>
      <c r="D105" s="119" t="s">
        <v>228</v>
      </c>
    </row>
    <row r="106" spans="1:4" x14ac:dyDescent="0.2">
      <c r="A106" s="225"/>
      <c r="B106" s="292"/>
      <c r="C106" s="119" t="s">
        <v>501</v>
      </c>
      <c r="D106" s="119" t="s">
        <v>240</v>
      </c>
    </row>
    <row r="107" spans="1:4" x14ac:dyDescent="0.2">
      <c r="A107" s="225"/>
      <c r="B107" s="292"/>
      <c r="C107" s="120" t="s">
        <v>667</v>
      </c>
      <c r="D107" s="120" t="s">
        <v>254</v>
      </c>
    </row>
    <row r="108" spans="1:4" x14ac:dyDescent="0.2">
      <c r="A108" s="225"/>
      <c r="B108" s="292"/>
      <c r="C108" s="119" t="s">
        <v>509</v>
      </c>
      <c r="D108" s="119" t="s">
        <v>245</v>
      </c>
    </row>
    <row r="109" spans="1:4" ht="13.5" thickBot="1" x14ac:dyDescent="0.25">
      <c r="A109" s="225"/>
      <c r="B109" s="292"/>
      <c r="C109" s="121" t="s">
        <v>511</v>
      </c>
      <c r="D109" s="121" t="s">
        <v>235</v>
      </c>
    </row>
    <row r="110" spans="1:4" x14ac:dyDescent="0.2">
      <c r="A110" s="225"/>
      <c r="B110" s="292"/>
      <c r="C110" s="122" t="s">
        <v>360</v>
      </c>
      <c r="D110" s="123"/>
    </row>
    <row r="111" spans="1:4" ht="25.5" x14ac:dyDescent="0.2">
      <c r="A111" s="225"/>
      <c r="B111" s="292"/>
      <c r="C111" s="119" t="s">
        <v>423</v>
      </c>
      <c r="D111" s="119" t="s">
        <v>250</v>
      </c>
    </row>
    <row r="112" spans="1:4" x14ac:dyDescent="0.2">
      <c r="A112" s="225"/>
      <c r="B112" s="292"/>
      <c r="C112" s="119" t="s">
        <v>452</v>
      </c>
      <c r="D112" s="119" t="s">
        <v>251</v>
      </c>
    </row>
    <row r="113" spans="1:4" x14ac:dyDescent="0.2">
      <c r="A113" s="225"/>
      <c r="B113" s="292"/>
      <c r="C113" s="119" t="s">
        <v>466</v>
      </c>
      <c r="D113" s="119" t="s">
        <v>231</v>
      </c>
    </row>
    <row r="114" spans="1:4" x14ac:dyDescent="0.2">
      <c r="A114" s="225"/>
      <c r="B114" s="292"/>
      <c r="C114" s="119" t="s">
        <v>471</v>
      </c>
      <c r="D114" s="119" t="s">
        <v>257</v>
      </c>
    </row>
    <row r="115" spans="1:4" x14ac:dyDescent="0.2">
      <c r="A115" s="225"/>
      <c r="B115" s="292"/>
      <c r="C115" s="119" t="s">
        <v>480</v>
      </c>
      <c r="D115" s="119" t="s">
        <v>233</v>
      </c>
    </row>
    <row r="116" spans="1:4" x14ac:dyDescent="0.2">
      <c r="A116" s="225"/>
      <c r="B116" s="292"/>
      <c r="C116" s="124" t="s">
        <v>490</v>
      </c>
      <c r="D116" s="124" t="s">
        <v>244</v>
      </c>
    </row>
    <row r="117" spans="1:4" x14ac:dyDescent="0.2">
      <c r="A117" s="225"/>
      <c r="B117" s="292"/>
      <c r="C117" s="119" t="s">
        <v>494</v>
      </c>
      <c r="D117" s="119" t="s">
        <v>234</v>
      </c>
    </row>
    <row r="118" spans="1:4" x14ac:dyDescent="0.2">
      <c r="A118" s="225"/>
      <c r="B118" s="292"/>
      <c r="C118" s="119" t="s">
        <v>495</v>
      </c>
      <c r="D118" s="119" t="s">
        <v>252</v>
      </c>
    </row>
    <row r="119" spans="1:4" x14ac:dyDescent="0.2">
      <c r="A119" s="225"/>
      <c r="B119" s="292"/>
      <c r="C119" s="119" t="s">
        <v>502</v>
      </c>
      <c r="D119" s="119" t="s">
        <v>99</v>
      </c>
    </row>
    <row r="120" spans="1:4" x14ac:dyDescent="0.2">
      <c r="A120" s="225"/>
      <c r="B120" s="292"/>
      <c r="C120" s="124" t="s">
        <v>510</v>
      </c>
      <c r="D120" s="119" t="s">
        <v>258</v>
      </c>
    </row>
    <row r="121" spans="1:4" x14ac:dyDescent="0.2">
      <c r="A121" s="225"/>
      <c r="B121" s="292"/>
      <c r="C121" s="122" t="s">
        <v>361</v>
      </c>
      <c r="D121" s="122"/>
    </row>
    <row r="122" spans="1:4" x14ac:dyDescent="0.2">
      <c r="A122" s="225"/>
      <c r="B122" s="292"/>
      <c r="C122" s="119" t="s">
        <v>420</v>
      </c>
      <c r="D122" s="119" t="s">
        <v>221</v>
      </c>
    </row>
    <row r="123" spans="1:4" ht="24" x14ac:dyDescent="0.2">
      <c r="A123" s="225"/>
      <c r="B123" s="292"/>
      <c r="C123" s="119" t="s">
        <v>428</v>
      </c>
      <c r="D123" s="180" t="s">
        <v>328</v>
      </c>
    </row>
    <row r="124" spans="1:4" x14ac:dyDescent="0.2">
      <c r="A124" s="225"/>
      <c r="B124" s="292"/>
      <c r="C124" s="119" t="s">
        <v>435</v>
      </c>
      <c r="D124" s="119" t="s">
        <v>222</v>
      </c>
    </row>
    <row r="125" spans="1:4" x14ac:dyDescent="0.2">
      <c r="A125" s="225"/>
      <c r="B125" s="292"/>
      <c r="C125" s="119" t="s">
        <v>467</v>
      </c>
      <c r="D125" s="119" t="s">
        <v>223</v>
      </c>
    </row>
    <row r="126" spans="1:4" x14ac:dyDescent="0.2">
      <c r="A126" s="225"/>
      <c r="B126" s="292"/>
      <c r="C126" s="119" t="s">
        <v>474</v>
      </c>
      <c r="D126" s="119" t="s">
        <v>225</v>
      </c>
    </row>
    <row r="127" spans="1:4" x14ac:dyDescent="0.2">
      <c r="A127" s="225"/>
      <c r="B127" s="292"/>
      <c r="C127" s="119" t="s">
        <v>484</v>
      </c>
      <c r="D127" s="119" t="s">
        <v>253</v>
      </c>
    </row>
    <row r="128" spans="1:4" x14ac:dyDescent="0.2">
      <c r="A128" s="225"/>
      <c r="B128" s="292"/>
      <c r="C128" s="119" t="s">
        <v>491</v>
      </c>
      <c r="D128" s="119" t="s">
        <v>226</v>
      </c>
    </row>
    <row r="129" spans="1:4" x14ac:dyDescent="0.2">
      <c r="A129" s="225"/>
      <c r="B129" s="292"/>
      <c r="C129" s="120" t="s">
        <v>497</v>
      </c>
      <c r="D129" s="206" t="s">
        <v>227</v>
      </c>
    </row>
    <row r="130" spans="1:4" ht="25.5" customHeight="1" thickBot="1" x14ac:dyDescent="0.25">
      <c r="A130" s="225"/>
      <c r="B130" s="292"/>
      <c r="C130" s="187" t="s">
        <v>562</v>
      </c>
      <c r="D130" s="187" t="s">
        <v>275</v>
      </c>
    </row>
    <row r="131" spans="1:4" x14ac:dyDescent="0.2">
      <c r="A131" s="224" t="s">
        <v>347</v>
      </c>
      <c r="B131" s="293" t="s">
        <v>336</v>
      </c>
      <c r="C131" s="188" t="s">
        <v>670</v>
      </c>
      <c r="D131" s="122"/>
    </row>
    <row r="132" spans="1:4" x14ac:dyDescent="0.2">
      <c r="A132" s="224"/>
      <c r="B132" s="293"/>
      <c r="C132" s="124" t="s">
        <v>563</v>
      </c>
      <c r="D132" s="124" t="s">
        <v>288</v>
      </c>
    </row>
    <row r="133" spans="1:4" x14ac:dyDescent="0.2">
      <c r="A133" s="224"/>
      <c r="B133" s="293"/>
      <c r="C133" s="124" t="s">
        <v>528</v>
      </c>
      <c r="D133" s="124" t="s">
        <v>329</v>
      </c>
    </row>
    <row r="134" spans="1:4" x14ac:dyDescent="0.2">
      <c r="A134" s="224"/>
      <c r="B134" s="293"/>
      <c r="C134" s="124" t="s">
        <v>529</v>
      </c>
      <c r="D134" s="124" t="s">
        <v>293</v>
      </c>
    </row>
    <row r="135" spans="1:4" x14ac:dyDescent="0.2">
      <c r="A135" s="224"/>
      <c r="B135" s="293"/>
      <c r="C135" s="119" t="s">
        <v>530</v>
      </c>
      <c r="D135" s="119" t="s">
        <v>294</v>
      </c>
    </row>
    <row r="136" spans="1:4" ht="25.5" x14ac:dyDescent="0.2">
      <c r="A136" s="224"/>
      <c r="B136" s="293"/>
      <c r="C136" s="120" t="s">
        <v>526</v>
      </c>
      <c r="D136" s="120" t="s">
        <v>289</v>
      </c>
    </row>
    <row r="137" spans="1:4" x14ac:dyDescent="0.2">
      <c r="A137" s="224"/>
      <c r="B137" s="293"/>
      <c r="C137" s="120" t="s">
        <v>531</v>
      </c>
      <c r="D137" s="120" t="s">
        <v>295</v>
      </c>
    </row>
    <row r="138" spans="1:4" x14ac:dyDescent="0.2">
      <c r="A138" s="224"/>
      <c r="B138" s="293"/>
      <c r="C138" s="120" t="s">
        <v>532</v>
      </c>
      <c r="D138" s="120" t="s">
        <v>296</v>
      </c>
    </row>
    <row r="139" spans="1:4" x14ac:dyDescent="0.2">
      <c r="A139" s="224"/>
      <c r="B139" s="293"/>
      <c r="C139" s="120" t="s">
        <v>533</v>
      </c>
      <c r="D139" s="120" t="s">
        <v>297</v>
      </c>
    </row>
    <row r="140" spans="1:4" ht="25.5" x14ac:dyDescent="0.2">
      <c r="A140" s="224"/>
      <c r="B140" s="293"/>
      <c r="C140" s="120" t="s">
        <v>534</v>
      </c>
      <c r="D140" s="120" t="s">
        <v>298</v>
      </c>
    </row>
    <row r="141" spans="1:4" x14ac:dyDescent="0.2">
      <c r="A141" s="224"/>
      <c r="B141" s="293"/>
      <c r="C141" s="120" t="s">
        <v>535</v>
      </c>
      <c r="D141" s="120" t="s">
        <v>290</v>
      </c>
    </row>
    <row r="142" spans="1:4" x14ac:dyDescent="0.2">
      <c r="A142" s="224"/>
      <c r="B142" s="293"/>
      <c r="C142" s="120" t="s">
        <v>536</v>
      </c>
      <c r="D142" s="120" t="s">
        <v>299</v>
      </c>
    </row>
    <row r="143" spans="1:4" x14ac:dyDescent="0.2">
      <c r="A143" s="224"/>
      <c r="B143" s="293"/>
      <c r="C143" s="120" t="s">
        <v>537</v>
      </c>
      <c r="D143" s="120" t="s">
        <v>291</v>
      </c>
    </row>
    <row r="144" spans="1:4" ht="13.5" thickBot="1" x14ac:dyDescent="0.25">
      <c r="A144" s="224"/>
      <c r="B144" s="294"/>
      <c r="C144" s="121" t="s">
        <v>539</v>
      </c>
      <c r="D144" s="121" t="s">
        <v>292</v>
      </c>
    </row>
    <row r="145" spans="1:4" x14ac:dyDescent="0.2">
      <c r="A145" s="224" t="s">
        <v>347</v>
      </c>
      <c r="B145" s="289" t="s">
        <v>662</v>
      </c>
      <c r="C145" s="125" t="s">
        <v>362</v>
      </c>
      <c r="D145" s="125"/>
    </row>
    <row r="146" spans="1:4" ht="38.25" x14ac:dyDescent="0.2">
      <c r="A146" s="225"/>
      <c r="B146" s="225"/>
      <c r="C146" s="129" t="s">
        <v>564</v>
      </c>
      <c r="D146" s="129" t="s">
        <v>384</v>
      </c>
    </row>
    <row r="147" spans="1:4" ht="63.75" x14ac:dyDescent="0.2">
      <c r="A147" s="225"/>
      <c r="B147" s="225"/>
      <c r="C147" s="129" t="s">
        <v>565</v>
      </c>
      <c r="D147" s="129" t="s">
        <v>614</v>
      </c>
    </row>
    <row r="148" spans="1:4" ht="127.5" x14ac:dyDescent="0.2">
      <c r="A148" s="225"/>
      <c r="B148" s="225"/>
      <c r="C148" s="129" t="s">
        <v>566</v>
      </c>
      <c r="D148" s="193" t="s">
        <v>653</v>
      </c>
    </row>
    <row r="149" spans="1:4" ht="38.25" x14ac:dyDescent="0.2">
      <c r="A149" s="225"/>
      <c r="B149" s="225"/>
      <c r="C149" s="129" t="s">
        <v>567</v>
      </c>
      <c r="D149" s="129" t="s">
        <v>383</v>
      </c>
    </row>
    <row r="150" spans="1:4" x14ac:dyDescent="0.2">
      <c r="A150" s="225"/>
      <c r="B150" s="225"/>
      <c r="C150" s="129" t="s">
        <v>568</v>
      </c>
      <c r="D150" s="129" t="s">
        <v>88</v>
      </c>
    </row>
    <row r="151" spans="1:4" ht="63.75" customHeight="1" thickBot="1" x14ac:dyDescent="0.25">
      <c r="A151" s="225"/>
      <c r="B151" s="225"/>
      <c r="C151" s="129" t="s">
        <v>569</v>
      </c>
      <c r="D151" s="193" t="s">
        <v>618</v>
      </c>
    </row>
    <row r="152" spans="1:4" x14ac:dyDescent="0.2">
      <c r="A152" s="224" t="s">
        <v>347</v>
      </c>
      <c r="B152" s="290" t="s">
        <v>337</v>
      </c>
      <c r="C152" s="125" t="s">
        <v>363</v>
      </c>
      <c r="D152" s="125"/>
    </row>
    <row r="153" spans="1:4" x14ac:dyDescent="0.2">
      <c r="A153" s="224"/>
      <c r="B153" s="225"/>
      <c r="C153" s="127" t="s">
        <v>522</v>
      </c>
      <c r="D153" s="127" t="s">
        <v>236</v>
      </c>
    </row>
    <row r="154" spans="1:4" x14ac:dyDescent="0.2">
      <c r="A154" s="224"/>
      <c r="B154" s="225"/>
      <c r="C154" s="127" t="s">
        <v>431</v>
      </c>
      <c r="D154" s="127" t="s">
        <v>238</v>
      </c>
    </row>
    <row r="155" spans="1:4" x14ac:dyDescent="0.2">
      <c r="A155" s="224"/>
      <c r="B155" s="225"/>
      <c r="C155" s="127" t="s">
        <v>455</v>
      </c>
      <c r="D155" s="127" t="s">
        <v>42</v>
      </c>
    </row>
    <row r="156" spans="1:4" x14ac:dyDescent="0.2">
      <c r="A156" s="224"/>
      <c r="B156" s="225"/>
      <c r="C156" s="127" t="s">
        <v>459</v>
      </c>
      <c r="D156" s="127" t="s">
        <v>239</v>
      </c>
    </row>
    <row r="157" spans="1:4" ht="13.5" thickBot="1" x14ac:dyDescent="0.25">
      <c r="A157" s="224"/>
      <c r="B157" s="225"/>
      <c r="C157" s="131" t="s">
        <v>488</v>
      </c>
      <c r="D157" s="131" t="s">
        <v>248</v>
      </c>
    </row>
    <row r="158" spans="1:4" x14ac:dyDescent="0.2">
      <c r="A158" s="224"/>
      <c r="B158" s="225"/>
      <c r="C158" s="189" t="s">
        <v>628</v>
      </c>
      <c r="D158" s="184"/>
    </row>
    <row r="159" spans="1:4" ht="25.5" x14ac:dyDescent="0.2">
      <c r="A159" s="224"/>
      <c r="B159" s="225"/>
      <c r="C159" s="127" t="s">
        <v>570</v>
      </c>
      <c r="D159" s="127" t="s">
        <v>277</v>
      </c>
    </row>
    <row r="160" spans="1:4" x14ac:dyDescent="0.2">
      <c r="A160" s="224"/>
      <c r="B160" s="225"/>
      <c r="C160" s="186" t="s">
        <v>571</v>
      </c>
      <c r="D160" s="127" t="s">
        <v>617</v>
      </c>
    </row>
    <row r="161" spans="1:8" x14ac:dyDescent="0.2">
      <c r="A161" s="224"/>
      <c r="B161" s="225"/>
      <c r="C161" s="127" t="s">
        <v>572</v>
      </c>
      <c r="D161" s="127" t="s">
        <v>45</v>
      </c>
    </row>
    <row r="162" spans="1:8" ht="15" x14ac:dyDescent="0.2">
      <c r="A162" s="224"/>
      <c r="B162" s="225"/>
      <c r="C162" s="126" t="s">
        <v>573</v>
      </c>
      <c r="D162" s="127" t="s">
        <v>169</v>
      </c>
      <c r="H162"/>
    </row>
    <row r="163" spans="1:8" ht="25.5" x14ac:dyDescent="0.2">
      <c r="A163" s="224"/>
      <c r="B163" s="225"/>
      <c r="C163" s="186" t="s">
        <v>486</v>
      </c>
      <c r="D163" s="186" t="s">
        <v>678</v>
      </c>
      <c r="H163"/>
    </row>
    <row r="164" spans="1:8" ht="15" x14ac:dyDescent="0.2">
      <c r="A164" s="224"/>
      <c r="B164" s="225"/>
      <c r="C164" s="126" t="s">
        <v>574</v>
      </c>
      <c r="D164" s="127" t="s">
        <v>46</v>
      </c>
      <c r="H164"/>
    </row>
    <row r="165" spans="1:8" x14ac:dyDescent="0.2">
      <c r="A165" s="224"/>
      <c r="B165" s="225"/>
      <c r="C165" s="126" t="s">
        <v>575</v>
      </c>
      <c r="D165" s="127" t="s">
        <v>19</v>
      </c>
    </row>
    <row r="166" spans="1:8" x14ac:dyDescent="0.2">
      <c r="A166" s="224"/>
      <c r="B166" s="225"/>
      <c r="C166" s="126" t="s">
        <v>576</v>
      </c>
      <c r="D166" s="127" t="s">
        <v>108</v>
      </c>
    </row>
    <row r="167" spans="1:8" ht="26.25" thickBot="1" x14ac:dyDescent="0.25">
      <c r="A167" s="224"/>
      <c r="B167" s="225"/>
      <c r="C167" s="130" t="s">
        <v>577</v>
      </c>
      <c r="D167" s="131" t="s">
        <v>278</v>
      </c>
    </row>
    <row r="168" spans="1:8" ht="12.75" customHeight="1" x14ac:dyDescent="0.2">
      <c r="A168" s="224"/>
      <c r="B168" s="225"/>
      <c r="C168" s="188" t="s">
        <v>677</v>
      </c>
      <c r="D168" s="185"/>
    </row>
    <row r="169" spans="1:8" ht="25.5" x14ac:dyDescent="0.2">
      <c r="A169" s="224"/>
      <c r="B169" s="225"/>
      <c r="C169" s="128" t="s">
        <v>578</v>
      </c>
      <c r="D169" s="129" t="s">
        <v>323</v>
      </c>
    </row>
    <row r="170" spans="1:8" x14ac:dyDescent="0.2">
      <c r="A170" s="224"/>
      <c r="B170" s="225"/>
      <c r="C170" s="126" t="s">
        <v>579</v>
      </c>
      <c r="D170" s="127" t="s">
        <v>324</v>
      </c>
    </row>
    <row r="171" spans="1:8" x14ac:dyDescent="0.2">
      <c r="A171" s="224"/>
      <c r="B171" s="225"/>
      <c r="C171" s="126" t="s">
        <v>580</v>
      </c>
      <c r="D171" s="127" t="s">
        <v>321</v>
      </c>
    </row>
    <row r="172" spans="1:8" ht="13.5" thickBot="1" x14ac:dyDescent="0.25">
      <c r="A172" s="227"/>
      <c r="B172" s="226"/>
      <c r="C172" s="130" t="s">
        <v>581</v>
      </c>
      <c r="D172" s="131" t="s">
        <v>322</v>
      </c>
    </row>
    <row r="173" spans="1:8" ht="15" customHeight="1" x14ac:dyDescent="0.2">
      <c r="A173" s="235" t="s">
        <v>398</v>
      </c>
      <c r="B173" s="278" t="s">
        <v>400</v>
      </c>
      <c r="C173" s="132" t="s">
        <v>394</v>
      </c>
      <c r="D173" s="133"/>
    </row>
    <row r="174" spans="1:8" x14ac:dyDescent="0.2">
      <c r="A174" s="238"/>
      <c r="B174" s="238"/>
      <c r="C174" s="134" t="s">
        <v>522</v>
      </c>
      <c r="D174" s="135" t="s">
        <v>208</v>
      </c>
    </row>
    <row r="175" spans="1:8" x14ac:dyDescent="0.2">
      <c r="A175" s="238"/>
      <c r="B175" s="238"/>
      <c r="C175" s="134" t="s">
        <v>419</v>
      </c>
      <c r="D175" s="135" t="s">
        <v>259</v>
      </c>
    </row>
    <row r="176" spans="1:8" x14ac:dyDescent="0.2">
      <c r="A176" s="238"/>
      <c r="B176" s="238"/>
      <c r="C176" s="134" t="s">
        <v>420</v>
      </c>
      <c r="D176" s="135" t="s">
        <v>319</v>
      </c>
    </row>
    <row r="177" spans="1:4" x14ac:dyDescent="0.2">
      <c r="A177" s="238"/>
      <c r="B177" s="238"/>
      <c r="C177" s="134" t="s">
        <v>422</v>
      </c>
      <c r="D177" s="135" t="s">
        <v>209</v>
      </c>
    </row>
    <row r="178" spans="1:4" x14ac:dyDescent="0.2">
      <c r="A178" s="238"/>
      <c r="B178" s="238"/>
      <c r="C178" s="134" t="s">
        <v>423</v>
      </c>
      <c r="D178" s="135" t="s">
        <v>210</v>
      </c>
    </row>
    <row r="179" spans="1:4" x14ac:dyDescent="0.2">
      <c r="A179" s="238"/>
      <c r="B179" s="238"/>
      <c r="C179" s="134" t="s">
        <v>424</v>
      </c>
      <c r="D179" s="135" t="s">
        <v>273</v>
      </c>
    </row>
    <row r="180" spans="1:4" ht="25.5" x14ac:dyDescent="0.2">
      <c r="A180" s="238"/>
      <c r="B180" s="238"/>
      <c r="C180" s="134" t="s">
        <v>428</v>
      </c>
      <c r="D180" s="135" t="s">
        <v>327</v>
      </c>
    </row>
    <row r="181" spans="1:4" x14ac:dyDescent="0.2">
      <c r="A181" s="238"/>
      <c r="B181" s="238"/>
      <c r="C181" s="134" t="s">
        <v>431</v>
      </c>
      <c r="D181" s="135" t="s">
        <v>211</v>
      </c>
    </row>
    <row r="182" spans="1:4" x14ac:dyDescent="0.2">
      <c r="A182" s="238"/>
      <c r="B182" s="238"/>
      <c r="C182" s="134" t="s">
        <v>435</v>
      </c>
      <c r="D182" s="135" t="s">
        <v>212</v>
      </c>
    </row>
    <row r="183" spans="1:4" x14ac:dyDescent="0.2">
      <c r="A183" s="238"/>
      <c r="B183" s="238"/>
      <c r="C183" s="134" t="s">
        <v>440</v>
      </c>
      <c r="D183" s="135" t="s">
        <v>266</v>
      </c>
    </row>
    <row r="184" spans="1:4" ht="25.5" x14ac:dyDescent="0.2">
      <c r="A184" s="238"/>
      <c r="B184" s="238"/>
      <c r="C184" s="134" t="s">
        <v>442</v>
      </c>
      <c r="D184" s="186" t="s">
        <v>651</v>
      </c>
    </row>
    <row r="185" spans="1:4" ht="24" x14ac:dyDescent="0.2">
      <c r="A185" s="238"/>
      <c r="B185" s="238"/>
      <c r="C185" s="134" t="s">
        <v>443</v>
      </c>
      <c r="D185" s="177" t="s">
        <v>386</v>
      </c>
    </row>
    <row r="186" spans="1:4" x14ac:dyDescent="0.2">
      <c r="A186" s="238"/>
      <c r="B186" s="238"/>
      <c r="C186" s="134" t="s">
        <v>446</v>
      </c>
      <c r="D186" s="135" t="s">
        <v>213</v>
      </c>
    </row>
    <row r="187" spans="1:4" x14ac:dyDescent="0.2">
      <c r="A187" s="238"/>
      <c r="B187" s="238"/>
      <c r="C187" s="134" t="s">
        <v>452</v>
      </c>
      <c r="D187" s="135" t="s">
        <v>214</v>
      </c>
    </row>
    <row r="188" spans="1:4" x14ac:dyDescent="0.2">
      <c r="A188" s="238"/>
      <c r="B188" s="238"/>
      <c r="C188" s="134" t="s">
        <v>458</v>
      </c>
      <c r="D188" s="135" t="s">
        <v>325</v>
      </c>
    </row>
    <row r="189" spans="1:4" x14ac:dyDescent="0.2">
      <c r="A189" s="238"/>
      <c r="B189" s="238"/>
      <c r="C189" s="134" t="s">
        <v>459</v>
      </c>
      <c r="D189" s="135" t="s">
        <v>215</v>
      </c>
    </row>
    <row r="190" spans="1:4" x14ac:dyDescent="0.2">
      <c r="A190" s="238"/>
      <c r="B190" s="238"/>
      <c r="C190" s="134" t="s">
        <v>460</v>
      </c>
      <c r="D190" s="135" t="s">
        <v>216</v>
      </c>
    </row>
    <row r="191" spans="1:4" x14ac:dyDescent="0.2">
      <c r="A191" s="238"/>
      <c r="B191" s="238"/>
      <c r="C191" s="136" t="s">
        <v>461</v>
      </c>
      <c r="D191" s="137" t="s">
        <v>274</v>
      </c>
    </row>
    <row r="192" spans="1:4" ht="25.5" x14ac:dyDescent="0.2">
      <c r="A192" s="238"/>
      <c r="B192" s="238"/>
      <c r="C192" s="134" t="s">
        <v>465</v>
      </c>
      <c r="D192" s="186" t="s">
        <v>652</v>
      </c>
    </row>
    <row r="193" spans="1:4" x14ac:dyDescent="0.2">
      <c r="A193" s="238"/>
      <c r="B193" s="238"/>
      <c r="C193" s="134" t="s">
        <v>466</v>
      </c>
      <c r="D193" s="135" t="s">
        <v>217</v>
      </c>
    </row>
    <row r="194" spans="1:4" x14ac:dyDescent="0.2">
      <c r="A194" s="238"/>
      <c r="B194" s="238"/>
      <c r="C194" s="134" t="s">
        <v>467</v>
      </c>
      <c r="D194" s="135" t="s">
        <v>218</v>
      </c>
    </row>
    <row r="195" spans="1:4" x14ac:dyDescent="0.2">
      <c r="A195" s="238"/>
      <c r="B195" s="238"/>
      <c r="C195" s="134" t="s">
        <v>471</v>
      </c>
      <c r="D195" s="135" t="s">
        <v>268</v>
      </c>
    </row>
    <row r="196" spans="1:4" x14ac:dyDescent="0.2">
      <c r="A196" s="238"/>
      <c r="B196" s="238"/>
      <c r="C196" s="134" t="s">
        <v>473</v>
      </c>
      <c r="D196" s="135" t="s">
        <v>219</v>
      </c>
    </row>
    <row r="197" spans="1:4" x14ac:dyDescent="0.2">
      <c r="A197" s="238"/>
      <c r="B197" s="238"/>
      <c r="C197" s="134" t="s">
        <v>474</v>
      </c>
      <c r="D197" s="135" t="s">
        <v>220</v>
      </c>
    </row>
    <row r="198" spans="1:4" x14ac:dyDescent="0.2">
      <c r="A198" s="238"/>
      <c r="B198" s="238"/>
      <c r="C198" s="134" t="s">
        <v>477</v>
      </c>
      <c r="D198" s="135" t="s">
        <v>207</v>
      </c>
    </row>
    <row r="199" spans="1:4" x14ac:dyDescent="0.2">
      <c r="A199" s="238"/>
      <c r="B199" s="238"/>
      <c r="C199" s="134" t="s">
        <v>480</v>
      </c>
      <c r="D199" s="135" t="s">
        <v>206</v>
      </c>
    </row>
    <row r="200" spans="1:4" x14ac:dyDescent="0.2">
      <c r="A200" s="238"/>
      <c r="B200" s="238"/>
      <c r="C200" s="134" t="s">
        <v>484</v>
      </c>
      <c r="D200" s="135" t="s">
        <v>205</v>
      </c>
    </row>
    <row r="201" spans="1:4" ht="38.25" x14ac:dyDescent="0.2">
      <c r="A201" s="238"/>
      <c r="B201" s="238"/>
      <c r="C201" s="134" t="s">
        <v>486</v>
      </c>
      <c r="D201" s="135" t="s">
        <v>666</v>
      </c>
    </row>
    <row r="202" spans="1:4" x14ac:dyDescent="0.2">
      <c r="A202" s="238"/>
      <c r="B202" s="238"/>
      <c r="C202" s="134" t="s">
        <v>487</v>
      </c>
      <c r="D202" s="135" t="s">
        <v>665</v>
      </c>
    </row>
    <row r="203" spans="1:4" x14ac:dyDescent="0.2">
      <c r="A203" s="238"/>
      <c r="B203" s="238"/>
      <c r="C203" s="134" t="s">
        <v>488</v>
      </c>
      <c r="D203" s="135" t="s">
        <v>204</v>
      </c>
    </row>
    <row r="204" spans="1:4" x14ac:dyDescent="0.2">
      <c r="A204" s="238"/>
      <c r="B204" s="238"/>
      <c r="C204" s="134" t="s">
        <v>490</v>
      </c>
      <c r="D204" s="135" t="s">
        <v>203</v>
      </c>
    </row>
    <row r="205" spans="1:4" x14ac:dyDescent="0.2">
      <c r="A205" s="238"/>
      <c r="B205" s="238"/>
      <c r="C205" s="134" t="s">
        <v>491</v>
      </c>
      <c r="D205" s="135" t="s">
        <v>320</v>
      </c>
    </row>
    <row r="206" spans="1:4" x14ac:dyDescent="0.2">
      <c r="A206" s="238"/>
      <c r="B206" s="238"/>
      <c r="C206" s="134" t="s">
        <v>494</v>
      </c>
      <c r="D206" s="135" t="s">
        <v>202</v>
      </c>
    </row>
    <row r="207" spans="1:4" x14ac:dyDescent="0.2">
      <c r="A207" s="238"/>
      <c r="B207" s="238"/>
      <c r="C207" s="134" t="s">
        <v>495</v>
      </c>
      <c r="D207" s="135" t="s">
        <v>326</v>
      </c>
    </row>
    <row r="208" spans="1:4" x14ac:dyDescent="0.2">
      <c r="A208" s="238"/>
      <c r="B208" s="238"/>
      <c r="C208" s="134" t="s">
        <v>497</v>
      </c>
      <c r="D208" s="186" t="s">
        <v>393</v>
      </c>
    </row>
    <row r="209" spans="1:4" x14ac:dyDescent="0.2">
      <c r="A209" s="238"/>
      <c r="B209" s="238"/>
      <c r="C209" s="134" t="s">
        <v>499</v>
      </c>
      <c r="D209" s="135" t="s">
        <v>201</v>
      </c>
    </row>
    <row r="210" spans="1:4" x14ac:dyDescent="0.2">
      <c r="A210" s="238"/>
      <c r="B210" s="238"/>
      <c r="C210" s="134" t="s">
        <v>501</v>
      </c>
      <c r="D210" s="135" t="s">
        <v>200</v>
      </c>
    </row>
    <row r="211" spans="1:4" x14ac:dyDescent="0.2">
      <c r="A211" s="221" t="s">
        <v>399</v>
      </c>
      <c r="B211" s="279" t="s">
        <v>400</v>
      </c>
      <c r="C211" s="136" t="s">
        <v>508</v>
      </c>
      <c r="D211" s="137" t="s">
        <v>197</v>
      </c>
    </row>
    <row r="212" spans="1:4" x14ac:dyDescent="0.2">
      <c r="A212" s="221"/>
      <c r="B212" s="279"/>
      <c r="C212" s="134" t="s">
        <v>509</v>
      </c>
      <c r="D212" s="135" t="s">
        <v>199</v>
      </c>
    </row>
    <row r="213" spans="1:4" x14ac:dyDescent="0.2">
      <c r="A213" s="238"/>
      <c r="B213" s="225"/>
      <c r="C213" s="136" t="s">
        <v>510</v>
      </c>
      <c r="D213" s="137" t="s">
        <v>269</v>
      </c>
    </row>
    <row r="214" spans="1:4" x14ac:dyDescent="0.2">
      <c r="A214" s="238"/>
      <c r="B214" s="225"/>
      <c r="C214" s="134" t="s">
        <v>511</v>
      </c>
      <c r="D214" s="135" t="s">
        <v>265</v>
      </c>
    </row>
    <row r="215" spans="1:4" x14ac:dyDescent="0.2">
      <c r="A215" s="238"/>
      <c r="B215" s="225"/>
      <c r="C215" s="136" t="s">
        <v>512</v>
      </c>
      <c r="D215" s="137" t="s">
        <v>314</v>
      </c>
    </row>
    <row r="216" spans="1:4" ht="13.5" thickBot="1" x14ac:dyDescent="0.25">
      <c r="A216" s="238"/>
      <c r="B216" s="225"/>
      <c r="C216" s="138" t="s">
        <v>516</v>
      </c>
      <c r="D216" s="139" t="s">
        <v>198</v>
      </c>
    </row>
    <row r="217" spans="1:4" ht="12.75" customHeight="1" x14ac:dyDescent="0.2">
      <c r="A217" s="238"/>
      <c r="B217" s="277" t="s">
        <v>396</v>
      </c>
      <c r="C217" s="191" t="s">
        <v>395</v>
      </c>
      <c r="D217" s="133"/>
    </row>
    <row r="218" spans="1:4" x14ac:dyDescent="0.2">
      <c r="A218" s="238"/>
      <c r="B218" s="260"/>
      <c r="C218" s="134" t="s">
        <v>522</v>
      </c>
      <c r="D218" s="135" t="s">
        <v>629</v>
      </c>
    </row>
    <row r="219" spans="1:4" ht="25.5" x14ac:dyDescent="0.2">
      <c r="A219" s="238"/>
      <c r="B219" s="260"/>
      <c r="C219" s="134" t="s">
        <v>421</v>
      </c>
      <c r="D219" s="135" t="s">
        <v>634</v>
      </c>
    </row>
    <row r="220" spans="1:4" x14ac:dyDescent="0.2">
      <c r="A220" s="238"/>
      <c r="B220" s="260"/>
      <c r="C220" s="134" t="s">
        <v>420</v>
      </c>
      <c r="D220" s="135" t="s">
        <v>633</v>
      </c>
    </row>
    <row r="221" spans="1:4" x14ac:dyDescent="0.2">
      <c r="A221" s="238"/>
      <c r="B221" s="260"/>
      <c r="C221" s="134" t="s">
        <v>423</v>
      </c>
      <c r="D221" s="135" t="s">
        <v>632</v>
      </c>
    </row>
    <row r="222" spans="1:4" ht="38.25" x14ac:dyDescent="0.2">
      <c r="A222" s="238"/>
      <c r="B222" s="260"/>
      <c r="C222" s="134" t="s">
        <v>428</v>
      </c>
      <c r="D222" s="135" t="s">
        <v>631</v>
      </c>
    </row>
    <row r="223" spans="1:4" x14ac:dyDescent="0.2">
      <c r="A223" s="238"/>
      <c r="B223" s="260"/>
      <c r="C223" s="134" t="s">
        <v>435</v>
      </c>
      <c r="D223" s="135" t="s">
        <v>630</v>
      </c>
    </row>
    <row r="224" spans="1:4" ht="63.75" x14ac:dyDescent="0.2">
      <c r="A224" s="238"/>
      <c r="B224" s="260"/>
      <c r="C224" s="134" t="s">
        <v>441</v>
      </c>
      <c r="D224" s="135" t="s">
        <v>635</v>
      </c>
    </row>
    <row r="225" spans="1:4" ht="38.25" x14ac:dyDescent="0.2">
      <c r="A225" s="238"/>
      <c r="B225" s="260"/>
      <c r="C225" s="134" t="s">
        <v>448</v>
      </c>
      <c r="D225" s="135" t="s">
        <v>636</v>
      </c>
    </row>
    <row r="226" spans="1:4" x14ac:dyDescent="0.2">
      <c r="A226" s="238"/>
      <c r="B226" s="260"/>
      <c r="C226" s="134" t="s">
        <v>450</v>
      </c>
      <c r="D226" s="135" t="s">
        <v>637</v>
      </c>
    </row>
    <row r="227" spans="1:4" x14ac:dyDescent="0.2">
      <c r="A227" s="238"/>
      <c r="B227" s="260"/>
      <c r="C227" s="134" t="s">
        <v>451</v>
      </c>
      <c r="D227" s="135" t="s">
        <v>638</v>
      </c>
    </row>
    <row r="228" spans="1:4" x14ac:dyDescent="0.2">
      <c r="A228" s="238"/>
      <c r="B228" s="260"/>
      <c r="C228" s="134" t="s">
        <v>452</v>
      </c>
      <c r="D228" s="135" t="s">
        <v>639</v>
      </c>
    </row>
    <row r="229" spans="1:4" x14ac:dyDescent="0.2">
      <c r="A229" s="238"/>
      <c r="B229" s="260"/>
      <c r="C229" s="134" t="s">
        <v>455</v>
      </c>
      <c r="D229" s="135" t="s">
        <v>640</v>
      </c>
    </row>
    <row r="230" spans="1:4" x14ac:dyDescent="0.2">
      <c r="A230" s="238"/>
      <c r="B230" s="260"/>
      <c r="C230" s="134" t="s">
        <v>460</v>
      </c>
      <c r="D230" s="135" t="s">
        <v>641</v>
      </c>
    </row>
    <row r="231" spans="1:4" x14ac:dyDescent="0.2">
      <c r="A231" s="238"/>
      <c r="B231" s="260"/>
      <c r="C231" s="134" t="s">
        <v>466</v>
      </c>
      <c r="D231" s="135" t="s">
        <v>642</v>
      </c>
    </row>
    <row r="232" spans="1:4" x14ac:dyDescent="0.2">
      <c r="A232" s="238"/>
      <c r="B232" s="260"/>
      <c r="C232" s="134" t="s">
        <v>477</v>
      </c>
      <c r="D232" s="135" t="s">
        <v>643</v>
      </c>
    </row>
    <row r="233" spans="1:4" x14ac:dyDescent="0.2">
      <c r="A233" s="238"/>
      <c r="B233" s="260"/>
      <c r="C233" s="134" t="s">
        <v>488</v>
      </c>
      <c r="D233" s="135" t="s">
        <v>644</v>
      </c>
    </row>
    <row r="234" spans="1:4" x14ac:dyDescent="0.2">
      <c r="A234" s="238"/>
      <c r="B234" s="260"/>
      <c r="C234" s="134" t="s">
        <v>495</v>
      </c>
      <c r="D234" s="135" t="s">
        <v>645</v>
      </c>
    </row>
    <row r="235" spans="1:4" x14ac:dyDescent="0.2">
      <c r="A235" s="238"/>
      <c r="B235" s="260"/>
      <c r="C235" s="134" t="s">
        <v>499</v>
      </c>
      <c r="D235" s="135" t="s">
        <v>646</v>
      </c>
    </row>
    <row r="236" spans="1:4" x14ac:dyDescent="0.2">
      <c r="A236" s="238"/>
      <c r="B236" s="260"/>
      <c r="C236" s="134" t="s">
        <v>511</v>
      </c>
      <c r="D236" s="135" t="s">
        <v>647</v>
      </c>
    </row>
    <row r="237" spans="1:4" ht="26.25" thickBot="1" x14ac:dyDescent="0.25">
      <c r="A237" s="243"/>
      <c r="B237" s="261"/>
      <c r="C237" s="138" t="s">
        <v>518</v>
      </c>
      <c r="D237" s="139" t="s">
        <v>648</v>
      </c>
    </row>
    <row r="238" spans="1:4" x14ac:dyDescent="0.2">
      <c r="A238" s="223" t="s">
        <v>346</v>
      </c>
      <c r="B238" s="273" t="s">
        <v>339</v>
      </c>
      <c r="C238" s="190" t="s">
        <v>397</v>
      </c>
      <c r="D238" s="140"/>
    </row>
    <row r="239" spans="1:4" x14ac:dyDescent="0.2">
      <c r="A239" s="225"/>
      <c r="B239" s="274"/>
      <c r="C239" s="141" t="s">
        <v>420</v>
      </c>
      <c r="D239" s="141" t="s">
        <v>221</v>
      </c>
    </row>
    <row r="240" spans="1:4" ht="24" x14ac:dyDescent="0.2">
      <c r="A240" s="225"/>
      <c r="B240" s="274"/>
      <c r="C240" s="141" t="s">
        <v>428</v>
      </c>
      <c r="D240" s="181" t="s">
        <v>328</v>
      </c>
    </row>
    <row r="241" spans="1:4" x14ac:dyDescent="0.2">
      <c r="A241" s="225"/>
      <c r="B241" s="274"/>
      <c r="C241" s="141" t="s">
        <v>435</v>
      </c>
      <c r="D241" s="141" t="s">
        <v>222</v>
      </c>
    </row>
    <row r="242" spans="1:4" x14ac:dyDescent="0.2">
      <c r="A242" s="225"/>
      <c r="B242" s="274"/>
      <c r="C242" s="141" t="s">
        <v>467</v>
      </c>
      <c r="D242" s="141" t="s">
        <v>223</v>
      </c>
    </row>
    <row r="243" spans="1:4" x14ac:dyDescent="0.2">
      <c r="A243" s="225"/>
      <c r="B243" s="274"/>
      <c r="C243" s="141" t="s">
        <v>473</v>
      </c>
      <c r="D243" s="141" t="s">
        <v>224</v>
      </c>
    </row>
    <row r="244" spans="1:4" x14ac:dyDescent="0.2">
      <c r="A244" s="225"/>
      <c r="B244" s="274"/>
      <c r="C244" s="141" t="s">
        <v>474</v>
      </c>
      <c r="D244" s="141" t="s">
        <v>225</v>
      </c>
    </row>
    <row r="245" spans="1:4" x14ac:dyDescent="0.2">
      <c r="A245" s="225"/>
      <c r="B245" s="274"/>
      <c r="C245" s="141" t="s">
        <v>484</v>
      </c>
      <c r="D245" s="141" t="s">
        <v>237</v>
      </c>
    </row>
    <row r="246" spans="1:4" x14ac:dyDescent="0.2">
      <c r="A246" s="225"/>
      <c r="B246" s="274"/>
      <c r="C246" s="141" t="s">
        <v>491</v>
      </c>
      <c r="D246" s="141" t="s">
        <v>226</v>
      </c>
    </row>
    <row r="247" spans="1:4" x14ac:dyDescent="0.2">
      <c r="A247" s="225"/>
      <c r="B247" s="274"/>
      <c r="C247" s="141" t="s">
        <v>497</v>
      </c>
      <c r="D247" s="186" t="s">
        <v>227</v>
      </c>
    </row>
    <row r="248" spans="1:4" ht="13.5" thickBot="1" x14ac:dyDescent="0.25">
      <c r="A248" s="225"/>
      <c r="B248" s="274"/>
      <c r="C248" s="142" t="s">
        <v>499</v>
      </c>
      <c r="D248" s="142" t="s">
        <v>228</v>
      </c>
    </row>
    <row r="249" spans="1:4" x14ac:dyDescent="0.2">
      <c r="A249" s="225"/>
      <c r="B249" s="274"/>
      <c r="C249" s="143" t="s">
        <v>364</v>
      </c>
      <c r="D249" s="140"/>
    </row>
    <row r="250" spans="1:4" x14ac:dyDescent="0.2">
      <c r="A250" s="225"/>
      <c r="B250" s="274"/>
      <c r="C250" s="141" t="s">
        <v>422</v>
      </c>
      <c r="D250" s="141" t="s">
        <v>229</v>
      </c>
    </row>
    <row r="251" spans="1:4" x14ac:dyDescent="0.2">
      <c r="A251" s="225"/>
      <c r="B251" s="274"/>
      <c r="C251" s="141" t="s">
        <v>440</v>
      </c>
      <c r="D251" s="141" t="s">
        <v>230</v>
      </c>
    </row>
    <row r="252" spans="1:4" x14ac:dyDescent="0.2">
      <c r="A252" s="225"/>
      <c r="B252" s="274"/>
      <c r="C252" s="141" t="s">
        <v>466</v>
      </c>
      <c r="D252" s="141" t="s">
        <v>231</v>
      </c>
    </row>
    <row r="253" spans="1:4" x14ac:dyDescent="0.2">
      <c r="A253" s="225"/>
      <c r="B253" s="274"/>
      <c r="C253" s="141" t="s">
        <v>471</v>
      </c>
      <c r="D253" s="141" t="s">
        <v>270</v>
      </c>
    </row>
    <row r="254" spans="1:4" x14ac:dyDescent="0.2">
      <c r="A254" s="225"/>
      <c r="B254" s="274"/>
      <c r="C254" s="141" t="s">
        <v>477</v>
      </c>
      <c r="D254" s="141" t="s">
        <v>232</v>
      </c>
    </row>
    <row r="255" spans="1:4" x14ac:dyDescent="0.2">
      <c r="A255" s="225"/>
      <c r="B255" s="274"/>
      <c r="C255" s="141" t="s">
        <v>480</v>
      </c>
      <c r="D255" s="141" t="s">
        <v>233</v>
      </c>
    </row>
    <row r="256" spans="1:4" x14ac:dyDescent="0.2">
      <c r="A256" s="225"/>
      <c r="B256" s="274"/>
      <c r="C256" s="141" t="s">
        <v>494</v>
      </c>
      <c r="D256" s="141" t="s">
        <v>234</v>
      </c>
    </row>
    <row r="257" spans="1:4" x14ac:dyDescent="0.2">
      <c r="A257" s="225"/>
      <c r="B257" s="274"/>
      <c r="C257" s="141" t="s">
        <v>502</v>
      </c>
      <c r="D257" s="141" t="s">
        <v>99</v>
      </c>
    </row>
    <row r="258" spans="1:4" x14ac:dyDescent="0.2">
      <c r="A258" s="225"/>
      <c r="B258" s="274"/>
      <c r="C258" s="144" t="s">
        <v>510</v>
      </c>
      <c r="D258" s="144" t="s">
        <v>258</v>
      </c>
    </row>
    <row r="259" spans="1:4" ht="13.5" thickBot="1" x14ac:dyDescent="0.25">
      <c r="A259" s="225"/>
      <c r="B259" s="274"/>
      <c r="C259" s="145" t="s">
        <v>511</v>
      </c>
      <c r="D259" s="142" t="s">
        <v>235</v>
      </c>
    </row>
    <row r="260" spans="1:4" x14ac:dyDescent="0.2">
      <c r="A260" s="225"/>
      <c r="B260" s="274"/>
      <c r="C260" s="143" t="s">
        <v>365</v>
      </c>
      <c r="D260" s="140"/>
    </row>
    <row r="261" spans="1:4" x14ac:dyDescent="0.2">
      <c r="A261" s="225"/>
      <c r="B261" s="274"/>
      <c r="C261" s="141" t="s">
        <v>522</v>
      </c>
      <c r="D261" s="141" t="s">
        <v>236</v>
      </c>
    </row>
    <row r="262" spans="1:4" ht="25.5" x14ac:dyDescent="0.2">
      <c r="A262" s="225"/>
      <c r="B262" s="274"/>
      <c r="C262" s="141" t="s">
        <v>423</v>
      </c>
      <c r="D262" s="141" t="s">
        <v>250</v>
      </c>
    </row>
    <row r="263" spans="1:4" x14ac:dyDescent="0.2">
      <c r="A263" s="225"/>
      <c r="B263" s="274"/>
      <c r="C263" s="141" t="s">
        <v>431</v>
      </c>
      <c r="D263" s="141" t="s">
        <v>238</v>
      </c>
    </row>
    <row r="264" spans="1:4" x14ac:dyDescent="0.2">
      <c r="A264" s="225"/>
      <c r="B264" s="274"/>
      <c r="C264" s="141" t="s">
        <v>452</v>
      </c>
      <c r="D264" s="141" t="s">
        <v>251</v>
      </c>
    </row>
    <row r="265" spans="1:4" x14ac:dyDescent="0.2">
      <c r="A265" s="225"/>
      <c r="B265" s="274"/>
      <c r="C265" s="141" t="s">
        <v>455</v>
      </c>
      <c r="D265" s="141" t="s">
        <v>42</v>
      </c>
    </row>
    <row r="266" spans="1:4" x14ac:dyDescent="0.2">
      <c r="A266" s="225"/>
      <c r="B266" s="274"/>
      <c r="C266" s="141" t="s">
        <v>459</v>
      </c>
      <c r="D266" s="141" t="s">
        <v>239</v>
      </c>
    </row>
    <row r="267" spans="1:4" x14ac:dyDescent="0.2">
      <c r="A267" s="225"/>
      <c r="B267" s="274"/>
      <c r="C267" s="146" t="s">
        <v>460</v>
      </c>
      <c r="D267" s="141" t="s">
        <v>243</v>
      </c>
    </row>
    <row r="268" spans="1:4" x14ac:dyDescent="0.2">
      <c r="A268" s="225"/>
      <c r="B268" s="274"/>
      <c r="C268" s="146" t="s">
        <v>461</v>
      </c>
      <c r="D268" s="141" t="s">
        <v>261</v>
      </c>
    </row>
    <row r="269" spans="1:4" x14ac:dyDescent="0.2">
      <c r="A269" s="225"/>
      <c r="B269" s="274"/>
      <c r="C269" s="141" t="s">
        <v>488</v>
      </c>
      <c r="D269" s="141" t="s">
        <v>312</v>
      </c>
    </row>
    <row r="270" spans="1:4" x14ac:dyDescent="0.2">
      <c r="A270" s="225"/>
      <c r="B270" s="274"/>
      <c r="C270" s="141" t="s">
        <v>490</v>
      </c>
      <c r="D270" s="141" t="s">
        <v>244</v>
      </c>
    </row>
    <row r="271" spans="1:4" x14ac:dyDescent="0.2">
      <c r="A271" s="225"/>
      <c r="B271" s="274"/>
      <c r="C271" s="141" t="s">
        <v>495</v>
      </c>
      <c r="D271" s="141" t="s">
        <v>252</v>
      </c>
    </row>
    <row r="272" spans="1:4" x14ac:dyDescent="0.2">
      <c r="A272" s="225"/>
      <c r="B272" s="274"/>
      <c r="C272" s="146" t="s">
        <v>501</v>
      </c>
      <c r="D272" s="141" t="s">
        <v>240</v>
      </c>
    </row>
    <row r="273" spans="1:4" ht="13.5" thickBot="1" x14ac:dyDescent="0.25">
      <c r="A273" s="225"/>
      <c r="B273" s="275"/>
      <c r="C273" s="145" t="s">
        <v>509</v>
      </c>
      <c r="D273" s="142" t="s">
        <v>245</v>
      </c>
    </row>
    <row r="274" spans="1:4" x14ac:dyDescent="0.2">
      <c r="A274" s="224" t="s">
        <v>346</v>
      </c>
      <c r="B274" s="295" t="s">
        <v>354</v>
      </c>
      <c r="C274" s="147" t="s">
        <v>583</v>
      </c>
      <c r="D274" s="147" t="s">
        <v>272</v>
      </c>
    </row>
    <row r="275" spans="1:4" ht="25.5" x14ac:dyDescent="0.2">
      <c r="A275" s="224"/>
      <c r="B275" s="296"/>
      <c r="C275" s="193" t="s">
        <v>661</v>
      </c>
      <c r="D275" s="147" t="s">
        <v>401</v>
      </c>
    </row>
    <row r="276" spans="1:4" x14ac:dyDescent="0.2">
      <c r="A276" s="225"/>
      <c r="B276" s="296"/>
      <c r="C276" s="98" t="s">
        <v>585</v>
      </c>
      <c r="D276" s="98" t="s">
        <v>141</v>
      </c>
    </row>
    <row r="277" spans="1:4" ht="51" x14ac:dyDescent="0.2">
      <c r="A277" s="225"/>
      <c r="B277" s="296"/>
      <c r="C277" s="98" t="s">
        <v>586</v>
      </c>
      <c r="D277" s="186" t="s">
        <v>658</v>
      </c>
    </row>
    <row r="278" spans="1:4" ht="51" x14ac:dyDescent="0.2">
      <c r="A278" s="225"/>
      <c r="B278" s="296"/>
      <c r="C278" s="186" t="s">
        <v>587</v>
      </c>
      <c r="D278" s="186" t="s">
        <v>649</v>
      </c>
    </row>
    <row r="279" spans="1:4" x14ac:dyDescent="0.2">
      <c r="A279" s="225"/>
      <c r="B279" s="296"/>
      <c r="C279" s="98" t="s">
        <v>588</v>
      </c>
      <c r="D279" s="98" t="s">
        <v>140</v>
      </c>
    </row>
    <row r="280" spans="1:4" x14ac:dyDescent="0.2">
      <c r="A280" s="225"/>
      <c r="B280" s="296"/>
      <c r="C280" s="98" t="s">
        <v>589</v>
      </c>
      <c r="D280" s="98" t="s">
        <v>139</v>
      </c>
    </row>
    <row r="281" spans="1:4" x14ac:dyDescent="0.2">
      <c r="A281" s="225"/>
      <c r="B281" s="296"/>
      <c r="C281" s="98" t="s">
        <v>590</v>
      </c>
      <c r="D281" s="98" t="s">
        <v>138</v>
      </c>
    </row>
    <row r="282" spans="1:4" x14ac:dyDescent="0.2">
      <c r="A282" s="225"/>
      <c r="B282" s="296"/>
      <c r="C282" s="98" t="s">
        <v>591</v>
      </c>
      <c r="D282" s="98" t="s">
        <v>263</v>
      </c>
    </row>
    <row r="283" spans="1:4" ht="25.5" x14ac:dyDescent="0.2">
      <c r="A283" s="225"/>
      <c r="B283" s="296"/>
      <c r="C283" s="98" t="s">
        <v>489</v>
      </c>
      <c r="D283" s="98" t="s">
        <v>264</v>
      </c>
    </row>
    <row r="284" spans="1:4" x14ac:dyDescent="0.2">
      <c r="A284" s="225"/>
      <c r="B284" s="296"/>
      <c r="C284" s="98" t="s">
        <v>493</v>
      </c>
      <c r="D284" s="98" t="s">
        <v>276</v>
      </c>
    </row>
    <row r="285" spans="1:4" ht="25.5" x14ac:dyDescent="0.2">
      <c r="A285" s="225"/>
      <c r="B285" s="296"/>
      <c r="C285" s="98" t="s">
        <v>496</v>
      </c>
      <c r="D285" s="98" t="s">
        <v>174</v>
      </c>
    </row>
    <row r="286" spans="1:4" x14ac:dyDescent="0.2">
      <c r="A286" s="225"/>
      <c r="B286" s="296"/>
      <c r="C286" s="98" t="s">
        <v>592</v>
      </c>
      <c r="D286" s="98" t="s">
        <v>137</v>
      </c>
    </row>
    <row r="287" spans="1:4" x14ac:dyDescent="0.2">
      <c r="A287" s="225"/>
      <c r="B287" s="296"/>
      <c r="C287" s="186" t="s">
        <v>663</v>
      </c>
      <c r="D287" s="98" t="s">
        <v>135</v>
      </c>
    </row>
    <row r="288" spans="1:4" x14ac:dyDescent="0.2">
      <c r="A288" s="225"/>
      <c r="B288" s="296"/>
      <c r="C288" s="148" t="s">
        <v>675</v>
      </c>
      <c r="D288" s="148" t="s">
        <v>136</v>
      </c>
    </row>
    <row r="289" spans="1:4" ht="26.25" thickBot="1" x14ac:dyDescent="0.25">
      <c r="A289" s="225"/>
      <c r="B289" s="297"/>
      <c r="C289" s="187" t="s">
        <v>676</v>
      </c>
      <c r="D289" s="99" t="s">
        <v>134</v>
      </c>
    </row>
    <row r="290" spans="1:4" x14ac:dyDescent="0.2">
      <c r="A290" s="225"/>
      <c r="B290" s="276" t="s">
        <v>355</v>
      </c>
      <c r="C290" s="149" t="s">
        <v>593</v>
      </c>
      <c r="D290" s="149" t="s">
        <v>24</v>
      </c>
    </row>
    <row r="291" spans="1:4" x14ac:dyDescent="0.2">
      <c r="A291" s="225"/>
      <c r="B291" s="247"/>
      <c r="C291" s="150" t="s">
        <v>594</v>
      </c>
      <c r="D291" s="150" t="s">
        <v>156</v>
      </c>
    </row>
    <row r="292" spans="1:4" ht="13.5" thickBot="1" x14ac:dyDescent="0.25">
      <c r="A292" s="226"/>
      <c r="B292" s="248"/>
      <c r="C292" s="192" t="s">
        <v>519</v>
      </c>
      <c r="D292" s="151" t="s">
        <v>157</v>
      </c>
    </row>
    <row r="293" spans="1:4" x14ac:dyDescent="0.2">
      <c r="A293" s="235" t="s">
        <v>345</v>
      </c>
      <c r="B293" s="264" t="s">
        <v>356</v>
      </c>
      <c r="C293" s="152" t="s">
        <v>366</v>
      </c>
      <c r="D293" s="153"/>
    </row>
    <row r="294" spans="1:4" x14ac:dyDescent="0.2">
      <c r="A294" s="221"/>
      <c r="B294" s="225"/>
      <c r="C294" s="98" t="s">
        <v>595</v>
      </c>
      <c r="D294" s="98" t="s">
        <v>20</v>
      </c>
    </row>
    <row r="295" spans="1:4" x14ac:dyDescent="0.2">
      <c r="A295" s="221"/>
      <c r="B295" s="225"/>
      <c r="C295" s="98" t="s">
        <v>440</v>
      </c>
      <c r="D295" s="98" t="s">
        <v>230</v>
      </c>
    </row>
    <row r="296" spans="1:4" x14ac:dyDescent="0.2">
      <c r="A296" s="221"/>
      <c r="B296" s="225"/>
      <c r="C296" s="98" t="s">
        <v>452</v>
      </c>
      <c r="D296" s="98" t="s">
        <v>251</v>
      </c>
    </row>
    <row r="297" spans="1:4" x14ac:dyDescent="0.2">
      <c r="A297" s="221"/>
      <c r="B297" s="225"/>
      <c r="C297" s="98" t="s">
        <v>480</v>
      </c>
      <c r="D297" s="98" t="s">
        <v>233</v>
      </c>
    </row>
    <row r="298" spans="1:4" x14ac:dyDescent="0.2">
      <c r="A298" s="221"/>
      <c r="B298" s="225"/>
      <c r="C298" s="98" t="s">
        <v>490</v>
      </c>
      <c r="D298" s="98" t="s">
        <v>244</v>
      </c>
    </row>
    <row r="299" spans="1:4" x14ac:dyDescent="0.2">
      <c r="A299" s="221"/>
      <c r="B299" s="225"/>
      <c r="C299" s="98" t="s">
        <v>511</v>
      </c>
      <c r="D299" s="98" t="s">
        <v>235</v>
      </c>
    </row>
    <row r="300" spans="1:4" ht="13.5" thickBot="1" x14ac:dyDescent="0.25">
      <c r="A300" s="221"/>
      <c r="B300" s="225"/>
      <c r="C300" s="154" t="s">
        <v>596</v>
      </c>
      <c r="D300" s="154" t="s">
        <v>255</v>
      </c>
    </row>
    <row r="301" spans="1:4" x14ac:dyDescent="0.2">
      <c r="A301" s="221"/>
      <c r="B301" s="225"/>
      <c r="C301" s="153" t="s">
        <v>367</v>
      </c>
      <c r="D301" s="153"/>
    </row>
    <row r="302" spans="1:4" ht="25.5" x14ac:dyDescent="0.2">
      <c r="A302" s="221"/>
      <c r="B302" s="225"/>
      <c r="C302" s="98" t="s">
        <v>423</v>
      </c>
      <c r="D302" s="98" t="s">
        <v>250</v>
      </c>
    </row>
    <row r="303" spans="1:4" ht="25.5" x14ac:dyDescent="0.2">
      <c r="A303" s="221"/>
      <c r="B303" s="225"/>
      <c r="C303" s="98" t="s">
        <v>597</v>
      </c>
      <c r="D303" s="98" t="s">
        <v>282</v>
      </c>
    </row>
    <row r="304" spans="1:4" x14ac:dyDescent="0.2">
      <c r="A304" s="221"/>
      <c r="B304" s="225"/>
      <c r="C304" s="186" t="s">
        <v>598</v>
      </c>
      <c r="D304" s="186" t="s">
        <v>402</v>
      </c>
    </row>
    <row r="305" spans="1:4" x14ac:dyDescent="0.2">
      <c r="A305" s="221"/>
      <c r="B305" s="225"/>
      <c r="C305" s="98" t="s">
        <v>460</v>
      </c>
      <c r="D305" s="98" t="s">
        <v>243</v>
      </c>
    </row>
    <row r="306" spans="1:4" x14ac:dyDescent="0.2">
      <c r="A306" s="221"/>
      <c r="B306" s="225"/>
      <c r="C306" s="98" t="s">
        <v>461</v>
      </c>
      <c r="D306" s="98" t="s">
        <v>262</v>
      </c>
    </row>
    <row r="307" spans="1:4" ht="13.5" thickBot="1" x14ac:dyDescent="0.25">
      <c r="A307" s="221"/>
      <c r="B307" s="226"/>
      <c r="C307" s="99" t="s">
        <v>495</v>
      </c>
      <c r="D307" s="99" t="s">
        <v>252</v>
      </c>
    </row>
    <row r="308" spans="1:4" x14ac:dyDescent="0.2">
      <c r="A308" s="221"/>
      <c r="B308" s="256" t="s">
        <v>357</v>
      </c>
      <c r="C308" s="110" t="s">
        <v>368</v>
      </c>
      <c r="D308" s="110"/>
    </row>
    <row r="309" spans="1:4" x14ac:dyDescent="0.2">
      <c r="A309" s="221"/>
      <c r="B309" s="257"/>
      <c r="C309" s="112" t="s">
        <v>522</v>
      </c>
      <c r="D309" s="112" t="s">
        <v>236</v>
      </c>
    </row>
    <row r="310" spans="1:4" x14ac:dyDescent="0.2">
      <c r="A310" s="221"/>
      <c r="B310" s="257"/>
      <c r="C310" s="113" t="s">
        <v>424</v>
      </c>
      <c r="D310" s="113" t="s">
        <v>256</v>
      </c>
    </row>
    <row r="311" spans="1:4" x14ac:dyDescent="0.2">
      <c r="A311" s="221"/>
      <c r="B311" s="257"/>
      <c r="C311" s="186" t="s">
        <v>599</v>
      </c>
      <c r="D311" s="113" t="s">
        <v>187</v>
      </c>
    </row>
    <row r="312" spans="1:4" x14ac:dyDescent="0.2">
      <c r="A312" s="221"/>
      <c r="B312" s="257"/>
      <c r="C312" s="113" t="s">
        <v>431</v>
      </c>
      <c r="D312" s="113" t="s">
        <v>238</v>
      </c>
    </row>
    <row r="313" spans="1:4" x14ac:dyDescent="0.2">
      <c r="A313" s="221"/>
      <c r="B313" s="257"/>
      <c r="C313" s="113" t="s">
        <v>459</v>
      </c>
      <c r="D313" s="113" t="s">
        <v>239</v>
      </c>
    </row>
    <row r="314" spans="1:4" x14ac:dyDescent="0.2">
      <c r="A314" s="221"/>
      <c r="B314" s="257"/>
      <c r="C314" s="113" t="s">
        <v>471</v>
      </c>
      <c r="D314" s="113" t="s">
        <v>257</v>
      </c>
    </row>
    <row r="315" spans="1:4" x14ac:dyDescent="0.2">
      <c r="A315" s="221"/>
      <c r="B315" s="257"/>
      <c r="C315" s="186" t="s">
        <v>654</v>
      </c>
      <c r="D315" s="113" t="s">
        <v>93</v>
      </c>
    </row>
    <row r="316" spans="1:4" x14ac:dyDescent="0.2">
      <c r="A316" s="221"/>
      <c r="B316" s="257"/>
      <c r="C316" s="113" t="s">
        <v>600</v>
      </c>
      <c r="D316" s="113" t="s">
        <v>160</v>
      </c>
    </row>
    <row r="317" spans="1:4" ht="13.5" thickBot="1" x14ac:dyDescent="0.25">
      <c r="A317" s="221"/>
      <c r="B317" s="257"/>
      <c r="C317" s="117" t="s">
        <v>510</v>
      </c>
      <c r="D317" s="117" t="s">
        <v>258</v>
      </c>
    </row>
    <row r="318" spans="1:4" x14ac:dyDescent="0.2">
      <c r="A318" s="221"/>
      <c r="B318" s="257"/>
      <c r="C318" s="155" t="s">
        <v>369</v>
      </c>
      <c r="D318" s="155"/>
    </row>
    <row r="319" spans="1:4" x14ac:dyDescent="0.2">
      <c r="A319" s="221"/>
      <c r="B319" s="257"/>
      <c r="C319" s="186" t="s">
        <v>625</v>
      </c>
      <c r="D319" s="113" t="s">
        <v>43</v>
      </c>
    </row>
    <row r="320" spans="1:4" x14ac:dyDescent="0.2">
      <c r="A320" s="221"/>
      <c r="B320" s="257"/>
      <c r="C320" s="113" t="s">
        <v>455</v>
      </c>
      <c r="D320" s="113" t="s">
        <v>42</v>
      </c>
    </row>
    <row r="321" spans="1:4" x14ac:dyDescent="0.2">
      <c r="A321" s="221"/>
      <c r="B321" s="257"/>
      <c r="C321" s="113" t="s">
        <v>601</v>
      </c>
      <c r="D321" s="113" t="s">
        <v>376</v>
      </c>
    </row>
    <row r="322" spans="1:4" ht="13.5" thickBot="1" x14ac:dyDescent="0.25">
      <c r="A322" s="221"/>
      <c r="B322" s="257"/>
      <c r="C322" s="117" t="s">
        <v>488</v>
      </c>
      <c r="D322" s="117" t="s">
        <v>248</v>
      </c>
    </row>
    <row r="323" spans="1:4" x14ac:dyDescent="0.2">
      <c r="A323" s="221"/>
      <c r="B323" s="257"/>
      <c r="C323" s="155" t="s">
        <v>370</v>
      </c>
      <c r="D323" s="156"/>
    </row>
    <row r="324" spans="1:4" x14ac:dyDescent="0.2">
      <c r="A324" s="221"/>
      <c r="B324" s="257"/>
      <c r="C324" s="113" t="s">
        <v>466</v>
      </c>
      <c r="D324" s="113" t="s">
        <v>231</v>
      </c>
    </row>
    <row r="325" spans="1:4" x14ac:dyDescent="0.2">
      <c r="A325" s="221"/>
      <c r="B325" s="257"/>
      <c r="C325" s="113" t="s">
        <v>484</v>
      </c>
      <c r="D325" s="113" t="s">
        <v>253</v>
      </c>
    </row>
    <row r="326" spans="1:4" x14ac:dyDescent="0.2">
      <c r="A326" s="221"/>
      <c r="B326" s="257"/>
      <c r="C326" s="113" t="s">
        <v>602</v>
      </c>
      <c r="D326" s="113" t="s">
        <v>311</v>
      </c>
    </row>
    <row r="327" spans="1:4" x14ac:dyDescent="0.2">
      <c r="A327" s="221"/>
      <c r="B327" s="257"/>
      <c r="C327" s="113" t="s">
        <v>494</v>
      </c>
      <c r="D327" s="113" t="s">
        <v>234</v>
      </c>
    </row>
    <row r="328" spans="1:4" ht="13.5" thickBot="1" x14ac:dyDescent="0.25">
      <c r="A328" s="221"/>
      <c r="B328" s="258"/>
      <c r="C328" s="117" t="s">
        <v>502</v>
      </c>
      <c r="D328" s="117" t="s">
        <v>99</v>
      </c>
    </row>
    <row r="329" spans="1:4" x14ac:dyDescent="0.2">
      <c r="A329" s="221" t="s">
        <v>345</v>
      </c>
      <c r="B329" s="259" t="s">
        <v>403</v>
      </c>
      <c r="C329" s="157" t="s">
        <v>371</v>
      </c>
      <c r="D329" s="157"/>
    </row>
    <row r="330" spans="1:4" x14ac:dyDescent="0.2">
      <c r="A330" s="221"/>
      <c r="B330" s="260"/>
      <c r="C330" s="158" t="s">
        <v>420</v>
      </c>
      <c r="D330" s="158" t="s">
        <v>221</v>
      </c>
    </row>
    <row r="331" spans="1:4" x14ac:dyDescent="0.2">
      <c r="A331" s="221"/>
      <c r="B331" s="260"/>
      <c r="C331" s="158" t="s">
        <v>422</v>
      </c>
      <c r="D331" s="158" t="s">
        <v>229</v>
      </c>
    </row>
    <row r="332" spans="1:4" ht="24" x14ac:dyDescent="0.2">
      <c r="A332" s="221"/>
      <c r="B332" s="260"/>
      <c r="C332" s="159" t="s">
        <v>428</v>
      </c>
      <c r="D332" s="182" t="s">
        <v>328</v>
      </c>
    </row>
    <row r="333" spans="1:4" x14ac:dyDescent="0.2">
      <c r="A333" s="221"/>
      <c r="B333" s="260"/>
      <c r="C333" s="159" t="s">
        <v>430</v>
      </c>
      <c r="D333" s="159" t="s">
        <v>144</v>
      </c>
    </row>
    <row r="334" spans="1:4" x14ac:dyDescent="0.2">
      <c r="A334" s="221"/>
      <c r="B334" s="260"/>
      <c r="C334" s="159" t="s">
        <v>435</v>
      </c>
      <c r="D334" s="159" t="s">
        <v>222</v>
      </c>
    </row>
    <row r="335" spans="1:4" x14ac:dyDescent="0.2">
      <c r="A335" s="221"/>
      <c r="B335" s="260"/>
      <c r="C335" s="158" t="s">
        <v>491</v>
      </c>
      <c r="D335" s="158" t="s">
        <v>226</v>
      </c>
    </row>
    <row r="336" spans="1:4" x14ac:dyDescent="0.2">
      <c r="A336" s="221"/>
      <c r="B336" s="260"/>
      <c r="C336" s="159" t="s">
        <v>497</v>
      </c>
      <c r="D336" s="186" t="s">
        <v>227</v>
      </c>
    </row>
    <row r="337" spans="1:4" ht="13.5" thickBot="1" x14ac:dyDescent="0.25">
      <c r="A337" s="221"/>
      <c r="B337" s="260"/>
      <c r="C337" s="160" t="s">
        <v>509</v>
      </c>
      <c r="D337" s="160" t="s">
        <v>245</v>
      </c>
    </row>
    <row r="338" spans="1:4" x14ac:dyDescent="0.2">
      <c r="A338" s="221"/>
      <c r="B338" s="260"/>
      <c r="C338" s="157" t="s">
        <v>372</v>
      </c>
      <c r="D338" s="157"/>
    </row>
    <row r="339" spans="1:4" x14ac:dyDescent="0.2">
      <c r="A339" s="221"/>
      <c r="B339" s="260"/>
      <c r="C339" s="159" t="s">
        <v>460</v>
      </c>
      <c r="D339" s="159" t="s">
        <v>243</v>
      </c>
    </row>
    <row r="340" spans="1:4" x14ac:dyDescent="0.2">
      <c r="A340" s="221"/>
      <c r="B340" s="260"/>
      <c r="C340" s="159" t="s">
        <v>467</v>
      </c>
      <c r="D340" s="159" t="s">
        <v>223</v>
      </c>
    </row>
    <row r="341" spans="1:4" x14ac:dyDescent="0.2">
      <c r="A341" s="221"/>
      <c r="B341" s="260"/>
      <c r="C341" s="159" t="s">
        <v>474</v>
      </c>
      <c r="D341" s="159" t="s">
        <v>225</v>
      </c>
    </row>
    <row r="342" spans="1:4" x14ac:dyDescent="0.2">
      <c r="A342" s="221"/>
      <c r="B342" s="260"/>
      <c r="C342" s="159" t="s">
        <v>477</v>
      </c>
      <c r="D342" s="186" t="s">
        <v>232</v>
      </c>
    </row>
    <row r="343" spans="1:4" x14ac:dyDescent="0.2">
      <c r="A343" s="221"/>
      <c r="B343" s="260"/>
      <c r="C343" s="161" t="s">
        <v>499</v>
      </c>
      <c r="D343" s="161" t="s">
        <v>228</v>
      </c>
    </row>
    <row r="344" spans="1:4" ht="13.5" thickBot="1" x14ac:dyDescent="0.25">
      <c r="A344" s="221"/>
      <c r="B344" s="260"/>
      <c r="C344" s="160" t="s">
        <v>501</v>
      </c>
      <c r="D344" s="160" t="s">
        <v>240</v>
      </c>
    </row>
    <row r="345" spans="1:4" ht="15" x14ac:dyDescent="0.2">
      <c r="A345" s="221"/>
      <c r="B345" s="260"/>
      <c r="C345" s="162" t="s">
        <v>373</v>
      </c>
      <c r="D345" s="163"/>
    </row>
    <row r="346" spans="1:4" x14ac:dyDescent="0.2">
      <c r="A346" s="221"/>
      <c r="B346" s="260"/>
      <c r="C346" s="158" t="s">
        <v>563</v>
      </c>
      <c r="D346" s="158" t="s">
        <v>300</v>
      </c>
    </row>
    <row r="347" spans="1:4" x14ac:dyDescent="0.2">
      <c r="A347" s="221"/>
      <c r="B347" s="260"/>
      <c r="C347" s="158" t="s">
        <v>528</v>
      </c>
      <c r="D347" s="158" t="s">
        <v>301</v>
      </c>
    </row>
    <row r="348" spans="1:4" x14ac:dyDescent="0.2">
      <c r="A348" s="221"/>
      <c r="B348" s="260"/>
      <c r="C348" s="159" t="s">
        <v>530</v>
      </c>
      <c r="D348" s="159" t="s">
        <v>302</v>
      </c>
    </row>
    <row r="349" spans="1:4" x14ac:dyDescent="0.2">
      <c r="A349" s="221"/>
      <c r="B349" s="260"/>
      <c r="C349" s="164" t="s">
        <v>526</v>
      </c>
      <c r="D349" s="159" t="s">
        <v>304</v>
      </c>
    </row>
    <row r="350" spans="1:4" x14ac:dyDescent="0.2">
      <c r="A350" s="221"/>
      <c r="B350" s="260"/>
      <c r="C350" s="161" t="s">
        <v>531</v>
      </c>
      <c r="D350" s="161" t="s">
        <v>303</v>
      </c>
    </row>
    <row r="351" spans="1:4" x14ac:dyDescent="0.2">
      <c r="A351" s="221"/>
      <c r="B351" s="260"/>
      <c r="C351" s="161" t="s">
        <v>532</v>
      </c>
      <c r="D351" s="161" t="s">
        <v>305</v>
      </c>
    </row>
    <row r="352" spans="1:4" x14ac:dyDescent="0.2">
      <c r="A352" s="221"/>
      <c r="B352" s="260"/>
      <c r="C352" s="161" t="s">
        <v>533</v>
      </c>
      <c r="D352" s="161" t="s">
        <v>315</v>
      </c>
    </row>
    <row r="353" spans="1:4" x14ac:dyDescent="0.2">
      <c r="A353" s="221"/>
      <c r="B353" s="260"/>
      <c r="C353" s="161" t="s">
        <v>534</v>
      </c>
      <c r="D353" s="161" t="s">
        <v>306</v>
      </c>
    </row>
    <row r="354" spans="1:4" x14ac:dyDescent="0.2">
      <c r="A354" s="221"/>
      <c r="B354" s="260"/>
      <c r="C354" s="161" t="s">
        <v>535</v>
      </c>
      <c r="D354" s="161" t="s">
        <v>307</v>
      </c>
    </row>
    <row r="355" spans="1:4" x14ac:dyDescent="0.2">
      <c r="A355" s="221"/>
      <c r="B355" s="260"/>
      <c r="C355" s="161" t="s">
        <v>536</v>
      </c>
      <c r="D355" s="161" t="s">
        <v>308</v>
      </c>
    </row>
    <row r="356" spans="1:4" x14ac:dyDescent="0.2">
      <c r="A356" s="221"/>
      <c r="B356" s="260"/>
      <c r="C356" s="161" t="s">
        <v>538</v>
      </c>
      <c r="D356" s="161" t="s">
        <v>309</v>
      </c>
    </row>
    <row r="357" spans="1:4" ht="13.5" thickBot="1" x14ac:dyDescent="0.25">
      <c r="A357" s="280"/>
      <c r="B357" s="261"/>
      <c r="C357" s="160" t="s">
        <v>539</v>
      </c>
      <c r="D357" s="160" t="s">
        <v>310</v>
      </c>
    </row>
    <row r="358" spans="1:4" ht="15.75" x14ac:dyDescent="0.2">
      <c r="A358" s="235" t="s">
        <v>344</v>
      </c>
      <c r="B358" s="265" t="s">
        <v>343</v>
      </c>
      <c r="C358" s="165" t="s">
        <v>374</v>
      </c>
      <c r="D358" s="166"/>
    </row>
    <row r="359" spans="1:4" x14ac:dyDescent="0.2">
      <c r="A359" s="221"/>
      <c r="B359" s="266"/>
      <c r="C359" s="167" t="s">
        <v>522</v>
      </c>
      <c r="D359" s="167" t="s">
        <v>236</v>
      </c>
    </row>
    <row r="360" spans="1:4" x14ac:dyDescent="0.2">
      <c r="A360" s="221"/>
      <c r="B360" s="266"/>
      <c r="C360" s="168" t="s">
        <v>423</v>
      </c>
      <c r="D360" s="168" t="s">
        <v>242</v>
      </c>
    </row>
    <row r="361" spans="1:4" x14ac:dyDescent="0.2">
      <c r="A361" s="221"/>
      <c r="B361" s="266"/>
      <c r="C361" s="168" t="s">
        <v>431</v>
      </c>
      <c r="D361" s="168" t="s">
        <v>238</v>
      </c>
    </row>
    <row r="362" spans="1:4" x14ac:dyDescent="0.2">
      <c r="A362" s="221"/>
      <c r="B362" s="266"/>
      <c r="C362" s="186" t="s">
        <v>452</v>
      </c>
      <c r="D362" s="186" t="s">
        <v>251</v>
      </c>
    </row>
    <row r="363" spans="1:4" x14ac:dyDescent="0.2">
      <c r="A363" s="221"/>
      <c r="B363" s="266"/>
      <c r="C363" s="168" t="s">
        <v>459</v>
      </c>
      <c r="D363" s="168" t="s">
        <v>239</v>
      </c>
    </row>
    <row r="364" spans="1:4" x14ac:dyDescent="0.2">
      <c r="A364" s="221"/>
      <c r="B364" s="266"/>
      <c r="C364" s="168" t="s">
        <v>460</v>
      </c>
      <c r="D364" s="186" t="s">
        <v>404</v>
      </c>
    </row>
    <row r="365" spans="1:4" x14ac:dyDescent="0.2">
      <c r="A365" s="221"/>
      <c r="B365" s="266"/>
      <c r="C365" s="168" t="s">
        <v>461</v>
      </c>
      <c r="D365" s="168" t="s">
        <v>262</v>
      </c>
    </row>
    <row r="366" spans="1:4" x14ac:dyDescent="0.2">
      <c r="A366" s="221"/>
      <c r="B366" s="266"/>
      <c r="C366" s="168" t="s">
        <v>466</v>
      </c>
      <c r="D366" s="168" t="s">
        <v>231</v>
      </c>
    </row>
    <row r="367" spans="1:4" x14ac:dyDescent="0.2">
      <c r="A367" s="221"/>
      <c r="B367" s="266"/>
      <c r="C367" s="168" t="s">
        <v>480</v>
      </c>
      <c r="D367" s="168" t="s">
        <v>233</v>
      </c>
    </row>
    <row r="368" spans="1:4" x14ac:dyDescent="0.2">
      <c r="A368" s="221"/>
      <c r="B368" s="266"/>
      <c r="C368" s="168" t="s">
        <v>490</v>
      </c>
      <c r="D368" s="168" t="s">
        <v>244</v>
      </c>
    </row>
    <row r="369" spans="1:4" x14ac:dyDescent="0.2">
      <c r="A369" s="221"/>
      <c r="B369" s="266"/>
      <c r="C369" s="168" t="s">
        <v>494</v>
      </c>
      <c r="D369" s="168" t="s">
        <v>234</v>
      </c>
    </row>
    <row r="370" spans="1:4" x14ac:dyDescent="0.2">
      <c r="A370" s="221"/>
      <c r="B370" s="266"/>
      <c r="C370" s="168" t="s">
        <v>495</v>
      </c>
      <c r="D370" s="168" t="s">
        <v>252</v>
      </c>
    </row>
    <row r="371" spans="1:4" x14ac:dyDescent="0.2">
      <c r="A371" s="221"/>
      <c r="B371" s="266"/>
      <c r="C371" s="168" t="s">
        <v>501</v>
      </c>
      <c r="D371" s="168" t="s">
        <v>240</v>
      </c>
    </row>
    <row r="372" spans="1:4" x14ac:dyDescent="0.2">
      <c r="A372" s="221"/>
      <c r="B372" s="266"/>
      <c r="C372" s="168" t="s">
        <v>502</v>
      </c>
      <c r="D372" s="168" t="s">
        <v>99</v>
      </c>
    </row>
    <row r="373" spans="1:4" x14ac:dyDescent="0.2">
      <c r="A373" s="221"/>
      <c r="B373" s="266"/>
      <c r="C373" s="168" t="s">
        <v>509</v>
      </c>
      <c r="D373" s="168" t="s">
        <v>245</v>
      </c>
    </row>
    <row r="374" spans="1:4" x14ac:dyDescent="0.2">
      <c r="A374" s="221"/>
      <c r="B374" s="266"/>
      <c r="C374" s="168" t="s">
        <v>510</v>
      </c>
      <c r="D374" s="168" t="s">
        <v>258</v>
      </c>
    </row>
    <row r="375" spans="1:4" ht="13.5" thickBot="1" x14ac:dyDescent="0.25">
      <c r="A375" s="221"/>
      <c r="B375" s="266"/>
      <c r="C375" s="169" t="s">
        <v>511</v>
      </c>
      <c r="D375" s="169" t="s">
        <v>235</v>
      </c>
    </row>
    <row r="376" spans="1:4" ht="12.75" customHeight="1" x14ac:dyDescent="0.2">
      <c r="A376" s="221"/>
      <c r="B376" s="266"/>
      <c r="C376" s="262" t="s">
        <v>375</v>
      </c>
      <c r="D376" s="263"/>
    </row>
    <row r="377" spans="1:4" x14ac:dyDescent="0.2">
      <c r="A377" s="221"/>
      <c r="B377" s="266"/>
      <c r="C377" s="167" t="s">
        <v>420</v>
      </c>
      <c r="D377" s="167" t="s">
        <v>221</v>
      </c>
    </row>
    <row r="378" spans="1:4" ht="24" x14ac:dyDescent="0.2">
      <c r="A378" s="221"/>
      <c r="B378" s="266"/>
      <c r="C378" s="168" t="s">
        <v>428</v>
      </c>
      <c r="D378" s="183" t="s">
        <v>328</v>
      </c>
    </row>
    <row r="379" spans="1:4" x14ac:dyDescent="0.2">
      <c r="A379" s="221"/>
      <c r="B379" s="266"/>
      <c r="C379" s="168" t="s">
        <v>435</v>
      </c>
      <c r="D379" s="168" t="s">
        <v>222</v>
      </c>
    </row>
    <row r="380" spans="1:4" x14ac:dyDescent="0.2">
      <c r="A380" s="221"/>
      <c r="B380" s="266"/>
      <c r="C380" s="168" t="s">
        <v>455</v>
      </c>
      <c r="D380" s="168" t="s">
        <v>42</v>
      </c>
    </row>
    <row r="381" spans="1:4" x14ac:dyDescent="0.2">
      <c r="A381" s="221"/>
      <c r="B381" s="266"/>
      <c r="C381" s="168" t="s">
        <v>467</v>
      </c>
      <c r="D381" s="168" t="s">
        <v>223</v>
      </c>
    </row>
    <row r="382" spans="1:4" x14ac:dyDescent="0.2">
      <c r="A382" s="221"/>
      <c r="B382" s="266"/>
      <c r="C382" s="168" t="s">
        <v>474</v>
      </c>
      <c r="D382" s="168" t="s">
        <v>225</v>
      </c>
    </row>
    <row r="383" spans="1:4" x14ac:dyDescent="0.2">
      <c r="A383" s="221"/>
      <c r="B383" s="266"/>
      <c r="C383" s="168" t="s">
        <v>477</v>
      </c>
      <c r="D383" s="168" t="s">
        <v>232</v>
      </c>
    </row>
    <row r="384" spans="1:4" x14ac:dyDescent="0.2">
      <c r="A384" s="221"/>
      <c r="B384" s="266"/>
      <c r="C384" s="168" t="s">
        <v>484</v>
      </c>
      <c r="D384" s="168" t="s">
        <v>271</v>
      </c>
    </row>
    <row r="385" spans="1:4" x14ac:dyDescent="0.2">
      <c r="A385" s="221"/>
      <c r="B385" s="266"/>
      <c r="C385" s="168" t="s">
        <v>488</v>
      </c>
      <c r="D385" s="186" t="s">
        <v>406</v>
      </c>
    </row>
    <row r="386" spans="1:4" x14ac:dyDescent="0.2">
      <c r="A386" s="221"/>
      <c r="B386" s="266"/>
      <c r="C386" s="168" t="s">
        <v>491</v>
      </c>
      <c r="D386" s="168" t="s">
        <v>226</v>
      </c>
    </row>
    <row r="387" spans="1:4" x14ac:dyDescent="0.2">
      <c r="A387" s="221"/>
      <c r="B387" s="266"/>
      <c r="C387" s="168" t="s">
        <v>497</v>
      </c>
      <c r="D387" s="186" t="s">
        <v>227</v>
      </c>
    </row>
    <row r="388" spans="1:4" x14ac:dyDescent="0.2">
      <c r="A388" s="221"/>
      <c r="B388" s="266"/>
      <c r="C388" s="168" t="s">
        <v>499</v>
      </c>
      <c r="D388" s="186" t="s">
        <v>405</v>
      </c>
    </row>
    <row r="389" spans="1:4" ht="12.75" customHeight="1" x14ac:dyDescent="0.2">
      <c r="A389" s="221"/>
      <c r="B389" s="225"/>
      <c r="C389" s="170"/>
      <c r="D389" s="171"/>
    </row>
    <row r="390" spans="1:4" x14ac:dyDescent="0.2">
      <c r="A390" s="221"/>
      <c r="B390" s="225"/>
      <c r="C390" s="172" t="s">
        <v>605</v>
      </c>
      <c r="D390" s="172" t="s">
        <v>260</v>
      </c>
    </row>
    <row r="391" spans="1:4" ht="13.5" thickBot="1" x14ac:dyDescent="0.25">
      <c r="A391" s="280"/>
      <c r="B391" s="226"/>
      <c r="C391" s="187" t="s">
        <v>517</v>
      </c>
      <c r="D391" s="173" t="s">
        <v>159</v>
      </c>
    </row>
    <row r="393" spans="1:4" x14ac:dyDescent="0.2">
      <c r="B393" s="219" t="s">
        <v>655</v>
      </c>
      <c r="C393" s="219"/>
      <c r="D393" s="219"/>
    </row>
    <row r="394" spans="1:4" x14ac:dyDescent="0.2">
      <c r="B394" s="219"/>
      <c r="C394" s="219"/>
      <c r="D394" s="219"/>
    </row>
    <row r="395" spans="1:4" x14ac:dyDescent="0.2">
      <c r="B395" s="219"/>
      <c r="C395" s="219"/>
      <c r="D395" s="219"/>
    </row>
    <row r="397" spans="1:4" x14ac:dyDescent="0.2">
      <c r="B397" s="207" t="s">
        <v>660</v>
      </c>
      <c r="C397" s="207"/>
      <c r="D397" s="207"/>
    </row>
  </sheetData>
  <sortState xmlns:xlrd2="http://schemas.microsoft.com/office/spreadsheetml/2017/richdata2" ref="C280:D282">
    <sortCondition ref="C280:C282"/>
  </sortState>
  <mergeCells count="35">
    <mergeCell ref="A358:A391"/>
    <mergeCell ref="A152:A172"/>
    <mergeCell ref="B49:B73"/>
    <mergeCell ref="B74:B95"/>
    <mergeCell ref="A145:A151"/>
    <mergeCell ref="B145:B151"/>
    <mergeCell ref="B152:B172"/>
    <mergeCell ref="B96:B130"/>
    <mergeCell ref="B131:B144"/>
    <mergeCell ref="A96:A130"/>
    <mergeCell ref="A131:A144"/>
    <mergeCell ref="B274:B289"/>
    <mergeCell ref="A238:A273"/>
    <mergeCell ref="A274:A292"/>
    <mergeCell ref="A293:A328"/>
    <mergeCell ref="A329:A357"/>
    <mergeCell ref="B31:B48"/>
    <mergeCell ref="B9:B30"/>
    <mergeCell ref="B238:B273"/>
    <mergeCell ref="B290:B292"/>
    <mergeCell ref="B217:B237"/>
    <mergeCell ref="B173:B210"/>
    <mergeCell ref="B211:B216"/>
    <mergeCell ref="B393:D395"/>
    <mergeCell ref="B308:B328"/>
    <mergeCell ref="B329:B357"/>
    <mergeCell ref="C376:D376"/>
    <mergeCell ref="B293:B307"/>
    <mergeCell ref="B358:B391"/>
    <mergeCell ref="A9:A30"/>
    <mergeCell ref="A74:A95"/>
    <mergeCell ref="A49:A73"/>
    <mergeCell ref="A31:A48"/>
    <mergeCell ref="A211:A237"/>
    <mergeCell ref="A173:A210"/>
  </mergeCells>
  <printOptions horizontalCentered="1"/>
  <pageMargins left="0.25" right="0.25" top="1" bottom="1" header="0.5" footer="0.5"/>
  <pageSetup scale="99" fitToHeight="0" orientation="portrait" r:id="rId1"/>
  <headerFooter alignWithMargins="0">
    <oddFooter>&amp;C&amp;10Collin IRO tkm; 1/26/2024; Page &amp;P of &amp;N
j:\IRO\Martin\Faculty Workload\FT-PT Faculty ContHr Reports\202410 EoT Contact Hours Final.xlsx</oddFooter>
  </headerFooter>
  <rowBreaks count="16" manualBreakCount="16">
    <brk id="30" max="3" man="1"/>
    <brk id="48" max="3" man="1"/>
    <brk id="73" max="3" man="1"/>
    <brk id="95" max="3" man="1"/>
    <brk id="130" max="3" man="1"/>
    <brk id="144" max="3" man="1"/>
    <brk id="151" max="3" man="1"/>
    <brk id="172" max="3" man="1"/>
    <brk id="237" max="3" man="1"/>
    <brk id="237" max="16383" man="1"/>
    <brk id="95" min="1" max="3" man="1"/>
    <brk id="144" min="1" max="3" man="1"/>
    <brk id="273" max="3" man="1"/>
    <brk id="292" max="3" man="1"/>
    <brk id="328" max="3" man="1"/>
    <brk id="357" max="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290"/>
  <sheetViews>
    <sheetView zoomScale="140" zoomScaleNormal="140" workbookViewId="0">
      <pane xSplit="1" ySplit="8" topLeftCell="B9" activePane="bottomRight" state="frozen"/>
      <selection activeCell="B9" sqref="B9:B30"/>
      <selection pane="topRight" activeCell="B9" sqref="B9:B30"/>
      <selection pane="bottomLeft" activeCell="B9" sqref="B9:B30"/>
      <selection pane="bottomRight" activeCell="B9" sqref="B9:B30"/>
    </sheetView>
  </sheetViews>
  <sheetFormatPr defaultColWidth="8.88671875" defaultRowHeight="15" x14ac:dyDescent="0.2"/>
  <cols>
    <col min="1" max="1" width="1.77734375" style="8" customWidth="1"/>
    <col min="2" max="2" width="15.77734375" style="8" customWidth="1"/>
    <col min="3" max="3" width="8.77734375" style="8" customWidth="1"/>
    <col min="4" max="4" width="6.77734375" style="8" customWidth="1"/>
    <col min="5" max="5" width="1.77734375" style="8" customWidth="1"/>
    <col min="6" max="6" width="8.77734375" style="8" customWidth="1"/>
    <col min="7" max="7" width="6.77734375" style="8" customWidth="1"/>
    <col min="8" max="8" width="8.77734375" style="8" customWidth="1"/>
    <col min="9" max="11" width="1.77734375" style="8" customWidth="1"/>
    <col min="12" max="12" width="5.5546875" bestFit="1" customWidth="1"/>
    <col min="13" max="13" width="28.33203125" bestFit="1" customWidth="1"/>
    <col min="14" max="15" width="9.77734375" customWidth="1"/>
    <col min="19" max="16384" width="8.88671875" style="8"/>
  </cols>
  <sheetData>
    <row r="1" spans="2:16" ht="12.75" customHeight="1" x14ac:dyDescent="0.2">
      <c r="B1" s="20" t="s">
        <v>175</v>
      </c>
      <c r="C1" s="20"/>
      <c r="D1" s="20"/>
      <c r="E1" s="20"/>
      <c r="F1" s="20"/>
      <c r="G1" s="20"/>
      <c r="H1" s="20"/>
      <c r="I1" s="19"/>
      <c r="J1" s="19"/>
    </row>
    <row r="2" spans="2:16" ht="12.75" customHeight="1" x14ac:dyDescent="0.2">
      <c r="B2" s="20" t="s">
        <v>7</v>
      </c>
      <c r="C2" s="20"/>
      <c r="D2" s="20"/>
      <c r="E2" s="20"/>
      <c r="F2" s="20"/>
      <c r="G2" s="20"/>
      <c r="H2" s="20"/>
      <c r="I2" s="19"/>
      <c r="J2" s="19"/>
    </row>
    <row r="3" spans="2:16" ht="12.75" customHeight="1" x14ac:dyDescent="0.2">
      <c r="B3" s="20" t="s">
        <v>12</v>
      </c>
      <c r="C3" s="20"/>
      <c r="D3" s="20"/>
      <c r="E3" s="20"/>
      <c r="F3" s="20"/>
      <c r="G3" s="20"/>
      <c r="H3" s="20"/>
      <c r="I3" s="19"/>
      <c r="J3" s="19"/>
    </row>
    <row r="4" spans="2:16" ht="12.75" customHeight="1" x14ac:dyDescent="0.2">
      <c r="B4" s="20" t="s">
        <v>668</v>
      </c>
      <c r="D4" s="20"/>
      <c r="E4" s="20"/>
      <c r="F4" s="90"/>
      <c r="G4" s="20"/>
      <c r="H4" s="20"/>
    </row>
    <row r="5" spans="2:16" ht="12.75" customHeight="1" x14ac:dyDescent="0.2">
      <c r="B5" s="91"/>
    </row>
    <row r="6" spans="2:16" ht="12.75" customHeight="1" x14ac:dyDescent="0.2">
      <c r="C6" s="220" t="s">
        <v>16</v>
      </c>
      <c r="D6" s="220"/>
      <c r="E6" s="3"/>
      <c r="F6" s="220" t="s">
        <v>1</v>
      </c>
      <c r="G6" s="220"/>
      <c r="H6" s="3"/>
    </row>
    <row r="7" spans="2:16" ht="12.75" customHeight="1" x14ac:dyDescent="0.2">
      <c r="B7" s="4" t="s">
        <v>150</v>
      </c>
      <c r="C7" s="5" t="s">
        <v>4</v>
      </c>
      <c r="D7" s="5" t="s">
        <v>5</v>
      </c>
      <c r="E7" s="5"/>
      <c r="F7" s="5" t="s">
        <v>4</v>
      </c>
      <c r="G7" s="5" t="s">
        <v>5</v>
      </c>
      <c r="H7" s="5" t="s">
        <v>6</v>
      </c>
    </row>
    <row r="8" spans="2:16" ht="12.75" customHeight="1" x14ac:dyDescent="0.2">
      <c r="B8" s="45" t="s">
        <v>14</v>
      </c>
      <c r="C8" s="11">
        <f>SUM(C9:C148)</f>
        <v>4002400</v>
      </c>
      <c r="D8" s="13">
        <f>C8/$H8</f>
        <v>0.60673137720170167</v>
      </c>
      <c r="E8" s="6"/>
      <c r="F8" s="11">
        <f>SUM(F9:F148)</f>
        <v>2594259</v>
      </c>
      <c r="G8" s="13">
        <f>F8/$H8</f>
        <v>0.39326862279829833</v>
      </c>
      <c r="H8" s="11">
        <f t="shared" ref="H8:H10" si="0">+C8+F8</f>
        <v>6596659</v>
      </c>
      <c r="L8" s="8"/>
      <c r="M8" s="210"/>
      <c r="N8" s="14"/>
      <c r="O8" s="14"/>
      <c r="P8" s="14"/>
    </row>
    <row r="9" spans="2:16" ht="12.75" customHeight="1" x14ac:dyDescent="0.2">
      <c r="B9" s="9" t="s">
        <v>155</v>
      </c>
      <c r="C9" s="15">
        <v>16576</v>
      </c>
      <c r="D9" s="10">
        <f t="shared" ref="D9:D10" si="1">+C9/$H9</f>
        <v>0.94010889292196009</v>
      </c>
      <c r="E9" s="7"/>
      <c r="F9" s="15">
        <v>1056</v>
      </c>
      <c r="G9" s="10">
        <f t="shared" ref="G9:G10" si="2">+F9/$H9</f>
        <v>5.9891107078039928E-2</v>
      </c>
      <c r="H9" s="7">
        <f t="shared" si="0"/>
        <v>17632</v>
      </c>
      <c r="L9" s="201"/>
      <c r="M9" s="212"/>
      <c r="N9" s="14"/>
      <c r="O9" s="14"/>
      <c r="P9" s="14"/>
    </row>
    <row r="10" spans="2:16" ht="12.75" customHeight="1" x14ac:dyDescent="0.2">
      <c r="B10" s="9" t="s">
        <v>377</v>
      </c>
      <c r="C10" s="15">
        <v>2112</v>
      </c>
      <c r="D10" s="10">
        <f t="shared" si="1"/>
        <v>1</v>
      </c>
      <c r="E10" s="7"/>
      <c r="F10" s="15"/>
      <c r="G10" s="10">
        <f t="shared" si="2"/>
        <v>0</v>
      </c>
      <c r="H10" s="7">
        <f t="shared" si="0"/>
        <v>2112</v>
      </c>
      <c r="L10" s="201"/>
      <c r="M10" s="201"/>
      <c r="N10" s="14"/>
      <c r="O10" s="14"/>
      <c r="P10" s="14"/>
    </row>
    <row r="11" spans="2:16" ht="12.75" customHeight="1" x14ac:dyDescent="0.2">
      <c r="B11" s="9" t="s">
        <v>17</v>
      </c>
      <c r="C11" s="15">
        <v>36096</v>
      </c>
      <c r="D11" s="10">
        <f t="shared" ref="D11:D74" si="3">+C11/$H11</f>
        <v>0.49647887323943662</v>
      </c>
      <c r="E11" s="7"/>
      <c r="F11" s="15">
        <v>36608</v>
      </c>
      <c r="G11" s="10">
        <f t="shared" ref="G11:G74" si="4">+F11/$H11</f>
        <v>0.50352112676056338</v>
      </c>
      <c r="H11" s="7">
        <f t="shared" ref="H11:H74" si="5">+C11+F11</f>
        <v>72704</v>
      </c>
      <c r="L11" s="201"/>
      <c r="M11" s="201"/>
      <c r="N11" s="14"/>
      <c r="O11" s="14"/>
      <c r="P11" s="14"/>
    </row>
    <row r="12" spans="2:16" ht="12.75" customHeight="1" x14ac:dyDescent="0.2">
      <c r="B12" s="9" t="s">
        <v>57</v>
      </c>
      <c r="C12" s="7">
        <v>4672</v>
      </c>
      <c r="D12" s="10">
        <f t="shared" si="3"/>
        <v>1</v>
      </c>
      <c r="E12" s="12"/>
      <c r="F12" s="7"/>
      <c r="G12" s="10">
        <f t="shared" si="4"/>
        <v>0</v>
      </c>
      <c r="H12" s="7">
        <f t="shared" si="5"/>
        <v>4672</v>
      </c>
      <c r="L12" s="201"/>
      <c r="M12" s="201"/>
      <c r="N12" s="14"/>
      <c r="O12" s="14"/>
      <c r="P12" s="14"/>
    </row>
    <row r="13" spans="2:16" ht="12.75" customHeight="1" x14ac:dyDescent="0.2">
      <c r="B13" s="9" t="s">
        <v>189</v>
      </c>
      <c r="C13" s="7">
        <v>1968</v>
      </c>
      <c r="D13" s="10">
        <f t="shared" si="3"/>
        <v>0.85416666666666663</v>
      </c>
      <c r="E13" s="12"/>
      <c r="F13" s="7">
        <v>336</v>
      </c>
      <c r="G13" s="10">
        <f t="shared" si="4"/>
        <v>0.14583333333333334</v>
      </c>
      <c r="H13" s="7">
        <f t="shared" si="5"/>
        <v>2304</v>
      </c>
      <c r="L13" s="201"/>
      <c r="M13" s="201"/>
      <c r="N13" s="14"/>
      <c r="O13" s="14"/>
      <c r="P13" s="14"/>
    </row>
    <row r="14" spans="2:16" ht="12.75" customHeight="1" x14ac:dyDescent="0.2">
      <c r="B14" s="9" t="s">
        <v>158</v>
      </c>
      <c r="C14" s="7">
        <v>2592</v>
      </c>
      <c r="D14" s="10">
        <f t="shared" si="3"/>
        <v>0.80597014925373134</v>
      </c>
      <c r="E14" s="12"/>
      <c r="F14" s="7">
        <v>624</v>
      </c>
      <c r="G14" s="10">
        <f t="shared" si="4"/>
        <v>0.19402985074626866</v>
      </c>
      <c r="H14" s="7">
        <f t="shared" si="5"/>
        <v>3216</v>
      </c>
      <c r="L14" s="201"/>
      <c r="M14" s="201"/>
      <c r="N14" s="14"/>
      <c r="O14" s="14"/>
      <c r="P14" s="14"/>
    </row>
    <row r="15" spans="2:16" ht="12.75" customHeight="1" x14ac:dyDescent="0.2">
      <c r="B15" s="9" t="s">
        <v>37</v>
      </c>
      <c r="C15" s="7">
        <v>5856</v>
      </c>
      <c r="D15" s="10">
        <f t="shared" si="3"/>
        <v>0.76249999999999996</v>
      </c>
      <c r="E15" s="12"/>
      <c r="F15" s="7">
        <v>1824</v>
      </c>
      <c r="G15" s="10">
        <f t="shared" si="4"/>
        <v>0.23749999999999999</v>
      </c>
      <c r="H15" s="7">
        <f t="shared" si="5"/>
        <v>7680</v>
      </c>
      <c r="L15" s="201"/>
      <c r="M15" s="201"/>
      <c r="N15" s="14"/>
      <c r="O15" s="14"/>
      <c r="P15" s="14"/>
    </row>
    <row r="16" spans="2:16" ht="12.75" customHeight="1" x14ac:dyDescent="0.2">
      <c r="B16" s="9" t="s">
        <v>58</v>
      </c>
      <c r="C16" s="7">
        <v>1760</v>
      </c>
      <c r="D16" s="10">
        <f t="shared" si="3"/>
        <v>1</v>
      </c>
      <c r="E16" s="7"/>
      <c r="F16" s="7"/>
      <c r="G16" s="10">
        <f t="shared" si="4"/>
        <v>0</v>
      </c>
      <c r="H16" s="7">
        <f t="shared" si="5"/>
        <v>1760</v>
      </c>
      <c r="L16" s="201"/>
      <c r="M16" s="201"/>
      <c r="N16" s="14"/>
      <c r="O16" s="14"/>
      <c r="P16" s="14"/>
    </row>
    <row r="17" spans="2:16" ht="12.75" customHeight="1" x14ac:dyDescent="0.2">
      <c r="B17" s="9" t="s">
        <v>59</v>
      </c>
      <c r="C17" s="7">
        <v>35088</v>
      </c>
      <c r="D17" s="10">
        <f t="shared" si="3"/>
        <v>0.51660777385159007</v>
      </c>
      <c r="E17" s="7"/>
      <c r="F17" s="7">
        <v>32832</v>
      </c>
      <c r="G17" s="10">
        <f t="shared" si="4"/>
        <v>0.48339222614840988</v>
      </c>
      <c r="H17" s="7">
        <f t="shared" si="5"/>
        <v>67920</v>
      </c>
      <c r="L17" s="201"/>
      <c r="M17" s="201"/>
      <c r="N17" s="14"/>
      <c r="O17" s="14"/>
      <c r="P17" s="14"/>
    </row>
    <row r="18" spans="2:16" ht="12.75" customHeight="1" x14ac:dyDescent="0.2">
      <c r="B18" s="9" t="s">
        <v>60</v>
      </c>
      <c r="C18" s="7">
        <v>103824</v>
      </c>
      <c r="D18" s="10">
        <f t="shared" si="3"/>
        <v>0.54319437468608744</v>
      </c>
      <c r="E18" s="7"/>
      <c r="F18" s="7">
        <v>87312</v>
      </c>
      <c r="G18" s="10">
        <f t="shared" si="4"/>
        <v>0.45680562531391261</v>
      </c>
      <c r="H18" s="7">
        <f t="shared" si="5"/>
        <v>191136</v>
      </c>
      <c r="L18" s="201"/>
      <c r="M18" s="201"/>
      <c r="N18" s="14"/>
      <c r="O18" s="14"/>
      <c r="P18" s="14"/>
    </row>
    <row r="19" spans="2:16" ht="12.75" customHeight="1" x14ac:dyDescent="0.2">
      <c r="B19" s="9" t="s">
        <v>61</v>
      </c>
      <c r="C19" s="7">
        <v>15072</v>
      </c>
      <c r="D19" s="10">
        <f t="shared" si="3"/>
        <v>0.34056399132321041</v>
      </c>
      <c r="E19" s="7"/>
      <c r="F19" s="7">
        <v>29184</v>
      </c>
      <c r="G19" s="10">
        <f t="shared" si="4"/>
        <v>0.65943600867678964</v>
      </c>
      <c r="H19" s="7">
        <f t="shared" si="5"/>
        <v>44256</v>
      </c>
      <c r="L19" s="201"/>
      <c r="M19" s="201"/>
      <c r="N19" s="14"/>
      <c r="O19" s="14"/>
      <c r="P19" s="14"/>
    </row>
    <row r="20" spans="2:16" ht="12.75" customHeight="1" x14ac:dyDescent="0.2">
      <c r="B20" s="9" t="s">
        <v>161</v>
      </c>
      <c r="C20" s="7">
        <v>52608</v>
      </c>
      <c r="D20" s="10">
        <f t="shared" si="3"/>
        <v>0.82883791278043861</v>
      </c>
      <c r="E20" s="7"/>
      <c r="F20" s="7">
        <v>10864</v>
      </c>
      <c r="G20" s="10">
        <f t="shared" si="4"/>
        <v>0.17116208721956139</v>
      </c>
      <c r="H20" s="7">
        <f t="shared" si="5"/>
        <v>63472</v>
      </c>
      <c r="L20" s="201"/>
      <c r="M20" s="201"/>
      <c r="N20" s="14"/>
      <c r="O20" s="14"/>
      <c r="P20" s="14"/>
    </row>
    <row r="21" spans="2:16" ht="12.75" customHeight="1" x14ac:dyDescent="0.2">
      <c r="B21" s="9" t="s">
        <v>62</v>
      </c>
      <c r="C21" s="7">
        <v>9024</v>
      </c>
      <c r="D21" s="10">
        <f t="shared" si="3"/>
        <v>0.41409691629955947</v>
      </c>
      <c r="E21" s="7"/>
      <c r="F21" s="7">
        <v>12768</v>
      </c>
      <c r="G21" s="10">
        <f t="shared" si="4"/>
        <v>0.58590308370044053</v>
      </c>
      <c r="H21" s="7">
        <f t="shared" si="5"/>
        <v>21792</v>
      </c>
      <c r="L21" s="201"/>
      <c r="M21" s="201"/>
      <c r="N21" s="14"/>
      <c r="O21" s="14"/>
      <c r="P21" s="14"/>
    </row>
    <row r="22" spans="2:16" ht="12.75" customHeight="1" x14ac:dyDescent="0.2">
      <c r="B22" s="9" t="s">
        <v>27</v>
      </c>
      <c r="C22" s="7">
        <v>288224</v>
      </c>
      <c r="D22" s="10">
        <f t="shared" si="3"/>
        <v>0.63169337588105345</v>
      </c>
      <c r="E22" s="12"/>
      <c r="F22" s="7">
        <v>168048</v>
      </c>
      <c r="G22" s="10">
        <f t="shared" si="4"/>
        <v>0.3683066241189466</v>
      </c>
      <c r="H22" s="7">
        <f t="shared" si="5"/>
        <v>456272</v>
      </c>
      <c r="L22" s="201"/>
      <c r="M22" s="201"/>
      <c r="N22" s="14"/>
      <c r="O22" s="14"/>
      <c r="P22" s="14"/>
    </row>
    <row r="23" spans="2:16" ht="12.75" customHeight="1" x14ac:dyDescent="0.2">
      <c r="B23" s="9" t="s">
        <v>153</v>
      </c>
      <c r="C23" s="7">
        <v>1088</v>
      </c>
      <c r="D23" s="10">
        <f t="shared" si="3"/>
        <v>1</v>
      </c>
      <c r="E23" s="12"/>
      <c r="F23" s="7"/>
      <c r="G23" s="10">
        <f t="shared" si="4"/>
        <v>0</v>
      </c>
      <c r="H23" s="7">
        <f t="shared" si="5"/>
        <v>1088</v>
      </c>
      <c r="L23" s="201"/>
      <c r="M23" s="201"/>
      <c r="N23" s="14"/>
      <c r="O23" s="14"/>
      <c r="P23" s="14"/>
    </row>
    <row r="24" spans="2:16" ht="12.75" customHeight="1" x14ac:dyDescent="0.2">
      <c r="B24" s="9" t="s">
        <v>144</v>
      </c>
      <c r="C24" s="7">
        <v>768</v>
      </c>
      <c r="D24" s="10">
        <f t="shared" si="3"/>
        <v>1</v>
      </c>
      <c r="E24" s="12"/>
      <c r="F24" s="7"/>
      <c r="G24" s="10">
        <f t="shared" si="4"/>
        <v>0</v>
      </c>
      <c r="H24" s="7">
        <f t="shared" si="5"/>
        <v>768</v>
      </c>
      <c r="L24" s="201"/>
      <c r="M24" s="201"/>
      <c r="N24" s="14"/>
      <c r="O24" s="8"/>
      <c r="P24" s="8"/>
    </row>
    <row r="25" spans="2:16" ht="12.75" customHeight="1" x14ac:dyDescent="0.2">
      <c r="B25" s="9" t="s">
        <v>63</v>
      </c>
      <c r="C25" s="7">
        <v>28944</v>
      </c>
      <c r="D25" s="10">
        <f t="shared" si="3"/>
        <v>0.597029702970297</v>
      </c>
      <c r="E25" s="12"/>
      <c r="F25" s="7">
        <v>19536</v>
      </c>
      <c r="G25" s="10">
        <f t="shared" si="4"/>
        <v>0.402970297029703</v>
      </c>
      <c r="H25" s="7">
        <f t="shared" si="5"/>
        <v>48480</v>
      </c>
      <c r="L25" s="201"/>
      <c r="M25" s="201"/>
      <c r="N25" s="14"/>
      <c r="O25" s="14"/>
      <c r="P25" s="14"/>
    </row>
    <row r="26" spans="2:16" ht="12.75" customHeight="1" x14ac:dyDescent="0.2">
      <c r="B26" s="9" t="s">
        <v>190</v>
      </c>
      <c r="C26" s="7">
        <v>4800</v>
      </c>
      <c r="D26" s="10">
        <f t="shared" si="3"/>
        <v>0.68027210884353739</v>
      </c>
      <c r="E26" s="12"/>
      <c r="F26" s="7">
        <v>2256</v>
      </c>
      <c r="G26" s="10">
        <f t="shared" si="4"/>
        <v>0.31972789115646261</v>
      </c>
      <c r="H26" s="7">
        <f t="shared" si="5"/>
        <v>7056</v>
      </c>
      <c r="L26" s="201"/>
      <c r="M26" s="201"/>
      <c r="N26" s="14"/>
      <c r="O26" s="14"/>
      <c r="P26" s="14"/>
    </row>
    <row r="27" spans="2:16" ht="12.75" customHeight="1" x14ac:dyDescent="0.2">
      <c r="B27" s="9" t="s">
        <v>378</v>
      </c>
      <c r="C27" s="7">
        <v>2160</v>
      </c>
      <c r="D27" s="10">
        <f t="shared" si="3"/>
        <v>1</v>
      </c>
      <c r="E27" s="12"/>
      <c r="F27" s="7"/>
      <c r="G27" s="10">
        <f t="shared" si="4"/>
        <v>0</v>
      </c>
      <c r="H27" s="7">
        <f t="shared" si="5"/>
        <v>2160</v>
      </c>
      <c r="L27" s="201"/>
      <c r="M27" s="201"/>
      <c r="N27" s="14"/>
      <c r="O27" s="14"/>
      <c r="P27" s="14"/>
    </row>
    <row r="28" spans="2:16" ht="12.75" customHeight="1" x14ac:dyDescent="0.2">
      <c r="B28" s="9" t="s">
        <v>64</v>
      </c>
      <c r="C28" s="7">
        <v>3648</v>
      </c>
      <c r="D28" s="10">
        <f t="shared" si="3"/>
        <v>0.31932773109243695</v>
      </c>
      <c r="E28" s="7"/>
      <c r="F28" s="7">
        <v>7776</v>
      </c>
      <c r="G28" s="10">
        <f t="shared" si="4"/>
        <v>0.68067226890756305</v>
      </c>
      <c r="H28" s="7">
        <f t="shared" si="5"/>
        <v>11424</v>
      </c>
      <c r="L28" s="201"/>
      <c r="M28" s="201"/>
      <c r="N28" s="14"/>
      <c r="O28" s="14"/>
      <c r="P28" s="14"/>
    </row>
    <row r="29" spans="2:16" ht="12.75" customHeight="1" x14ac:dyDescent="0.2">
      <c r="B29" s="9" t="s">
        <v>65</v>
      </c>
      <c r="C29" s="7">
        <v>37440</v>
      </c>
      <c r="D29" s="10">
        <f t="shared" si="3"/>
        <v>0.51282051282051277</v>
      </c>
      <c r="E29" s="7"/>
      <c r="F29" s="7">
        <v>35568</v>
      </c>
      <c r="G29" s="10">
        <f t="shared" si="4"/>
        <v>0.48717948717948717</v>
      </c>
      <c r="H29" s="7">
        <f t="shared" si="5"/>
        <v>73008</v>
      </c>
      <c r="L29" s="201"/>
      <c r="M29" s="201"/>
      <c r="N29" s="14"/>
      <c r="O29" s="14"/>
      <c r="P29" s="14"/>
    </row>
    <row r="30" spans="2:16" ht="12.75" customHeight="1" x14ac:dyDescent="0.2">
      <c r="B30" s="9" t="s">
        <v>66</v>
      </c>
      <c r="C30" s="7">
        <v>640</v>
      </c>
      <c r="D30" s="10">
        <f t="shared" si="3"/>
        <v>8.1466395112016296E-2</v>
      </c>
      <c r="E30" s="7"/>
      <c r="F30" s="7">
        <v>7216</v>
      </c>
      <c r="G30" s="10">
        <f t="shared" si="4"/>
        <v>0.91853360488798375</v>
      </c>
      <c r="H30" s="7">
        <f t="shared" si="5"/>
        <v>7856</v>
      </c>
      <c r="L30" s="201"/>
      <c r="M30" s="201"/>
      <c r="N30" s="14"/>
      <c r="O30" s="14"/>
      <c r="P30" s="14"/>
    </row>
    <row r="31" spans="2:16" ht="12.75" customHeight="1" x14ac:dyDescent="0.2">
      <c r="B31" s="9" t="s">
        <v>67</v>
      </c>
      <c r="C31" s="15">
        <v>11456</v>
      </c>
      <c r="D31" s="10">
        <f t="shared" si="3"/>
        <v>0.78165938864628826</v>
      </c>
      <c r="E31" s="7"/>
      <c r="F31" s="15">
        <v>3200</v>
      </c>
      <c r="G31" s="10">
        <f t="shared" si="4"/>
        <v>0.2183406113537118</v>
      </c>
      <c r="H31" s="7">
        <f t="shared" si="5"/>
        <v>14656</v>
      </c>
      <c r="L31" s="201"/>
      <c r="M31" s="201"/>
      <c r="N31" s="14"/>
      <c r="O31" s="14"/>
      <c r="P31" s="14"/>
    </row>
    <row r="32" spans="2:16" ht="12.75" customHeight="1" x14ac:dyDescent="0.2">
      <c r="B32" s="9" t="s">
        <v>68</v>
      </c>
      <c r="C32" s="7">
        <v>10144</v>
      </c>
      <c r="D32" s="10">
        <f t="shared" si="3"/>
        <v>0.63718592964824117</v>
      </c>
      <c r="E32" s="7"/>
      <c r="F32" s="7">
        <v>5776</v>
      </c>
      <c r="G32" s="10">
        <f t="shared" si="4"/>
        <v>0.36281407035175878</v>
      </c>
      <c r="H32" s="7">
        <f t="shared" si="5"/>
        <v>15920</v>
      </c>
      <c r="L32" s="201"/>
      <c r="M32" s="201"/>
      <c r="N32" s="14"/>
      <c r="O32" s="14"/>
      <c r="P32" s="14"/>
    </row>
    <row r="33" spans="2:16" ht="12.75" customHeight="1" x14ac:dyDescent="0.2">
      <c r="B33" s="9" t="s">
        <v>26</v>
      </c>
      <c r="C33" s="7">
        <v>63920</v>
      </c>
      <c r="D33" s="10">
        <f t="shared" si="3"/>
        <v>0.58975494537939177</v>
      </c>
      <c r="E33" s="7"/>
      <c r="F33" s="7">
        <v>44464</v>
      </c>
      <c r="G33" s="10">
        <f t="shared" si="4"/>
        <v>0.41024505462060823</v>
      </c>
      <c r="H33" s="7">
        <f t="shared" si="5"/>
        <v>108384</v>
      </c>
      <c r="L33" s="201"/>
      <c r="M33" s="201"/>
      <c r="N33" s="14"/>
      <c r="O33" s="14"/>
      <c r="P33" s="14"/>
    </row>
    <row r="34" spans="2:16" ht="12.75" customHeight="1" x14ac:dyDescent="0.2">
      <c r="B34" s="9" t="s">
        <v>279</v>
      </c>
      <c r="C34" s="7"/>
      <c r="D34" s="10">
        <f t="shared" ref="D34:D35" si="6">+C34/$H34</f>
        <v>0</v>
      </c>
      <c r="E34" s="7"/>
      <c r="F34" s="7">
        <v>960</v>
      </c>
      <c r="G34" s="10">
        <f t="shared" ref="G34:G35" si="7">+F34/$H34</f>
        <v>1</v>
      </c>
      <c r="H34" s="7">
        <f t="shared" ref="H34:H35" si="8">+C34+F34</f>
        <v>960</v>
      </c>
      <c r="L34" s="201"/>
      <c r="M34" s="201"/>
      <c r="N34" s="14"/>
      <c r="O34" s="8"/>
      <c r="P34" s="8"/>
    </row>
    <row r="35" spans="2:16" ht="12.75" customHeight="1" x14ac:dyDescent="0.2">
      <c r="B35" s="9" t="s">
        <v>379</v>
      </c>
      <c r="C35" s="7">
        <v>5696</v>
      </c>
      <c r="D35" s="10">
        <f t="shared" si="6"/>
        <v>0.88118811881188119</v>
      </c>
      <c r="E35" s="7"/>
      <c r="F35" s="7">
        <v>768</v>
      </c>
      <c r="G35" s="10">
        <f t="shared" si="7"/>
        <v>0.11881188118811881</v>
      </c>
      <c r="H35" s="7">
        <f t="shared" si="8"/>
        <v>6464</v>
      </c>
      <c r="L35" s="201"/>
      <c r="M35" s="201"/>
      <c r="N35" s="14"/>
      <c r="O35" s="14"/>
      <c r="P35" s="14"/>
    </row>
    <row r="36" spans="2:16" ht="12.75" customHeight="1" x14ac:dyDescent="0.2">
      <c r="B36" s="9" t="s">
        <v>69</v>
      </c>
      <c r="C36" s="7">
        <v>21328</v>
      </c>
      <c r="D36" s="10">
        <f t="shared" si="3"/>
        <v>0.43834265044393289</v>
      </c>
      <c r="E36" s="12"/>
      <c r="F36" s="7">
        <v>27328</v>
      </c>
      <c r="G36" s="10">
        <f t="shared" si="4"/>
        <v>0.56165734955606705</v>
      </c>
      <c r="H36" s="7">
        <f t="shared" si="5"/>
        <v>48656</v>
      </c>
      <c r="L36" s="201"/>
      <c r="M36" s="201"/>
      <c r="N36" s="14"/>
      <c r="O36" s="14"/>
      <c r="P36" s="14"/>
    </row>
    <row r="37" spans="2:16" ht="12.75" customHeight="1" x14ac:dyDescent="0.2">
      <c r="B37" s="9" t="s">
        <v>70</v>
      </c>
      <c r="C37" s="7">
        <v>3552</v>
      </c>
      <c r="D37" s="10">
        <f t="shared" si="3"/>
        <v>1</v>
      </c>
      <c r="E37" s="7"/>
      <c r="F37" s="7"/>
      <c r="G37" s="10">
        <f t="shared" si="4"/>
        <v>0</v>
      </c>
      <c r="H37" s="7">
        <f t="shared" si="5"/>
        <v>3552</v>
      </c>
      <c r="L37" s="201"/>
      <c r="M37" s="201"/>
      <c r="N37" s="14"/>
      <c r="O37" s="14"/>
      <c r="P37" s="14"/>
    </row>
    <row r="38" spans="2:16" ht="12.75" customHeight="1" x14ac:dyDescent="0.2">
      <c r="B38" s="9" t="s">
        <v>71</v>
      </c>
      <c r="C38" s="15">
        <v>30976</v>
      </c>
      <c r="D38" s="10">
        <f t="shared" si="3"/>
        <v>0.51149273447820343</v>
      </c>
      <c r="E38" s="7"/>
      <c r="F38" s="15">
        <v>29584</v>
      </c>
      <c r="G38" s="10">
        <f t="shared" si="4"/>
        <v>0.48850726552179657</v>
      </c>
      <c r="H38" s="7">
        <f t="shared" si="5"/>
        <v>60560</v>
      </c>
      <c r="L38" s="201"/>
      <c r="M38" s="201"/>
      <c r="N38" s="14"/>
      <c r="O38" s="14"/>
      <c r="P38" s="14"/>
    </row>
    <row r="39" spans="2:16" ht="12.75" customHeight="1" x14ac:dyDescent="0.2">
      <c r="B39" s="9" t="s">
        <v>72</v>
      </c>
      <c r="C39" s="15">
        <v>11600</v>
      </c>
      <c r="D39" s="10">
        <f t="shared" si="3"/>
        <v>0.31938325991189426</v>
      </c>
      <c r="E39" s="7"/>
      <c r="F39" s="15">
        <v>24720</v>
      </c>
      <c r="G39" s="10">
        <f t="shared" si="4"/>
        <v>0.68061674008810569</v>
      </c>
      <c r="H39" s="7">
        <f t="shared" si="5"/>
        <v>36320</v>
      </c>
      <c r="L39" s="201"/>
      <c r="M39" s="201"/>
      <c r="N39" s="14"/>
      <c r="O39" s="14"/>
      <c r="P39" s="14"/>
    </row>
    <row r="40" spans="2:16" ht="12.75" customHeight="1" x14ac:dyDescent="0.2">
      <c r="B40" s="9" t="s">
        <v>40</v>
      </c>
      <c r="C40" s="7">
        <v>20016</v>
      </c>
      <c r="D40" s="10">
        <f t="shared" si="3"/>
        <v>0.66826923076923073</v>
      </c>
      <c r="E40" s="7"/>
      <c r="F40" s="7">
        <v>9936</v>
      </c>
      <c r="G40" s="10">
        <f t="shared" si="4"/>
        <v>0.33173076923076922</v>
      </c>
      <c r="H40" s="7">
        <f t="shared" si="5"/>
        <v>29952</v>
      </c>
      <c r="L40" s="201"/>
      <c r="M40" s="201"/>
      <c r="N40" s="14"/>
      <c r="O40" s="14"/>
      <c r="P40" s="14"/>
    </row>
    <row r="41" spans="2:16" ht="12.75" customHeight="1" x14ac:dyDescent="0.2">
      <c r="B41" s="9" t="s">
        <v>154</v>
      </c>
      <c r="C41" s="7">
        <v>2816</v>
      </c>
      <c r="D41" s="10">
        <f t="shared" si="3"/>
        <v>1</v>
      </c>
      <c r="E41" s="7"/>
      <c r="F41" s="7"/>
      <c r="G41" s="10">
        <f t="shared" si="4"/>
        <v>0</v>
      </c>
      <c r="H41" s="7">
        <f t="shared" si="5"/>
        <v>2816</v>
      </c>
      <c r="L41" s="201"/>
      <c r="M41" s="201"/>
      <c r="N41" s="14"/>
      <c r="O41" s="14"/>
      <c r="P41" s="14"/>
    </row>
    <row r="42" spans="2:16" ht="12.75" customHeight="1" x14ac:dyDescent="0.2">
      <c r="B42" s="9" t="s">
        <v>73</v>
      </c>
      <c r="C42" s="7">
        <v>2896</v>
      </c>
      <c r="D42" s="10">
        <f t="shared" si="3"/>
        <v>0.27549467275494671</v>
      </c>
      <c r="E42" s="7"/>
      <c r="F42" s="7">
        <v>7616</v>
      </c>
      <c r="G42" s="10">
        <f t="shared" si="4"/>
        <v>0.72450532724505323</v>
      </c>
      <c r="H42" s="7">
        <f t="shared" si="5"/>
        <v>10512</v>
      </c>
      <c r="L42" s="201"/>
      <c r="M42" s="201"/>
      <c r="N42" s="14"/>
      <c r="O42" s="14"/>
      <c r="P42" s="14"/>
    </row>
    <row r="43" spans="2:16" ht="12.75" customHeight="1" x14ac:dyDescent="0.2">
      <c r="B43" s="9" t="s">
        <v>162</v>
      </c>
      <c r="C43" s="7">
        <v>42480</v>
      </c>
      <c r="D43" s="10">
        <f t="shared" si="3"/>
        <v>0.64520048602673152</v>
      </c>
      <c r="E43" s="7"/>
      <c r="F43" s="7">
        <v>23360</v>
      </c>
      <c r="G43" s="10">
        <f t="shared" si="4"/>
        <v>0.35479951397326853</v>
      </c>
      <c r="H43" s="7">
        <f t="shared" si="5"/>
        <v>65840</v>
      </c>
      <c r="L43" s="201"/>
      <c r="M43" s="201"/>
      <c r="N43" s="14"/>
      <c r="O43" s="14"/>
      <c r="P43" s="14"/>
    </row>
    <row r="44" spans="2:16" ht="12.75" customHeight="1" x14ac:dyDescent="0.2">
      <c r="B44" s="9" t="s">
        <v>21</v>
      </c>
      <c r="C44" s="7">
        <v>6768</v>
      </c>
      <c r="D44" s="10">
        <f t="shared" si="3"/>
        <v>0.61038961038961037</v>
      </c>
      <c r="E44" s="12"/>
      <c r="F44" s="7">
        <v>4320</v>
      </c>
      <c r="G44" s="10">
        <f t="shared" si="4"/>
        <v>0.38961038961038963</v>
      </c>
      <c r="H44" s="7">
        <f t="shared" si="5"/>
        <v>11088</v>
      </c>
      <c r="L44" s="201"/>
      <c r="M44" s="201"/>
      <c r="N44" s="14"/>
      <c r="O44" s="14"/>
      <c r="P44" s="14"/>
    </row>
    <row r="45" spans="2:16" ht="12.75" customHeight="1" x14ac:dyDescent="0.2">
      <c r="B45" s="9" t="s">
        <v>74</v>
      </c>
      <c r="C45" s="7">
        <v>12528</v>
      </c>
      <c r="D45" s="10">
        <f t="shared" si="3"/>
        <v>0.87486033519553075</v>
      </c>
      <c r="E45" s="7"/>
      <c r="F45" s="7">
        <v>1792</v>
      </c>
      <c r="G45" s="10">
        <f t="shared" si="4"/>
        <v>0.12513966480446928</v>
      </c>
      <c r="H45" s="7">
        <f t="shared" si="5"/>
        <v>14320</v>
      </c>
      <c r="L45" s="201"/>
      <c r="M45" s="201"/>
      <c r="N45" s="14"/>
      <c r="O45" s="14"/>
      <c r="P45" s="14"/>
    </row>
    <row r="46" spans="2:16" ht="12.75" customHeight="1" x14ac:dyDescent="0.2">
      <c r="B46" s="9" t="s">
        <v>23</v>
      </c>
      <c r="C46" s="7">
        <v>9088</v>
      </c>
      <c r="D46" s="10">
        <f t="shared" si="3"/>
        <v>0.54720616570327552</v>
      </c>
      <c r="E46" s="7"/>
      <c r="F46" s="7">
        <v>7520</v>
      </c>
      <c r="G46" s="10">
        <f t="shared" si="4"/>
        <v>0.45279383429672448</v>
      </c>
      <c r="H46" s="7">
        <f t="shared" si="5"/>
        <v>16608</v>
      </c>
      <c r="L46" s="201"/>
      <c r="M46" s="201"/>
      <c r="N46" s="14"/>
      <c r="O46" s="14"/>
      <c r="P46" s="14"/>
    </row>
    <row r="47" spans="2:16" ht="12.75" customHeight="1" x14ac:dyDescent="0.2">
      <c r="B47" s="9" t="s">
        <v>143</v>
      </c>
      <c r="C47" s="7">
        <v>4528</v>
      </c>
      <c r="D47" s="10">
        <f t="shared" si="3"/>
        <v>0.55708661417322836</v>
      </c>
      <c r="E47" s="7"/>
      <c r="F47" s="7">
        <v>3600</v>
      </c>
      <c r="G47" s="10">
        <f t="shared" si="4"/>
        <v>0.44291338582677164</v>
      </c>
      <c r="H47" s="7">
        <f t="shared" si="5"/>
        <v>8128</v>
      </c>
      <c r="L47" s="201"/>
      <c r="M47" s="201"/>
      <c r="N47" s="14"/>
      <c r="O47" s="14"/>
      <c r="P47" s="14"/>
    </row>
    <row r="48" spans="2:16" ht="12.75" customHeight="1" x14ac:dyDescent="0.2">
      <c r="B48" s="9" t="s">
        <v>22</v>
      </c>
      <c r="C48" s="7">
        <v>34848</v>
      </c>
      <c r="D48" s="10">
        <f t="shared" si="3"/>
        <v>0.77841315225160834</v>
      </c>
      <c r="E48" s="12"/>
      <c r="F48" s="7">
        <v>9920</v>
      </c>
      <c r="G48" s="10">
        <f t="shared" si="4"/>
        <v>0.22158684774839171</v>
      </c>
      <c r="H48" s="7">
        <f t="shared" si="5"/>
        <v>44768</v>
      </c>
      <c r="L48" s="201"/>
      <c r="M48" s="201"/>
      <c r="N48" s="14"/>
      <c r="O48" s="14"/>
      <c r="P48" s="14"/>
    </row>
    <row r="49" spans="2:16" ht="12.75" customHeight="1" x14ac:dyDescent="0.2">
      <c r="B49" s="9" t="s">
        <v>75</v>
      </c>
      <c r="C49" s="12">
        <v>10672</v>
      </c>
      <c r="D49" s="10">
        <f t="shared" si="3"/>
        <v>0.62220149253731338</v>
      </c>
      <c r="E49" s="12"/>
      <c r="F49" s="7">
        <v>6480</v>
      </c>
      <c r="G49" s="10">
        <f t="shared" si="4"/>
        <v>0.37779850746268656</v>
      </c>
      <c r="H49" s="7">
        <f t="shared" si="5"/>
        <v>17152</v>
      </c>
      <c r="L49" s="201"/>
      <c r="M49" s="201"/>
      <c r="N49" s="14"/>
      <c r="O49" s="14"/>
      <c r="P49" s="14"/>
    </row>
    <row r="50" spans="2:16" ht="12.75" customHeight="1" x14ac:dyDescent="0.2">
      <c r="B50" s="9" t="s">
        <v>145</v>
      </c>
      <c r="C50" s="7">
        <v>240</v>
      </c>
      <c r="D50" s="10">
        <f t="shared" si="3"/>
        <v>0.25</v>
      </c>
      <c r="E50" s="12"/>
      <c r="F50" s="7">
        <v>720</v>
      </c>
      <c r="G50" s="10">
        <f t="shared" si="4"/>
        <v>0.75</v>
      </c>
      <c r="H50" s="7">
        <f t="shared" si="5"/>
        <v>960</v>
      </c>
      <c r="L50" s="201"/>
      <c r="M50" s="201"/>
      <c r="N50" s="14"/>
      <c r="O50" s="8"/>
      <c r="P50" s="8"/>
    </row>
    <row r="51" spans="2:16" ht="12.75" customHeight="1" x14ac:dyDescent="0.2">
      <c r="B51" s="9" t="s">
        <v>18</v>
      </c>
      <c r="C51" s="7">
        <v>107328</v>
      </c>
      <c r="D51" s="10">
        <f t="shared" si="3"/>
        <v>0.61580831726797025</v>
      </c>
      <c r="E51" s="7"/>
      <c r="F51" s="7">
        <v>66960</v>
      </c>
      <c r="G51" s="10">
        <f t="shared" si="4"/>
        <v>0.38419168273202975</v>
      </c>
      <c r="H51" s="7">
        <f t="shared" si="5"/>
        <v>174288</v>
      </c>
      <c r="L51" s="201"/>
      <c r="M51" s="201"/>
      <c r="N51" s="14"/>
      <c r="O51" s="14"/>
      <c r="P51" s="14"/>
    </row>
    <row r="52" spans="2:16" ht="12.75" customHeight="1" x14ac:dyDescent="0.2">
      <c r="B52" s="9" t="s">
        <v>389</v>
      </c>
      <c r="C52" s="7">
        <v>1152</v>
      </c>
      <c r="D52" s="10">
        <f t="shared" si="3"/>
        <v>0.34285714285714286</v>
      </c>
      <c r="E52" s="7"/>
      <c r="F52" s="7">
        <v>2208</v>
      </c>
      <c r="G52" s="10">
        <f t="shared" si="4"/>
        <v>0.65714285714285714</v>
      </c>
      <c r="H52" s="7">
        <f t="shared" si="5"/>
        <v>3360</v>
      </c>
      <c r="L52" s="201"/>
      <c r="M52" s="201"/>
      <c r="N52" s="14"/>
      <c r="O52" s="14"/>
      <c r="P52" s="14"/>
    </row>
    <row r="53" spans="2:16" ht="12.75" customHeight="1" x14ac:dyDescent="0.2">
      <c r="B53" s="9" t="s">
        <v>76</v>
      </c>
      <c r="C53" s="7">
        <v>56864</v>
      </c>
      <c r="D53" s="10">
        <f t="shared" si="3"/>
        <v>0.5</v>
      </c>
      <c r="E53" s="12"/>
      <c r="F53" s="7">
        <v>56864</v>
      </c>
      <c r="G53" s="10">
        <f t="shared" si="4"/>
        <v>0.5</v>
      </c>
      <c r="H53" s="7">
        <f t="shared" si="5"/>
        <v>113728</v>
      </c>
      <c r="L53" s="201"/>
      <c r="M53" s="201"/>
      <c r="N53" s="14"/>
      <c r="O53" s="14"/>
      <c r="P53" s="14"/>
    </row>
    <row r="54" spans="2:16" ht="12.75" customHeight="1" x14ac:dyDescent="0.2">
      <c r="B54" s="9" t="s">
        <v>616</v>
      </c>
      <c r="C54" s="7"/>
      <c r="D54" s="10">
        <f t="shared" si="3"/>
        <v>0</v>
      </c>
      <c r="E54" s="12"/>
      <c r="F54" s="7">
        <v>336</v>
      </c>
      <c r="G54" s="10">
        <f t="shared" si="4"/>
        <v>1</v>
      </c>
      <c r="H54" s="7">
        <f t="shared" si="5"/>
        <v>336</v>
      </c>
      <c r="L54" s="201"/>
      <c r="M54" s="201"/>
      <c r="N54" s="14"/>
      <c r="O54" s="8"/>
      <c r="P54" s="8"/>
    </row>
    <row r="55" spans="2:16" ht="12.75" customHeight="1" x14ac:dyDescent="0.2">
      <c r="B55" s="9" t="s">
        <v>380</v>
      </c>
      <c r="C55" s="7"/>
      <c r="D55" s="10">
        <f t="shared" si="3"/>
        <v>0</v>
      </c>
      <c r="E55" s="12"/>
      <c r="F55" s="7">
        <v>560</v>
      </c>
      <c r="G55" s="10">
        <f t="shared" si="4"/>
        <v>1</v>
      </c>
      <c r="H55" s="7">
        <f t="shared" si="5"/>
        <v>560</v>
      </c>
      <c r="L55" s="201"/>
      <c r="M55" s="201"/>
      <c r="N55" s="14"/>
      <c r="O55" s="14"/>
      <c r="P55" s="8"/>
    </row>
    <row r="56" spans="2:16" ht="12.75" customHeight="1" x14ac:dyDescent="0.2">
      <c r="B56" s="9" t="s">
        <v>163</v>
      </c>
      <c r="C56" s="7">
        <v>5616</v>
      </c>
      <c r="D56" s="10">
        <f t="shared" si="3"/>
        <v>0.714867617107943</v>
      </c>
      <c r="E56" s="12"/>
      <c r="F56" s="7">
        <v>2240</v>
      </c>
      <c r="G56" s="10">
        <f t="shared" si="4"/>
        <v>0.285132382892057</v>
      </c>
      <c r="H56" s="7">
        <f t="shared" si="5"/>
        <v>7856</v>
      </c>
      <c r="L56" s="201"/>
      <c r="M56" s="201"/>
      <c r="N56" s="14"/>
      <c r="O56" s="14"/>
      <c r="P56" s="14"/>
    </row>
    <row r="57" spans="2:16" ht="12.75" customHeight="1" x14ac:dyDescent="0.2">
      <c r="B57" s="9" t="s">
        <v>77</v>
      </c>
      <c r="C57" s="7">
        <v>31040</v>
      </c>
      <c r="D57" s="10">
        <f t="shared" si="3"/>
        <v>0.74187380497131927</v>
      </c>
      <c r="E57" s="12"/>
      <c r="F57" s="7">
        <v>10800</v>
      </c>
      <c r="G57" s="10">
        <f t="shared" si="4"/>
        <v>0.25812619502868067</v>
      </c>
      <c r="H57" s="7">
        <f t="shared" si="5"/>
        <v>41840</v>
      </c>
      <c r="L57" s="201"/>
      <c r="M57" s="201"/>
      <c r="N57" s="14"/>
      <c r="O57" s="14"/>
      <c r="P57" s="14"/>
    </row>
    <row r="58" spans="2:16" ht="12.75" customHeight="1" x14ac:dyDescent="0.2">
      <c r="B58" s="9" t="s">
        <v>41</v>
      </c>
      <c r="C58" s="7">
        <v>546672</v>
      </c>
      <c r="D58" s="10">
        <f t="shared" si="3"/>
        <v>0.69232639662823448</v>
      </c>
      <c r="E58" s="12"/>
      <c r="F58" s="7">
        <v>242944</v>
      </c>
      <c r="G58" s="10">
        <f t="shared" si="4"/>
        <v>0.30767360337176552</v>
      </c>
      <c r="H58" s="7">
        <f t="shared" si="5"/>
        <v>789616</v>
      </c>
      <c r="L58" s="201"/>
      <c r="M58" s="201"/>
      <c r="N58" s="14"/>
      <c r="O58" s="14"/>
      <c r="P58" s="14"/>
    </row>
    <row r="59" spans="2:16" ht="12.75" customHeight="1" x14ac:dyDescent="0.2">
      <c r="B59" s="9" t="s">
        <v>78</v>
      </c>
      <c r="C59" s="7">
        <v>11520</v>
      </c>
      <c r="D59" s="10">
        <f t="shared" si="3"/>
        <v>0.79646017699115046</v>
      </c>
      <c r="E59" s="12"/>
      <c r="F59" s="7">
        <v>2944</v>
      </c>
      <c r="G59" s="10">
        <f t="shared" si="4"/>
        <v>0.20353982300884957</v>
      </c>
      <c r="H59" s="7">
        <f t="shared" si="5"/>
        <v>14464</v>
      </c>
      <c r="L59" s="201"/>
      <c r="M59" s="201"/>
      <c r="N59" s="14"/>
      <c r="O59" s="14"/>
      <c r="P59" s="14"/>
    </row>
    <row r="60" spans="2:16" ht="12.75" customHeight="1" x14ac:dyDescent="0.2">
      <c r="B60" s="9" t="s">
        <v>381</v>
      </c>
      <c r="C60" s="7">
        <v>1008</v>
      </c>
      <c r="D60" s="10">
        <f t="shared" si="3"/>
        <v>1</v>
      </c>
      <c r="E60" s="12"/>
      <c r="F60" s="7"/>
      <c r="G60" s="10">
        <f t="shared" si="4"/>
        <v>0</v>
      </c>
      <c r="H60" s="7">
        <f t="shared" si="5"/>
        <v>1008</v>
      </c>
      <c r="L60" s="201"/>
      <c r="M60" s="201"/>
      <c r="N60" s="14"/>
      <c r="O60" s="14"/>
      <c r="P60" s="14"/>
    </row>
    <row r="61" spans="2:16" ht="12.75" customHeight="1" x14ac:dyDescent="0.2">
      <c r="B61" s="9" t="s">
        <v>25</v>
      </c>
      <c r="C61" s="7">
        <v>39744</v>
      </c>
      <c r="D61" s="10">
        <f t="shared" si="3"/>
        <v>0.48364485981308414</v>
      </c>
      <c r="E61" s="7"/>
      <c r="F61" s="7">
        <v>42432</v>
      </c>
      <c r="G61" s="10">
        <f t="shared" si="4"/>
        <v>0.51635514018691586</v>
      </c>
      <c r="H61" s="7">
        <f t="shared" si="5"/>
        <v>82176</v>
      </c>
      <c r="L61" s="201"/>
      <c r="M61" s="201"/>
      <c r="N61" s="14"/>
      <c r="O61" s="14"/>
      <c r="P61" s="14"/>
    </row>
    <row r="62" spans="2:16" ht="12.75" customHeight="1" x14ac:dyDescent="0.2">
      <c r="B62" s="9" t="s">
        <v>79</v>
      </c>
      <c r="C62" s="7">
        <v>1088</v>
      </c>
      <c r="D62" s="10">
        <f t="shared" si="3"/>
        <v>0.2</v>
      </c>
      <c r="E62" s="7"/>
      <c r="F62" s="7">
        <v>4352</v>
      </c>
      <c r="G62" s="10">
        <f t="shared" si="4"/>
        <v>0.8</v>
      </c>
      <c r="H62" s="7">
        <f t="shared" si="5"/>
        <v>5440</v>
      </c>
      <c r="L62" s="201"/>
      <c r="M62" s="201"/>
      <c r="N62" s="14"/>
      <c r="O62" s="14"/>
      <c r="P62" s="14"/>
    </row>
    <row r="63" spans="2:16" ht="12.75" customHeight="1" x14ac:dyDescent="0.2">
      <c r="B63" s="9" t="s">
        <v>80</v>
      </c>
      <c r="C63" s="7">
        <v>2176</v>
      </c>
      <c r="D63" s="10">
        <f t="shared" si="3"/>
        <v>0.53125</v>
      </c>
      <c r="E63" s="7"/>
      <c r="F63" s="7">
        <v>1920</v>
      </c>
      <c r="G63" s="10">
        <f t="shared" si="4"/>
        <v>0.46875</v>
      </c>
      <c r="H63" s="7">
        <f t="shared" si="5"/>
        <v>4096</v>
      </c>
      <c r="L63" s="201"/>
      <c r="M63" s="201"/>
      <c r="N63" s="14"/>
      <c r="O63" s="14"/>
      <c r="P63" s="14"/>
    </row>
    <row r="64" spans="2:16" ht="12.75" customHeight="1" x14ac:dyDescent="0.2">
      <c r="B64" s="9" t="s">
        <v>81</v>
      </c>
      <c r="C64" s="7">
        <v>1728</v>
      </c>
      <c r="D64" s="10">
        <f t="shared" si="3"/>
        <v>0.36486486486486486</v>
      </c>
      <c r="E64" s="7"/>
      <c r="F64" s="7">
        <v>3008</v>
      </c>
      <c r="G64" s="10">
        <f t="shared" si="4"/>
        <v>0.63513513513513509</v>
      </c>
      <c r="H64" s="7">
        <f t="shared" si="5"/>
        <v>4736</v>
      </c>
      <c r="L64" s="201"/>
      <c r="M64" s="201"/>
      <c r="N64" s="14"/>
      <c r="O64" s="14"/>
      <c r="P64" s="14"/>
    </row>
    <row r="65" spans="2:16" ht="12.75" customHeight="1" x14ac:dyDescent="0.2">
      <c r="B65" s="9" t="s">
        <v>82</v>
      </c>
      <c r="C65" s="7">
        <v>1728</v>
      </c>
      <c r="D65" s="10">
        <f t="shared" si="3"/>
        <v>0.36486486486486486</v>
      </c>
      <c r="E65" s="7"/>
      <c r="F65" s="7">
        <v>3008</v>
      </c>
      <c r="G65" s="10">
        <f t="shared" si="4"/>
        <v>0.63513513513513509</v>
      </c>
      <c r="H65" s="7">
        <f t="shared" si="5"/>
        <v>4736</v>
      </c>
      <c r="L65" s="201"/>
      <c r="M65" s="201"/>
      <c r="N65" s="14"/>
      <c r="O65" s="14"/>
      <c r="P65" s="14"/>
    </row>
    <row r="66" spans="2:16" ht="12.75" customHeight="1" x14ac:dyDescent="0.2">
      <c r="B66" s="9" t="s">
        <v>146</v>
      </c>
      <c r="C66" s="7">
        <v>2432</v>
      </c>
      <c r="D66" s="10">
        <f t="shared" si="3"/>
        <v>1</v>
      </c>
      <c r="E66" s="7"/>
      <c r="F66" s="7"/>
      <c r="G66" s="10">
        <f t="shared" si="4"/>
        <v>0</v>
      </c>
      <c r="H66" s="7">
        <f t="shared" si="5"/>
        <v>2432</v>
      </c>
      <c r="L66" s="201"/>
      <c r="M66" s="201"/>
      <c r="N66" s="14"/>
      <c r="O66" s="14"/>
      <c r="P66" s="14"/>
    </row>
    <row r="67" spans="2:16" ht="12.75" customHeight="1" x14ac:dyDescent="0.2">
      <c r="B67" s="9" t="s">
        <v>83</v>
      </c>
      <c r="C67" s="7">
        <v>3072</v>
      </c>
      <c r="D67" s="10">
        <f t="shared" si="3"/>
        <v>0.42105263157894735</v>
      </c>
      <c r="E67" s="7"/>
      <c r="F67" s="7">
        <v>4224</v>
      </c>
      <c r="G67" s="10">
        <f t="shared" si="4"/>
        <v>0.57894736842105265</v>
      </c>
      <c r="H67" s="7">
        <f t="shared" si="5"/>
        <v>7296</v>
      </c>
      <c r="L67" s="201"/>
      <c r="M67" s="201"/>
      <c r="N67" s="14"/>
      <c r="O67" s="14"/>
      <c r="P67" s="14"/>
    </row>
    <row r="68" spans="2:16" ht="12.75" customHeight="1" x14ac:dyDescent="0.2">
      <c r="B68" s="9" t="s">
        <v>84</v>
      </c>
      <c r="C68" s="7">
        <v>1584</v>
      </c>
      <c r="D68" s="10">
        <f t="shared" si="3"/>
        <v>0.55000000000000004</v>
      </c>
      <c r="E68" s="7"/>
      <c r="F68" s="7">
        <v>1296</v>
      </c>
      <c r="G68" s="10">
        <f t="shared" si="4"/>
        <v>0.45</v>
      </c>
      <c r="H68" s="7">
        <f t="shared" si="5"/>
        <v>2880</v>
      </c>
      <c r="L68" s="201"/>
      <c r="M68" s="201"/>
      <c r="N68" s="14"/>
      <c r="O68" s="14"/>
      <c r="P68" s="14"/>
    </row>
    <row r="69" spans="2:16" ht="12.75" customHeight="1" x14ac:dyDescent="0.2">
      <c r="B69" s="9" t="s">
        <v>164</v>
      </c>
      <c r="C69" s="7">
        <v>3216</v>
      </c>
      <c r="D69" s="10">
        <f t="shared" si="3"/>
        <v>1</v>
      </c>
      <c r="E69" s="7"/>
      <c r="F69" s="7"/>
      <c r="G69" s="10">
        <f t="shared" si="4"/>
        <v>0</v>
      </c>
      <c r="H69" s="7">
        <f t="shared" si="5"/>
        <v>3216</v>
      </c>
      <c r="L69" s="201"/>
      <c r="M69" s="201"/>
      <c r="N69" s="14"/>
      <c r="O69" s="14"/>
      <c r="P69" s="14"/>
    </row>
    <row r="70" spans="2:16" ht="12.75" customHeight="1" x14ac:dyDescent="0.2">
      <c r="B70" s="9" t="s">
        <v>85</v>
      </c>
      <c r="C70" s="7">
        <v>1824</v>
      </c>
      <c r="D70" s="10">
        <f t="shared" si="3"/>
        <v>7.7235772357723581E-2</v>
      </c>
      <c r="E70" s="12"/>
      <c r="F70" s="7">
        <v>21792</v>
      </c>
      <c r="G70" s="10">
        <f t="shared" si="4"/>
        <v>0.92276422764227639</v>
      </c>
      <c r="H70" s="7">
        <f t="shared" si="5"/>
        <v>23616</v>
      </c>
      <c r="L70" s="201"/>
      <c r="M70" s="201"/>
      <c r="N70" s="14"/>
      <c r="O70" s="14"/>
      <c r="P70" s="14"/>
    </row>
    <row r="71" spans="2:16" ht="12.75" customHeight="1" x14ac:dyDescent="0.2">
      <c r="B71" s="9" t="s">
        <v>86</v>
      </c>
      <c r="C71" s="7">
        <v>2640</v>
      </c>
      <c r="D71" s="10">
        <f t="shared" si="3"/>
        <v>0.48529411764705882</v>
      </c>
      <c r="E71" s="7"/>
      <c r="F71" s="15">
        <v>2800</v>
      </c>
      <c r="G71" s="10">
        <f t="shared" si="4"/>
        <v>0.51470588235294112</v>
      </c>
      <c r="H71" s="7">
        <f t="shared" si="5"/>
        <v>5440</v>
      </c>
      <c r="L71" s="201"/>
      <c r="M71" s="201"/>
      <c r="N71" s="14"/>
      <c r="O71" s="14"/>
      <c r="P71" s="14"/>
    </row>
    <row r="72" spans="2:16" ht="12.75" customHeight="1" x14ac:dyDescent="0.2">
      <c r="B72" s="9" t="s">
        <v>87</v>
      </c>
      <c r="C72" s="7">
        <v>4512</v>
      </c>
      <c r="D72" s="10">
        <f t="shared" si="3"/>
        <v>0.71212121212121215</v>
      </c>
      <c r="E72" s="7"/>
      <c r="F72" s="7">
        <v>1824</v>
      </c>
      <c r="G72" s="10">
        <f t="shared" si="4"/>
        <v>0.2878787878787879</v>
      </c>
      <c r="H72" s="7">
        <f t="shared" si="5"/>
        <v>6336</v>
      </c>
      <c r="L72" s="201"/>
      <c r="M72" s="201"/>
      <c r="N72" s="14"/>
      <c r="O72" s="14"/>
      <c r="P72" s="14"/>
    </row>
    <row r="73" spans="2:16" ht="12.75" customHeight="1" x14ac:dyDescent="0.2">
      <c r="B73" s="9" t="s">
        <v>38</v>
      </c>
      <c r="C73" s="7"/>
      <c r="D73" s="10">
        <f t="shared" si="3"/>
        <v>0</v>
      </c>
      <c r="E73" s="7"/>
      <c r="F73" s="7">
        <v>2400</v>
      </c>
      <c r="G73" s="10">
        <f t="shared" si="4"/>
        <v>1</v>
      </c>
      <c r="H73" s="7">
        <f t="shared" si="5"/>
        <v>2400</v>
      </c>
      <c r="L73" s="201"/>
      <c r="M73" s="201"/>
      <c r="N73" s="14"/>
      <c r="O73" s="14"/>
      <c r="P73" s="14"/>
    </row>
    <row r="74" spans="2:16" ht="12.75" customHeight="1" x14ac:dyDescent="0.2">
      <c r="B74" s="9" t="s">
        <v>28</v>
      </c>
      <c r="C74" s="7">
        <v>25296</v>
      </c>
      <c r="D74" s="10">
        <f t="shared" si="3"/>
        <v>0.33566878980891718</v>
      </c>
      <c r="E74" s="7"/>
      <c r="F74" s="7">
        <v>50064</v>
      </c>
      <c r="G74" s="10">
        <f t="shared" si="4"/>
        <v>0.66433121019108277</v>
      </c>
      <c r="H74" s="7">
        <f t="shared" si="5"/>
        <v>75360</v>
      </c>
      <c r="L74" s="201"/>
      <c r="M74" s="201"/>
      <c r="N74" s="14"/>
      <c r="O74" s="14"/>
      <c r="P74" s="14"/>
    </row>
    <row r="75" spans="2:16" ht="12.75" customHeight="1" x14ac:dyDescent="0.2">
      <c r="B75" s="9" t="s">
        <v>88</v>
      </c>
      <c r="C75" s="7">
        <v>3968</v>
      </c>
      <c r="D75" s="10">
        <f t="shared" ref="D75:D94" si="9">+C75/$H75</f>
        <v>1</v>
      </c>
      <c r="E75" s="7"/>
      <c r="F75" s="7"/>
      <c r="G75" s="10">
        <f t="shared" ref="G75:G94" si="10">+F75/$H75</f>
        <v>0</v>
      </c>
      <c r="H75" s="7">
        <f>+C75+F75</f>
        <v>3968</v>
      </c>
      <c r="L75" s="201"/>
      <c r="M75" s="201"/>
      <c r="N75" s="14"/>
      <c r="O75" s="14"/>
      <c r="P75" s="14"/>
    </row>
    <row r="76" spans="2:16" ht="12.75" customHeight="1" x14ac:dyDescent="0.2">
      <c r="B76" s="9" t="s">
        <v>33</v>
      </c>
      <c r="C76" s="15">
        <v>229584</v>
      </c>
      <c r="D76" s="10">
        <f t="shared" si="9"/>
        <v>0.71228592702903948</v>
      </c>
      <c r="E76" s="7"/>
      <c r="F76" s="15">
        <v>92736</v>
      </c>
      <c r="G76" s="10">
        <f t="shared" si="10"/>
        <v>0.28771407297096052</v>
      </c>
      <c r="H76" s="7">
        <f>+C76+F76</f>
        <v>322320</v>
      </c>
      <c r="L76" s="201"/>
      <c r="M76" s="201"/>
      <c r="N76" s="14"/>
      <c r="O76" s="14"/>
      <c r="P76" s="14"/>
    </row>
    <row r="77" spans="2:16" ht="12.75" customHeight="1" x14ac:dyDescent="0.2">
      <c r="B77" s="9" t="s">
        <v>191</v>
      </c>
      <c r="C77" s="15">
        <v>816</v>
      </c>
      <c r="D77" s="10">
        <f t="shared" si="9"/>
        <v>0.62962962962962965</v>
      </c>
      <c r="E77" s="7"/>
      <c r="F77" s="15">
        <v>480</v>
      </c>
      <c r="G77" s="10">
        <f t="shared" si="10"/>
        <v>0.37037037037037035</v>
      </c>
      <c r="H77" s="7">
        <f>+C77+F77</f>
        <v>1296</v>
      </c>
      <c r="L77" s="201"/>
      <c r="M77" s="201"/>
      <c r="N77" s="14"/>
      <c r="O77" s="14"/>
      <c r="P77" s="14"/>
    </row>
    <row r="78" spans="2:16" ht="12.75" customHeight="1" x14ac:dyDescent="0.2">
      <c r="B78" s="9" t="s">
        <v>89</v>
      </c>
      <c r="C78" s="15">
        <v>4464</v>
      </c>
      <c r="D78" s="10">
        <f t="shared" si="9"/>
        <v>0.54705882352941182</v>
      </c>
      <c r="E78" s="7"/>
      <c r="F78" s="15">
        <v>3696</v>
      </c>
      <c r="G78" s="10">
        <f t="shared" si="10"/>
        <v>0.45294117647058824</v>
      </c>
      <c r="H78" s="7">
        <f>+C78+F78</f>
        <v>8160</v>
      </c>
      <c r="L78" s="201"/>
      <c r="M78" s="201"/>
      <c r="N78" s="14"/>
      <c r="O78" s="14"/>
      <c r="P78" s="14"/>
    </row>
    <row r="79" spans="2:16" ht="12.75" customHeight="1" x14ac:dyDescent="0.2">
      <c r="B79" s="9" t="s">
        <v>90</v>
      </c>
      <c r="C79" s="7">
        <v>22896</v>
      </c>
      <c r="D79" s="10">
        <f t="shared" si="9"/>
        <v>0.49498443445174678</v>
      </c>
      <c r="E79" s="7"/>
      <c r="F79" s="7">
        <v>23360</v>
      </c>
      <c r="G79" s="10">
        <f t="shared" si="10"/>
        <v>0.50501556554825322</v>
      </c>
      <c r="H79" s="7">
        <f t="shared" ref="H79:H90" si="11">+C79+F79</f>
        <v>46256</v>
      </c>
      <c r="L79" s="201"/>
      <c r="M79" s="201"/>
      <c r="N79" s="14"/>
      <c r="O79" s="14"/>
      <c r="P79" s="14"/>
    </row>
    <row r="80" spans="2:16" ht="12.75" customHeight="1" x14ac:dyDescent="0.2">
      <c r="B80" s="9" t="s">
        <v>29</v>
      </c>
      <c r="C80" s="15">
        <v>260688</v>
      </c>
      <c r="D80" s="10">
        <f t="shared" si="9"/>
        <v>0.61884685505925252</v>
      </c>
      <c r="E80" s="7"/>
      <c r="F80" s="15">
        <v>160560</v>
      </c>
      <c r="G80" s="10">
        <f t="shared" si="10"/>
        <v>0.38115314494074748</v>
      </c>
      <c r="H80" s="7">
        <f t="shared" si="11"/>
        <v>421248</v>
      </c>
      <c r="L80" s="201"/>
      <c r="M80" s="201"/>
      <c r="N80" s="14"/>
      <c r="O80" s="14"/>
      <c r="P80" s="14"/>
    </row>
    <row r="81" spans="2:16" ht="12.75" customHeight="1" x14ac:dyDescent="0.2">
      <c r="B81" s="9" t="s">
        <v>91</v>
      </c>
      <c r="C81" s="7">
        <v>26752</v>
      </c>
      <c r="D81" s="10">
        <f t="shared" si="9"/>
        <v>0.40289156626506023</v>
      </c>
      <c r="E81" s="7"/>
      <c r="F81" s="7">
        <v>39648</v>
      </c>
      <c r="G81" s="10">
        <f t="shared" si="10"/>
        <v>0.59710843373493971</v>
      </c>
      <c r="H81" s="7">
        <f t="shared" si="11"/>
        <v>66400</v>
      </c>
      <c r="L81" s="201"/>
      <c r="M81" s="201"/>
      <c r="N81" s="14"/>
      <c r="O81" s="14"/>
      <c r="P81" s="14"/>
    </row>
    <row r="82" spans="2:16" ht="12.75" customHeight="1" x14ac:dyDescent="0.2">
      <c r="B82" s="9" t="s">
        <v>92</v>
      </c>
      <c r="C82" s="7">
        <v>26896</v>
      </c>
      <c r="D82" s="10">
        <f t="shared" si="9"/>
        <v>0.52027236149798828</v>
      </c>
      <c r="E82" s="7"/>
      <c r="F82" s="7">
        <v>24800</v>
      </c>
      <c r="G82" s="10">
        <f t="shared" si="10"/>
        <v>0.47972763850201178</v>
      </c>
      <c r="H82" s="7">
        <f t="shared" si="11"/>
        <v>51696</v>
      </c>
      <c r="L82" s="201"/>
      <c r="M82" s="201"/>
      <c r="N82" s="14"/>
      <c r="O82" s="14"/>
      <c r="P82" s="14"/>
    </row>
    <row r="83" spans="2:16" ht="12.75" customHeight="1" x14ac:dyDescent="0.2">
      <c r="B83" s="9" t="s">
        <v>93</v>
      </c>
      <c r="C83" s="7">
        <v>10368</v>
      </c>
      <c r="D83" s="10">
        <f t="shared" si="9"/>
        <v>0.47058823529411764</v>
      </c>
      <c r="E83" s="7"/>
      <c r="F83" s="7">
        <v>11664</v>
      </c>
      <c r="G83" s="10">
        <f t="shared" si="10"/>
        <v>0.52941176470588236</v>
      </c>
      <c r="H83" s="7">
        <f t="shared" si="11"/>
        <v>22032</v>
      </c>
      <c r="L83" s="201"/>
      <c r="M83" s="201"/>
      <c r="N83" s="14"/>
      <c r="O83" s="14"/>
      <c r="P83" s="14"/>
    </row>
    <row r="84" spans="2:16" ht="12.75" customHeight="1" x14ac:dyDescent="0.2">
      <c r="B84" s="9" t="s">
        <v>30</v>
      </c>
      <c r="C84" s="7">
        <v>39696</v>
      </c>
      <c r="D84" s="10">
        <f t="shared" si="9"/>
        <v>0.60409057706355007</v>
      </c>
      <c r="E84" s="7"/>
      <c r="F84" s="7">
        <v>26016</v>
      </c>
      <c r="G84" s="10">
        <f t="shared" si="10"/>
        <v>0.39590942293644998</v>
      </c>
      <c r="H84" s="7">
        <f t="shared" si="11"/>
        <v>65712</v>
      </c>
      <c r="L84" s="201"/>
      <c r="M84" s="201"/>
      <c r="N84" s="14"/>
      <c r="O84" s="14"/>
      <c r="P84" s="14"/>
    </row>
    <row r="85" spans="2:16" ht="12.75" customHeight="1" x14ac:dyDescent="0.2">
      <c r="B85" s="9" t="s">
        <v>94</v>
      </c>
      <c r="C85" s="7">
        <v>336</v>
      </c>
      <c r="D85" s="10">
        <f t="shared" si="9"/>
        <v>0.125</v>
      </c>
      <c r="E85" s="7"/>
      <c r="F85" s="7">
        <v>2352</v>
      </c>
      <c r="G85" s="10">
        <f t="shared" si="10"/>
        <v>0.875</v>
      </c>
      <c r="H85" s="7">
        <f t="shared" si="11"/>
        <v>2688</v>
      </c>
      <c r="L85" s="201"/>
      <c r="M85" s="201"/>
      <c r="N85" s="14"/>
      <c r="O85" s="14"/>
      <c r="P85" s="14"/>
    </row>
    <row r="86" spans="2:16" ht="12.75" customHeight="1" x14ac:dyDescent="0.2">
      <c r="B86" s="9" t="s">
        <v>95</v>
      </c>
      <c r="C86" s="7"/>
      <c r="D86" s="10">
        <f t="shared" si="9"/>
        <v>0</v>
      </c>
      <c r="E86" s="7"/>
      <c r="F86" s="7">
        <v>2496</v>
      </c>
      <c r="G86" s="10">
        <f t="shared" si="10"/>
        <v>1</v>
      </c>
      <c r="H86" s="7">
        <f t="shared" si="11"/>
        <v>2496</v>
      </c>
      <c r="L86" s="201"/>
      <c r="M86" s="201"/>
      <c r="N86" s="8"/>
      <c r="O86" s="14"/>
      <c r="P86" s="14"/>
    </row>
    <row r="87" spans="2:16" ht="12.75" customHeight="1" x14ac:dyDescent="0.2">
      <c r="B87" s="9" t="s">
        <v>96</v>
      </c>
      <c r="C87" s="7">
        <v>4320</v>
      </c>
      <c r="D87" s="10">
        <f t="shared" si="9"/>
        <v>1</v>
      </c>
      <c r="E87" s="7"/>
      <c r="F87" s="7"/>
      <c r="G87" s="10">
        <f t="shared" si="10"/>
        <v>0</v>
      </c>
      <c r="H87" s="7">
        <f t="shared" si="11"/>
        <v>4320</v>
      </c>
      <c r="L87" s="201"/>
      <c r="M87" s="201"/>
      <c r="N87" s="14"/>
      <c r="O87" s="14"/>
      <c r="P87" s="14"/>
    </row>
    <row r="88" spans="2:16" ht="12.75" customHeight="1" x14ac:dyDescent="0.2">
      <c r="B88" s="9" t="s">
        <v>97</v>
      </c>
      <c r="C88" s="15">
        <v>13312</v>
      </c>
      <c r="D88" s="10">
        <f t="shared" si="9"/>
        <v>0.6887417218543046</v>
      </c>
      <c r="E88" s="7"/>
      <c r="F88" s="15">
        <v>6016</v>
      </c>
      <c r="G88" s="10">
        <f t="shared" si="10"/>
        <v>0.31125827814569534</v>
      </c>
      <c r="H88" s="7">
        <f t="shared" si="11"/>
        <v>19328</v>
      </c>
      <c r="L88" s="201"/>
      <c r="M88" s="201"/>
      <c r="N88" s="14"/>
      <c r="O88" s="14"/>
      <c r="P88" s="14"/>
    </row>
    <row r="89" spans="2:16" ht="12.75" customHeight="1" x14ac:dyDescent="0.2">
      <c r="B89" s="9" t="s">
        <v>98</v>
      </c>
      <c r="C89" s="15">
        <v>832</v>
      </c>
      <c r="D89" s="10">
        <f t="shared" si="9"/>
        <v>0.52</v>
      </c>
      <c r="E89" s="7"/>
      <c r="F89" s="7">
        <v>768</v>
      </c>
      <c r="G89" s="10">
        <f t="shared" si="10"/>
        <v>0.48</v>
      </c>
      <c r="H89" s="7">
        <f t="shared" si="11"/>
        <v>1600</v>
      </c>
      <c r="L89" s="201"/>
      <c r="M89" s="201"/>
      <c r="N89" s="14"/>
      <c r="O89" s="14"/>
      <c r="P89" s="14"/>
    </row>
    <row r="90" spans="2:16" ht="12.75" customHeight="1" x14ac:dyDescent="0.2">
      <c r="B90" s="9" t="s">
        <v>99</v>
      </c>
      <c r="C90" s="15">
        <v>89280</v>
      </c>
      <c r="D90" s="10">
        <f t="shared" si="9"/>
        <v>0.617734971770176</v>
      </c>
      <c r="E90" s="7"/>
      <c r="F90" s="15">
        <v>55248</v>
      </c>
      <c r="G90" s="10">
        <f t="shared" si="10"/>
        <v>0.382265028229824</v>
      </c>
      <c r="H90" s="7">
        <f t="shared" si="11"/>
        <v>144528</v>
      </c>
      <c r="L90" s="201"/>
      <c r="M90" s="201"/>
      <c r="N90" s="14"/>
      <c r="O90" s="14"/>
      <c r="P90" s="14"/>
    </row>
    <row r="91" spans="2:16" ht="12.75" customHeight="1" x14ac:dyDescent="0.2">
      <c r="B91" s="9" t="s">
        <v>160</v>
      </c>
      <c r="C91" s="7"/>
      <c r="D91" s="10">
        <f t="shared" si="9"/>
        <v>0</v>
      </c>
      <c r="E91" s="7"/>
      <c r="F91" s="15">
        <v>1440</v>
      </c>
      <c r="G91" s="10">
        <f t="shared" si="10"/>
        <v>1</v>
      </c>
      <c r="H91" s="7">
        <f t="shared" ref="H91:H94" si="12">+C91+F91</f>
        <v>1440</v>
      </c>
      <c r="L91" s="201"/>
      <c r="M91" s="201"/>
      <c r="N91" s="14"/>
      <c r="O91" s="14"/>
      <c r="P91" s="14"/>
    </row>
    <row r="92" spans="2:16" ht="12.75" customHeight="1" x14ac:dyDescent="0.2">
      <c r="B92" s="9" t="s">
        <v>100</v>
      </c>
      <c r="C92" s="15"/>
      <c r="D92" s="10">
        <f t="shared" si="9"/>
        <v>0</v>
      </c>
      <c r="E92" s="7"/>
      <c r="F92" s="15">
        <v>1520</v>
      </c>
      <c r="G92" s="10">
        <f t="shared" si="10"/>
        <v>1</v>
      </c>
      <c r="H92" s="7">
        <f t="shared" si="12"/>
        <v>1520</v>
      </c>
      <c r="L92" s="201"/>
      <c r="M92" s="201"/>
      <c r="N92" s="14"/>
      <c r="O92" s="14"/>
      <c r="P92" s="14"/>
    </row>
    <row r="93" spans="2:16" ht="12.75" customHeight="1" x14ac:dyDescent="0.2">
      <c r="B93" s="9" t="s">
        <v>101</v>
      </c>
      <c r="C93" s="15">
        <v>22880</v>
      </c>
      <c r="D93" s="10">
        <f t="shared" si="9"/>
        <v>0.65898617511520741</v>
      </c>
      <c r="E93" s="7"/>
      <c r="F93" s="15">
        <v>11840</v>
      </c>
      <c r="G93" s="10">
        <f t="shared" si="10"/>
        <v>0.34101382488479265</v>
      </c>
      <c r="H93" s="7">
        <f t="shared" si="12"/>
        <v>34720</v>
      </c>
      <c r="L93" s="201"/>
      <c r="M93" s="201"/>
      <c r="N93" s="14"/>
      <c r="O93" s="14"/>
      <c r="P93" s="14"/>
    </row>
    <row r="94" spans="2:16" ht="12.75" customHeight="1" x14ac:dyDescent="0.2">
      <c r="B94" s="9" t="s">
        <v>672</v>
      </c>
      <c r="C94" s="15">
        <v>1152</v>
      </c>
      <c r="D94" s="10">
        <f t="shared" si="9"/>
        <v>1</v>
      </c>
      <c r="E94" s="7"/>
      <c r="F94" s="15"/>
      <c r="G94" s="10">
        <f t="shared" si="10"/>
        <v>0</v>
      </c>
      <c r="H94" s="7">
        <f t="shared" si="12"/>
        <v>1152</v>
      </c>
      <c r="L94" s="201"/>
      <c r="M94" s="201"/>
      <c r="N94" s="14"/>
      <c r="O94" s="14"/>
      <c r="P94" s="14"/>
    </row>
    <row r="95" spans="2:16" ht="12.75" customHeight="1" x14ac:dyDescent="0.2">
      <c r="B95" s="9" t="s">
        <v>102</v>
      </c>
      <c r="C95" s="15">
        <v>34880</v>
      </c>
      <c r="D95" s="10">
        <f t="shared" ref="D95:D127" si="13">+C95/$H95</f>
        <v>0.60387811634349031</v>
      </c>
      <c r="E95" s="7"/>
      <c r="F95" s="15">
        <v>22880</v>
      </c>
      <c r="G95" s="10">
        <f t="shared" ref="G95:G127" si="14">+F95/$H95</f>
        <v>0.39612188365650969</v>
      </c>
      <c r="H95" s="7">
        <f t="shared" ref="H95:H118" si="15">+C95+F95</f>
        <v>57760</v>
      </c>
      <c r="L95" s="201"/>
      <c r="M95" s="201"/>
      <c r="N95" s="14"/>
      <c r="O95" s="14"/>
      <c r="P95" s="14"/>
    </row>
    <row r="96" spans="2:16" ht="12.75" customHeight="1" x14ac:dyDescent="0.2">
      <c r="B96" s="9" t="s">
        <v>103</v>
      </c>
      <c r="C96" s="15">
        <v>10160</v>
      </c>
      <c r="D96" s="10">
        <f t="shared" si="13"/>
        <v>0.51752241238793806</v>
      </c>
      <c r="E96" s="7"/>
      <c r="F96" s="15">
        <v>9472</v>
      </c>
      <c r="G96" s="10">
        <f t="shared" si="14"/>
        <v>0.48247758761206194</v>
      </c>
      <c r="H96" s="7">
        <f t="shared" si="15"/>
        <v>19632</v>
      </c>
      <c r="L96" s="201"/>
      <c r="M96" s="201"/>
      <c r="N96" s="14"/>
      <c r="O96" s="14"/>
      <c r="P96" s="14"/>
    </row>
    <row r="97" spans="2:16" ht="12.75" customHeight="1" x14ac:dyDescent="0.2">
      <c r="B97" s="9" t="s">
        <v>104</v>
      </c>
      <c r="C97" s="15">
        <v>23104</v>
      </c>
      <c r="D97" s="10">
        <f t="shared" si="13"/>
        <v>0.67225325884543763</v>
      </c>
      <c r="E97" s="7"/>
      <c r="F97" s="15">
        <v>11264</v>
      </c>
      <c r="G97" s="10">
        <f t="shared" si="14"/>
        <v>0.32774674115456237</v>
      </c>
      <c r="H97" s="7">
        <f t="shared" si="15"/>
        <v>34368</v>
      </c>
      <c r="L97" s="201"/>
      <c r="M97" s="201"/>
      <c r="N97" s="14"/>
      <c r="O97" s="14"/>
      <c r="P97" s="14"/>
    </row>
    <row r="98" spans="2:16" ht="12.75" customHeight="1" x14ac:dyDescent="0.2">
      <c r="B98" s="9" t="s">
        <v>105</v>
      </c>
      <c r="C98" s="15">
        <v>8448</v>
      </c>
      <c r="D98" s="10">
        <f t="shared" si="13"/>
        <v>0.8571428571428571</v>
      </c>
      <c r="E98" s="7"/>
      <c r="F98" s="7">
        <v>1408</v>
      </c>
      <c r="G98" s="10">
        <f t="shared" si="14"/>
        <v>0.14285714285714285</v>
      </c>
      <c r="H98" s="7">
        <f t="shared" si="15"/>
        <v>9856</v>
      </c>
      <c r="L98" s="201"/>
      <c r="M98" s="201"/>
      <c r="N98" s="14"/>
      <c r="O98" s="14"/>
      <c r="P98" s="14"/>
    </row>
    <row r="99" spans="2:16" ht="12.75" customHeight="1" x14ac:dyDescent="0.2">
      <c r="B99" s="9" t="s">
        <v>106</v>
      </c>
      <c r="C99" s="15">
        <v>20240</v>
      </c>
      <c r="D99" s="10">
        <f t="shared" si="13"/>
        <v>0.18138801261829654</v>
      </c>
      <c r="E99" s="7"/>
      <c r="F99" s="15">
        <v>91344</v>
      </c>
      <c r="G99" s="10">
        <f t="shared" si="14"/>
        <v>0.81861198738170349</v>
      </c>
      <c r="H99" s="7">
        <f t="shared" si="15"/>
        <v>111584</v>
      </c>
      <c r="I99" s="44"/>
      <c r="L99" s="201"/>
      <c r="M99" s="201"/>
      <c r="N99" s="14"/>
      <c r="O99" s="14"/>
      <c r="P99" s="14"/>
    </row>
    <row r="100" spans="2:16" ht="12.75" customHeight="1" x14ac:dyDescent="0.2">
      <c r="B100" s="9" t="s">
        <v>107</v>
      </c>
      <c r="C100" s="7"/>
      <c r="D100" s="10">
        <f t="shared" si="13"/>
        <v>0</v>
      </c>
      <c r="E100" s="7"/>
      <c r="F100" s="15">
        <v>5792</v>
      </c>
      <c r="G100" s="10">
        <f t="shared" si="14"/>
        <v>1</v>
      </c>
      <c r="H100" s="7">
        <f t="shared" si="15"/>
        <v>5792</v>
      </c>
      <c r="L100" s="201"/>
      <c r="M100" s="201"/>
      <c r="N100" s="14"/>
      <c r="O100" s="14"/>
      <c r="P100" s="14"/>
    </row>
    <row r="101" spans="2:16" ht="12.75" customHeight="1" x14ac:dyDescent="0.2">
      <c r="B101" s="9" t="s">
        <v>53</v>
      </c>
      <c r="C101" s="15">
        <v>34528</v>
      </c>
      <c r="D101" s="10">
        <f t="shared" si="13"/>
        <v>0.86492985971943892</v>
      </c>
      <c r="E101" s="7"/>
      <c r="F101" s="15">
        <v>5392</v>
      </c>
      <c r="G101" s="10">
        <f t="shared" si="14"/>
        <v>0.13507014028056114</v>
      </c>
      <c r="H101" s="7">
        <f t="shared" si="15"/>
        <v>39920</v>
      </c>
      <c r="L101" s="201"/>
      <c r="M101" s="201"/>
      <c r="N101" s="14"/>
      <c r="O101" s="14"/>
      <c r="P101" s="14"/>
    </row>
    <row r="102" spans="2:16" ht="12.75" customHeight="1" x14ac:dyDescent="0.2">
      <c r="B102" s="9" t="s">
        <v>47</v>
      </c>
      <c r="C102" s="15">
        <v>12912</v>
      </c>
      <c r="D102" s="10">
        <f t="shared" si="13"/>
        <v>0.68447837150127222</v>
      </c>
      <c r="E102" s="7"/>
      <c r="F102" s="15">
        <v>5952</v>
      </c>
      <c r="G102" s="10">
        <f t="shared" si="14"/>
        <v>0.31552162849872772</v>
      </c>
      <c r="H102" s="7">
        <f t="shared" si="15"/>
        <v>18864</v>
      </c>
      <c r="L102" s="201"/>
      <c r="M102" s="201"/>
      <c r="N102" s="14"/>
      <c r="O102" s="14"/>
      <c r="P102" s="14"/>
    </row>
    <row r="103" spans="2:16" ht="12.75" customHeight="1" x14ac:dyDescent="0.2">
      <c r="B103" s="9" t="s">
        <v>108</v>
      </c>
      <c r="C103" s="15">
        <v>672</v>
      </c>
      <c r="D103" s="10">
        <f t="shared" si="13"/>
        <v>1</v>
      </c>
      <c r="E103" s="7"/>
      <c r="F103" s="7"/>
      <c r="G103" s="10">
        <f t="shared" si="14"/>
        <v>0</v>
      </c>
      <c r="H103" s="7">
        <f t="shared" si="15"/>
        <v>672</v>
      </c>
      <c r="L103" s="201"/>
      <c r="M103" s="201"/>
      <c r="N103" s="14"/>
      <c r="O103" s="14"/>
      <c r="P103" s="14"/>
    </row>
    <row r="104" spans="2:16" ht="12.75" customHeight="1" x14ac:dyDescent="0.2">
      <c r="B104" s="9" t="s">
        <v>109</v>
      </c>
      <c r="C104" s="15">
        <v>536384</v>
      </c>
      <c r="D104" s="10">
        <f t="shared" si="13"/>
        <v>0.61429644696095143</v>
      </c>
      <c r="E104" s="7"/>
      <c r="F104" s="15">
        <v>336784</v>
      </c>
      <c r="G104" s="10">
        <f t="shared" si="14"/>
        <v>0.38570355303904863</v>
      </c>
      <c r="H104" s="7">
        <f t="shared" si="15"/>
        <v>873168</v>
      </c>
      <c r="L104" s="201"/>
      <c r="M104" s="201"/>
      <c r="N104" s="14"/>
      <c r="O104" s="14"/>
      <c r="P104" s="14"/>
    </row>
    <row r="105" spans="2:16" ht="12.75" customHeight="1" x14ac:dyDescent="0.2">
      <c r="B105" s="9" t="s">
        <v>151</v>
      </c>
      <c r="C105" s="15">
        <v>9536</v>
      </c>
      <c r="D105" s="10">
        <f t="shared" si="13"/>
        <v>0.38200536794455797</v>
      </c>
      <c r="E105" s="7"/>
      <c r="F105" s="15">
        <v>15427</v>
      </c>
      <c r="G105" s="10">
        <f t="shared" si="14"/>
        <v>0.61799463205544203</v>
      </c>
      <c r="H105" s="7">
        <f t="shared" si="15"/>
        <v>24963</v>
      </c>
      <c r="L105" s="201"/>
      <c r="M105" s="201"/>
      <c r="N105" s="14"/>
      <c r="O105" s="14"/>
      <c r="P105" s="14"/>
    </row>
    <row r="106" spans="2:16" ht="12.75" customHeight="1" x14ac:dyDescent="0.2">
      <c r="B106" s="9" t="s">
        <v>673</v>
      </c>
      <c r="C106" s="15"/>
      <c r="D106" s="10">
        <f t="shared" si="13"/>
        <v>0</v>
      </c>
      <c r="E106" s="7"/>
      <c r="F106" s="15">
        <v>3296</v>
      </c>
      <c r="G106" s="10">
        <f t="shared" si="14"/>
        <v>1</v>
      </c>
      <c r="H106" s="7">
        <f t="shared" si="15"/>
        <v>3296</v>
      </c>
      <c r="L106" s="201"/>
      <c r="M106" s="201"/>
      <c r="N106" s="14"/>
      <c r="O106" s="14"/>
      <c r="P106" s="14"/>
    </row>
    <row r="107" spans="2:16" ht="12.75" customHeight="1" x14ac:dyDescent="0.2">
      <c r="B107" s="9" t="s">
        <v>110</v>
      </c>
      <c r="C107" s="15">
        <v>1296</v>
      </c>
      <c r="D107" s="10">
        <f t="shared" si="13"/>
        <v>6.7669172932330823E-2</v>
      </c>
      <c r="E107" s="7"/>
      <c r="F107" s="15">
        <v>17856</v>
      </c>
      <c r="G107" s="10">
        <f t="shared" si="14"/>
        <v>0.93233082706766912</v>
      </c>
      <c r="H107" s="7">
        <f t="shared" si="15"/>
        <v>19152</v>
      </c>
      <c r="I107" s="44"/>
      <c r="L107" s="201"/>
      <c r="M107" s="201"/>
      <c r="N107" s="14"/>
      <c r="O107" s="14"/>
      <c r="P107" s="14"/>
    </row>
    <row r="108" spans="2:16" ht="12.75" customHeight="1" x14ac:dyDescent="0.2">
      <c r="B108" s="9" t="s">
        <v>111</v>
      </c>
      <c r="C108" s="15">
        <v>352</v>
      </c>
      <c r="D108" s="10">
        <f t="shared" si="13"/>
        <v>0.34920634920634919</v>
      </c>
      <c r="E108" s="7"/>
      <c r="F108" s="15">
        <v>656</v>
      </c>
      <c r="G108" s="10">
        <f t="shared" si="14"/>
        <v>0.65079365079365081</v>
      </c>
      <c r="H108" s="7">
        <f t="shared" si="15"/>
        <v>1008</v>
      </c>
      <c r="L108" s="201"/>
      <c r="M108" s="201"/>
      <c r="N108" s="14"/>
      <c r="O108" s="14"/>
      <c r="P108" s="14"/>
    </row>
    <row r="109" spans="2:16" ht="12.75" customHeight="1" x14ac:dyDescent="0.2">
      <c r="B109" s="9" t="s">
        <v>112</v>
      </c>
      <c r="C109" s="15">
        <v>3792</v>
      </c>
      <c r="D109" s="10">
        <f t="shared" si="13"/>
        <v>0.56028368794326244</v>
      </c>
      <c r="E109" s="7"/>
      <c r="F109" s="15">
        <v>2976</v>
      </c>
      <c r="G109" s="10">
        <f t="shared" si="14"/>
        <v>0.43971631205673761</v>
      </c>
      <c r="H109" s="7">
        <f t="shared" si="15"/>
        <v>6768</v>
      </c>
      <c r="L109" s="201"/>
      <c r="M109" s="201"/>
      <c r="N109" s="14"/>
      <c r="O109" s="14"/>
      <c r="P109" s="14"/>
    </row>
    <row r="110" spans="2:16" ht="12.75" customHeight="1" x14ac:dyDescent="0.2">
      <c r="B110" s="9" t="s">
        <v>113</v>
      </c>
      <c r="C110" s="15">
        <v>6528</v>
      </c>
      <c r="D110" s="10">
        <f t="shared" si="13"/>
        <v>1</v>
      </c>
      <c r="E110" s="7"/>
      <c r="F110" s="7"/>
      <c r="G110" s="10">
        <f t="shared" si="14"/>
        <v>0</v>
      </c>
      <c r="H110" s="7">
        <f t="shared" si="15"/>
        <v>6528</v>
      </c>
      <c r="L110" s="201"/>
      <c r="M110" s="201"/>
      <c r="N110" s="14"/>
      <c r="O110" s="14"/>
      <c r="P110" s="14"/>
    </row>
    <row r="111" spans="2:16" ht="12.75" customHeight="1" x14ac:dyDescent="0.2">
      <c r="B111" s="9" t="s">
        <v>114</v>
      </c>
      <c r="C111" s="15">
        <v>8400</v>
      </c>
      <c r="D111" s="10">
        <f t="shared" si="13"/>
        <v>0.48837209302325579</v>
      </c>
      <c r="E111" s="7"/>
      <c r="F111" s="15">
        <v>8800</v>
      </c>
      <c r="G111" s="10">
        <f t="shared" si="14"/>
        <v>0.51162790697674421</v>
      </c>
      <c r="H111" s="7">
        <f t="shared" si="15"/>
        <v>17200</v>
      </c>
      <c r="L111" s="201"/>
      <c r="M111" s="201"/>
      <c r="N111" s="14"/>
      <c r="O111" s="14"/>
      <c r="P111" s="14"/>
    </row>
    <row r="112" spans="2:16" ht="12.75" customHeight="1" x14ac:dyDescent="0.2">
      <c r="B112" s="9" t="s">
        <v>115</v>
      </c>
      <c r="C112" s="15">
        <v>42528</v>
      </c>
      <c r="D112" s="10">
        <f t="shared" si="13"/>
        <v>0.75921165381319622</v>
      </c>
      <c r="E112" s="7"/>
      <c r="F112" s="15">
        <v>13488</v>
      </c>
      <c r="G112" s="10">
        <f t="shared" si="14"/>
        <v>0.24078834618680378</v>
      </c>
      <c r="H112" s="7">
        <f t="shared" si="15"/>
        <v>56016</v>
      </c>
      <c r="L112" s="201"/>
      <c r="M112" s="201"/>
      <c r="N112" s="14"/>
      <c r="O112" s="14"/>
      <c r="P112" s="14"/>
    </row>
    <row r="113" spans="2:16" ht="12.75" customHeight="1" x14ac:dyDescent="0.2">
      <c r="B113" s="9" t="s">
        <v>116</v>
      </c>
      <c r="C113" s="15">
        <v>96</v>
      </c>
      <c r="D113" s="10">
        <f t="shared" si="13"/>
        <v>9.0909090909090912E-2</v>
      </c>
      <c r="E113" s="7"/>
      <c r="F113" s="15">
        <v>960</v>
      </c>
      <c r="G113" s="10">
        <f t="shared" si="14"/>
        <v>0.90909090909090906</v>
      </c>
      <c r="H113" s="7">
        <f t="shared" si="15"/>
        <v>1056</v>
      </c>
      <c r="L113" s="201"/>
      <c r="M113" s="201"/>
      <c r="N113" s="14"/>
      <c r="O113" s="14"/>
      <c r="P113" s="14"/>
    </row>
    <row r="114" spans="2:16" ht="12.75" customHeight="1" x14ac:dyDescent="0.2">
      <c r="B114" s="9" t="s">
        <v>117</v>
      </c>
      <c r="C114" s="15">
        <v>25024</v>
      </c>
      <c r="D114" s="10">
        <f t="shared" si="13"/>
        <v>0.52784340195747548</v>
      </c>
      <c r="E114" s="7"/>
      <c r="F114" s="15">
        <v>22384</v>
      </c>
      <c r="G114" s="10">
        <f t="shared" si="14"/>
        <v>0.47215659804252447</v>
      </c>
      <c r="H114" s="7">
        <f t="shared" si="15"/>
        <v>47408</v>
      </c>
      <c r="L114" s="201"/>
      <c r="M114" s="201"/>
      <c r="N114" s="14"/>
      <c r="O114" s="14"/>
      <c r="P114" s="14"/>
    </row>
    <row r="115" spans="2:16" ht="12.75" customHeight="1" x14ac:dyDescent="0.2">
      <c r="B115" s="9" t="s">
        <v>156</v>
      </c>
      <c r="C115" s="15">
        <v>10976</v>
      </c>
      <c r="D115" s="10">
        <f t="shared" si="13"/>
        <v>0.63695450324976788</v>
      </c>
      <c r="E115" s="7"/>
      <c r="F115" s="15">
        <v>6256</v>
      </c>
      <c r="G115" s="10">
        <f t="shared" si="14"/>
        <v>0.36304549675023212</v>
      </c>
      <c r="H115" s="7">
        <f t="shared" si="15"/>
        <v>17232</v>
      </c>
      <c r="L115" s="201"/>
      <c r="M115" s="201"/>
      <c r="N115" s="14"/>
      <c r="O115" s="14"/>
      <c r="P115" s="14"/>
    </row>
    <row r="116" spans="2:16" ht="12.75" customHeight="1" x14ac:dyDescent="0.2">
      <c r="B116" s="9" t="s">
        <v>142</v>
      </c>
      <c r="C116" s="15">
        <v>8192</v>
      </c>
      <c r="D116" s="10">
        <f t="shared" si="13"/>
        <v>0.65641025641025641</v>
      </c>
      <c r="E116" s="7"/>
      <c r="F116" s="15">
        <v>4288</v>
      </c>
      <c r="G116" s="10">
        <f t="shared" si="14"/>
        <v>0.34358974358974359</v>
      </c>
      <c r="H116" s="7">
        <f t="shared" si="15"/>
        <v>12480</v>
      </c>
      <c r="L116" s="201"/>
      <c r="M116" s="201"/>
      <c r="N116" s="14"/>
      <c r="O116" s="14"/>
      <c r="P116" s="14"/>
    </row>
    <row r="117" spans="2:16" ht="12.75" customHeight="1" x14ac:dyDescent="0.2">
      <c r="B117" s="9" t="s">
        <v>192</v>
      </c>
      <c r="C117" s="15">
        <v>4608</v>
      </c>
      <c r="D117" s="10">
        <f t="shared" si="13"/>
        <v>0.71287128712871284</v>
      </c>
      <c r="E117" s="7"/>
      <c r="F117" s="7">
        <v>1856</v>
      </c>
      <c r="G117" s="10">
        <f t="shared" si="14"/>
        <v>0.28712871287128711</v>
      </c>
      <c r="H117" s="7">
        <f t="shared" si="15"/>
        <v>6464</v>
      </c>
      <c r="L117" s="201"/>
      <c r="M117" s="201"/>
      <c r="N117" s="14"/>
      <c r="O117" s="14"/>
      <c r="P117" s="14"/>
    </row>
    <row r="118" spans="2:16" ht="12.75" customHeight="1" x14ac:dyDescent="0.2">
      <c r="B118" s="9" t="s">
        <v>31</v>
      </c>
      <c r="C118" s="15">
        <v>39936</v>
      </c>
      <c r="D118" s="10">
        <f t="shared" si="13"/>
        <v>0.58141160027952477</v>
      </c>
      <c r="E118" s="7"/>
      <c r="F118" s="15">
        <v>28752</v>
      </c>
      <c r="G118" s="10">
        <f t="shared" si="14"/>
        <v>0.41858839972047518</v>
      </c>
      <c r="H118" s="7">
        <f t="shared" si="15"/>
        <v>68688</v>
      </c>
      <c r="L118" s="201"/>
      <c r="M118" s="201"/>
      <c r="N118" s="14"/>
      <c r="O118" s="14"/>
      <c r="P118" s="14"/>
    </row>
    <row r="119" spans="2:16" ht="12.75" customHeight="1" x14ac:dyDescent="0.2">
      <c r="B119" s="9" t="s">
        <v>280</v>
      </c>
      <c r="C119" s="15">
        <v>5760</v>
      </c>
      <c r="D119" s="10">
        <f t="shared" si="13"/>
        <v>0.76271186440677963</v>
      </c>
      <c r="E119" s="7"/>
      <c r="F119" s="15">
        <v>1792</v>
      </c>
      <c r="G119" s="10">
        <f t="shared" si="14"/>
        <v>0.23728813559322035</v>
      </c>
      <c r="H119" s="7">
        <f t="shared" ref="H119" si="16">+C119+F119</f>
        <v>7552</v>
      </c>
      <c r="L119" s="201"/>
      <c r="M119" s="201"/>
      <c r="N119" s="14"/>
      <c r="O119" s="14"/>
      <c r="P119" s="14"/>
    </row>
    <row r="120" spans="2:16" ht="12.75" customHeight="1" x14ac:dyDescent="0.2">
      <c r="B120" s="9" t="s">
        <v>118</v>
      </c>
      <c r="C120" s="15">
        <v>12992</v>
      </c>
      <c r="D120" s="10">
        <f t="shared" si="13"/>
        <v>1</v>
      </c>
      <c r="E120" s="7"/>
      <c r="F120" s="7"/>
      <c r="G120" s="10">
        <f t="shared" si="14"/>
        <v>0</v>
      </c>
      <c r="H120" s="7">
        <f t="shared" ref="H120:H122" si="17">+C120+F120</f>
        <v>12992</v>
      </c>
      <c r="L120" s="201"/>
      <c r="M120" s="201"/>
      <c r="N120" s="14"/>
      <c r="O120" s="14"/>
      <c r="P120" s="14"/>
    </row>
    <row r="121" spans="2:16" ht="12.75" customHeight="1" x14ac:dyDescent="0.2">
      <c r="B121" s="9" t="s">
        <v>32</v>
      </c>
      <c r="C121" s="15">
        <v>54960</v>
      </c>
      <c r="D121" s="10">
        <f t="shared" si="13"/>
        <v>0.46945469454694549</v>
      </c>
      <c r="E121" s="7"/>
      <c r="F121" s="15">
        <v>62112</v>
      </c>
      <c r="G121" s="10">
        <f t="shared" si="14"/>
        <v>0.53054530545305456</v>
      </c>
      <c r="H121" s="7">
        <f t="shared" si="17"/>
        <v>117072</v>
      </c>
      <c r="L121" s="201"/>
      <c r="M121" s="201"/>
      <c r="N121" s="14"/>
      <c r="O121" s="14"/>
      <c r="P121" s="14"/>
    </row>
    <row r="122" spans="2:16" ht="12.75" customHeight="1" x14ac:dyDescent="0.2">
      <c r="B122" s="9" t="s">
        <v>147</v>
      </c>
      <c r="C122" s="15">
        <v>9584</v>
      </c>
      <c r="D122" s="10">
        <f t="shared" si="13"/>
        <v>0.70222743259085585</v>
      </c>
      <c r="E122" s="7"/>
      <c r="F122" s="15">
        <v>4064</v>
      </c>
      <c r="G122" s="10">
        <f t="shared" si="14"/>
        <v>0.29777256740914421</v>
      </c>
      <c r="H122" s="7">
        <f t="shared" si="17"/>
        <v>13648</v>
      </c>
      <c r="L122" s="201"/>
      <c r="M122" s="201"/>
      <c r="N122" s="14"/>
      <c r="O122" s="14"/>
      <c r="P122" s="14"/>
    </row>
    <row r="123" spans="2:16" ht="12.75" customHeight="1" x14ac:dyDescent="0.2">
      <c r="B123" s="9" t="s">
        <v>119</v>
      </c>
      <c r="C123" s="15">
        <v>3360</v>
      </c>
      <c r="D123" s="10">
        <f t="shared" si="13"/>
        <v>1</v>
      </c>
      <c r="E123" s="7"/>
      <c r="F123" s="15"/>
      <c r="G123" s="10">
        <f t="shared" si="14"/>
        <v>0</v>
      </c>
      <c r="H123" s="7">
        <f t="shared" ref="H123:H141" si="18">+C123+F123</f>
        <v>3360</v>
      </c>
      <c r="L123" s="201"/>
      <c r="M123" s="201"/>
      <c r="N123" s="14"/>
      <c r="O123" s="14"/>
      <c r="P123" s="14"/>
    </row>
    <row r="124" spans="2:16" ht="12.75" customHeight="1" x14ac:dyDescent="0.2">
      <c r="B124" s="9" t="s">
        <v>120</v>
      </c>
      <c r="C124" s="15">
        <v>5472</v>
      </c>
      <c r="D124" s="10">
        <f t="shared" si="13"/>
        <v>0.63687150837988826</v>
      </c>
      <c r="E124" s="7"/>
      <c r="F124" s="15">
        <v>3120</v>
      </c>
      <c r="G124" s="10">
        <f t="shared" si="14"/>
        <v>0.36312849162011174</v>
      </c>
      <c r="H124" s="7">
        <f t="shared" si="18"/>
        <v>8592</v>
      </c>
      <c r="L124" s="201"/>
      <c r="M124" s="201"/>
      <c r="N124" s="14"/>
      <c r="O124" s="14"/>
      <c r="P124" s="14"/>
    </row>
    <row r="125" spans="2:16" ht="12.75" customHeight="1" x14ac:dyDescent="0.2">
      <c r="B125" s="9" t="s">
        <v>46</v>
      </c>
      <c r="C125" s="15">
        <v>6384</v>
      </c>
      <c r="D125" s="10">
        <f t="shared" si="13"/>
        <v>0.58333333333333337</v>
      </c>
      <c r="E125" s="7"/>
      <c r="F125" s="15">
        <v>4560</v>
      </c>
      <c r="G125" s="10">
        <f t="shared" si="14"/>
        <v>0.41666666666666669</v>
      </c>
      <c r="H125" s="7">
        <f t="shared" si="18"/>
        <v>10944</v>
      </c>
      <c r="L125" s="201"/>
      <c r="M125" s="201"/>
      <c r="N125" s="14"/>
      <c r="O125" s="14"/>
      <c r="P125" s="14"/>
    </row>
    <row r="126" spans="2:16" ht="12.75" customHeight="1" x14ac:dyDescent="0.2">
      <c r="B126" s="9" t="s">
        <v>34</v>
      </c>
      <c r="C126" s="15">
        <v>96336</v>
      </c>
      <c r="D126" s="10">
        <f t="shared" si="13"/>
        <v>0.67987804878048785</v>
      </c>
      <c r="E126" s="7"/>
      <c r="F126" s="15">
        <v>45360</v>
      </c>
      <c r="G126" s="10">
        <f t="shared" si="14"/>
        <v>0.3201219512195122</v>
      </c>
      <c r="H126" s="7">
        <f t="shared" si="18"/>
        <v>141696</v>
      </c>
      <c r="L126" s="201"/>
      <c r="M126" s="201"/>
      <c r="N126" s="14"/>
      <c r="O126" s="14"/>
      <c r="P126" s="14"/>
    </row>
    <row r="127" spans="2:16" ht="12.75" customHeight="1" x14ac:dyDescent="0.2">
      <c r="B127" s="9" t="s">
        <v>165</v>
      </c>
      <c r="C127" s="15">
        <v>2688</v>
      </c>
      <c r="D127" s="10">
        <f t="shared" si="13"/>
        <v>0.21818181818181817</v>
      </c>
      <c r="E127" s="7"/>
      <c r="F127" s="15">
        <v>9632</v>
      </c>
      <c r="G127" s="10">
        <f t="shared" si="14"/>
        <v>0.78181818181818186</v>
      </c>
      <c r="H127" s="7">
        <f t="shared" si="18"/>
        <v>12320</v>
      </c>
      <c r="L127" s="201"/>
      <c r="M127" s="201"/>
      <c r="N127" s="14"/>
      <c r="O127" s="14"/>
      <c r="P127" s="14"/>
    </row>
    <row r="128" spans="2:16" ht="12.75" customHeight="1" x14ac:dyDescent="0.2">
      <c r="B128" s="9" t="s">
        <v>121</v>
      </c>
      <c r="C128" s="15">
        <v>1280</v>
      </c>
      <c r="D128" s="10">
        <f t="shared" ref="D128:D148" si="19">+C128/$H128</f>
        <v>1</v>
      </c>
      <c r="E128" s="7"/>
      <c r="F128" s="7"/>
      <c r="G128" s="10">
        <f t="shared" ref="G128:G148" si="20">+F128/$H128</f>
        <v>0</v>
      </c>
      <c r="H128" s="7">
        <f t="shared" si="18"/>
        <v>1280</v>
      </c>
      <c r="L128" s="201"/>
      <c r="M128" s="201"/>
      <c r="N128" s="14"/>
      <c r="O128" s="14"/>
      <c r="P128" s="14"/>
    </row>
    <row r="129" spans="2:16" ht="12.75" customHeight="1" x14ac:dyDescent="0.2">
      <c r="B129" s="9" t="s">
        <v>193</v>
      </c>
      <c r="C129" s="15">
        <v>336</v>
      </c>
      <c r="D129" s="10">
        <f t="shared" si="19"/>
        <v>1</v>
      </c>
      <c r="E129" s="7"/>
      <c r="F129" s="7"/>
      <c r="G129" s="10">
        <f t="shared" si="20"/>
        <v>0</v>
      </c>
      <c r="H129" s="7">
        <f t="shared" si="18"/>
        <v>336</v>
      </c>
      <c r="L129" s="201"/>
      <c r="M129" s="201"/>
      <c r="N129" s="14"/>
      <c r="O129" s="14"/>
      <c r="P129" s="14"/>
    </row>
    <row r="130" spans="2:16" ht="12.75" customHeight="1" x14ac:dyDescent="0.2">
      <c r="B130" s="9" t="s">
        <v>19</v>
      </c>
      <c r="C130" s="15">
        <v>11472</v>
      </c>
      <c r="D130" s="10">
        <f t="shared" si="19"/>
        <v>0.55971896955503508</v>
      </c>
      <c r="E130" s="7"/>
      <c r="F130" s="15">
        <v>9024</v>
      </c>
      <c r="G130" s="10">
        <f t="shared" si="20"/>
        <v>0.44028103044496486</v>
      </c>
      <c r="H130" s="7">
        <f t="shared" si="18"/>
        <v>20496</v>
      </c>
      <c r="L130" s="201"/>
      <c r="M130" s="201"/>
      <c r="N130" s="14"/>
      <c r="O130" s="14"/>
      <c r="P130" s="14"/>
    </row>
    <row r="131" spans="2:16" ht="12.75" customHeight="1" x14ac:dyDescent="0.2">
      <c r="B131" s="9" t="s">
        <v>24</v>
      </c>
      <c r="C131" s="15">
        <v>123136</v>
      </c>
      <c r="D131" s="10">
        <f t="shared" si="19"/>
        <v>0.78820155673904135</v>
      </c>
      <c r="E131" s="7"/>
      <c r="F131" s="15">
        <v>33088</v>
      </c>
      <c r="G131" s="10">
        <f t="shared" si="20"/>
        <v>0.21179844326095862</v>
      </c>
      <c r="H131" s="7">
        <f t="shared" si="18"/>
        <v>156224</v>
      </c>
      <c r="L131" s="201"/>
      <c r="M131" s="201"/>
      <c r="N131" s="14"/>
      <c r="O131" s="14"/>
      <c r="P131" s="14"/>
    </row>
    <row r="132" spans="2:16" ht="12.75" customHeight="1" x14ac:dyDescent="0.2">
      <c r="B132" s="9" t="s">
        <v>122</v>
      </c>
      <c r="C132" s="15">
        <v>5728</v>
      </c>
      <c r="D132" s="10">
        <f t="shared" si="19"/>
        <v>0.42417061611374407</v>
      </c>
      <c r="E132" s="7"/>
      <c r="F132" s="15">
        <v>7776</v>
      </c>
      <c r="G132" s="10">
        <f t="shared" si="20"/>
        <v>0.57582938388625593</v>
      </c>
      <c r="H132" s="7">
        <f t="shared" si="18"/>
        <v>13504</v>
      </c>
      <c r="L132" s="201"/>
      <c r="M132" s="201"/>
      <c r="N132" s="14"/>
      <c r="O132" s="14"/>
      <c r="P132" s="14"/>
    </row>
    <row r="133" spans="2:16" ht="12.75" customHeight="1" x14ac:dyDescent="0.2">
      <c r="B133" s="9" t="s">
        <v>148</v>
      </c>
      <c r="C133" s="15">
        <v>1216</v>
      </c>
      <c r="D133" s="10">
        <f t="shared" si="19"/>
        <v>1</v>
      </c>
      <c r="E133" s="7"/>
      <c r="F133" s="7"/>
      <c r="G133" s="10">
        <f t="shared" si="20"/>
        <v>0</v>
      </c>
      <c r="H133" s="7">
        <f t="shared" si="18"/>
        <v>1216</v>
      </c>
      <c r="L133" s="201"/>
      <c r="M133" s="201"/>
      <c r="N133" s="14"/>
      <c r="O133" s="14"/>
      <c r="P133" s="14"/>
    </row>
    <row r="134" spans="2:16" ht="12.75" customHeight="1" x14ac:dyDescent="0.2">
      <c r="B134" s="9" t="s">
        <v>123</v>
      </c>
      <c r="C134" s="15">
        <v>6160</v>
      </c>
      <c r="D134" s="10">
        <f t="shared" si="19"/>
        <v>0.84245076586433265</v>
      </c>
      <c r="E134" s="7"/>
      <c r="F134" s="15">
        <v>1152</v>
      </c>
      <c r="G134" s="10">
        <f t="shared" si="20"/>
        <v>0.1575492341356674</v>
      </c>
      <c r="H134" s="7">
        <f t="shared" si="18"/>
        <v>7312</v>
      </c>
      <c r="L134" s="201"/>
      <c r="M134" s="201"/>
      <c r="N134" s="14"/>
      <c r="O134" s="14"/>
      <c r="P134" s="14"/>
    </row>
    <row r="135" spans="2:16" ht="12.75" customHeight="1" x14ac:dyDescent="0.2">
      <c r="B135" s="9" t="s">
        <v>124</v>
      </c>
      <c r="C135" s="15">
        <v>4624</v>
      </c>
      <c r="D135" s="10">
        <f t="shared" si="19"/>
        <v>0.69975786924939465</v>
      </c>
      <c r="E135" s="7"/>
      <c r="F135" s="15">
        <v>1984</v>
      </c>
      <c r="G135" s="10">
        <f t="shared" si="20"/>
        <v>0.30024213075060535</v>
      </c>
      <c r="H135" s="7">
        <f t="shared" si="18"/>
        <v>6608</v>
      </c>
      <c r="L135" s="201"/>
      <c r="M135" s="201"/>
      <c r="N135" s="14"/>
      <c r="O135" s="14"/>
      <c r="P135" s="14"/>
    </row>
    <row r="136" spans="2:16" ht="12.75" customHeight="1" x14ac:dyDescent="0.2">
      <c r="B136" s="9" t="s">
        <v>125</v>
      </c>
      <c r="C136" s="15">
        <v>3776</v>
      </c>
      <c r="D136" s="10">
        <f t="shared" si="19"/>
        <v>0.75159235668789814</v>
      </c>
      <c r="E136" s="7"/>
      <c r="F136" s="15">
        <v>1248</v>
      </c>
      <c r="G136" s="10">
        <f t="shared" si="20"/>
        <v>0.24840764331210191</v>
      </c>
      <c r="H136" s="7">
        <f t="shared" si="18"/>
        <v>5024</v>
      </c>
      <c r="L136" s="201"/>
      <c r="M136" s="201"/>
      <c r="N136" s="14"/>
      <c r="O136" s="14"/>
      <c r="P136" s="14"/>
    </row>
    <row r="137" spans="2:16" ht="12.75" customHeight="1" x14ac:dyDescent="0.2">
      <c r="B137" s="9" t="s">
        <v>35</v>
      </c>
      <c r="C137" s="15">
        <v>30336</v>
      </c>
      <c r="D137" s="10">
        <f t="shared" si="19"/>
        <v>0.78606965174129351</v>
      </c>
      <c r="E137" s="7"/>
      <c r="F137" s="15">
        <v>8256</v>
      </c>
      <c r="G137" s="10">
        <f t="shared" si="20"/>
        <v>0.21393034825870647</v>
      </c>
      <c r="H137" s="7">
        <f t="shared" si="18"/>
        <v>38592</v>
      </c>
      <c r="L137" s="201"/>
      <c r="M137" s="201"/>
      <c r="N137" s="14"/>
      <c r="O137" s="14"/>
      <c r="P137" s="14"/>
    </row>
    <row r="138" spans="2:16" ht="12.75" customHeight="1" x14ac:dyDescent="0.2">
      <c r="B138" s="9" t="s">
        <v>126</v>
      </c>
      <c r="C138" s="7"/>
      <c r="D138" s="10">
        <f t="shared" si="19"/>
        <v>0</v>
      </c>
      <c r="E138" s="7"/>
      <c r="F138" s="15">
        <v>1664</v>
      </c>
      <c r="G138" s="10">
        <f t="shared" si="20"/>
        <v>1</v>
      </c>
      <c r="H138" s="7">
        <f t="shared" si="18"/>
        <v>1664</v>
      </c>
      <c r="L138" s="201"/>
      <c r="M138" s="201"/>
      <c r="N138" s="14"/>
      <c r="O138" s="14"/>
      <c r="P138" s="14"/>
    </row>
    <row r="139" spans="2:16" ht="12.75" customHeight="1" x14ac:dyDescent="0.2">
      <c r="B139" s="9" t="s">
        <v>127</v>
      </c>
      <c r="C139" s="15">
        <v>18352</v>
      </c>
      <c r="D139" s="10">
        <f t="shared" si="19"/>
        <v>0.62438758845944475</v>
      </c>
      <c r="E139" s="7"/>
      <c r="F139" s="15">
        <v>11040</v>
      </c>
      <c r="G139" s="10">
        <f t="shared" si="20"/>
        <v>0.37561241154055525</v>
      </c>
      <c r="H139" s="7">
        <f t="shared" si="18"/>
        <v>29392</v>
      </c>
      <c r="L139" s="201"/>
      <c r="M139" s="201"/>
      <c r="N139" s="14"/>
      <c r="O139" s="14"/>
      <c r="P139" s="14"/>
    </row>
    <row r="140" spans="2:16" ht="12.75" customHeight="1" x14ac:dyDescent="0.2">
      <c r="B140" s="9" t="s">
        <v>48</v>
      </c>
      <c r="C140" s="15">
        <v>80160</v>
      </c>
      <c r="D140" s="10">
        <f t="shared" si="19"/>
        <v>0.52731291443006001</v>
      </c>
      <c r="E140" s="7"/>
      <c r="F140" s="15">
        <v>71856</v>
      </c>
      <c r="G140" s="10">
        <f t="shared" si="20"/>
        <v>0.47268708556993999</v>
      </c>
      <c r="H140" s="7">
        <f t="shared" si="18"/>
        <v>152016</v>
      </c>
      <c r="L140" s="201"/>
      <c r="M140" s="201"/>
      <c r="N140" s="14"/>
      <c r="O140" s="14"/>
      <c r="P140" s="14"/>
    </row>
    <row r="141" spans="2:16" ht="12.75" customHeight="1" x14ac:dyDescent="0.2">
      <c r="B141" s="9" t="s">
        <v>128</v>
      </c>
      <c r="C141" s="15">
        <v>3328</v>
      </c>
      <c r="D141" s="10">
        <f t="shared" si="19"/>
        <v>0.43064182194616979</v>
      </c>
      <c r="E141" s="7"/>
      <c r="F141" s="15">
        <v>4400</v>
      </c>
      <c r="G141" s="10">
        <f t="shared" si="20"/>
        <v>0.56935817805383027</v>
      </c>
      <c r="H141" s="7">
        <f t="shared" si="18"/>
        <v>7728</v>
      </c>
      <c r="L141" s="201"/>
      <c r="M141" s="201"/>
      <c r="N141" s="14"/>
      <c r="O141" s="14"/>
      <c r="P141" s="14"/>
    </row>
    <row r="142" spans="2:16" ht="12.75" customHeight="1" x14ac:dyDescent="0.2">
      <c r="B142" s="9" t="s">
        <v>129</v>
      </c>
      <c r="C142" s="15">
        <v>2496</v>
      </c>
      <c r="D142" s="10">
        <f t="shared" si="19"/>
        <v>0.35616438356164382</v>
      </c>
      <c r="E142" s="7"/>
      <c r="F142" s="15">
        <v>4512</v>
      </c>
      <c r="G142" s="10">
        <f t="shared" si="20"/>
        <v>0.64383561643835618</v>
      </c>
      <c r="H142" s="7">
        <f t="shared" ref="H142:H148" si="21">+C142+F142</f>
        <v>7008</v>
      </c>
      <c r="L142" s="201"/>
      <c r="M142" s="201"/>
      <c r="N142" s="14"/>
      <c r="O142" s="14"/>
      <c r="P142" s="14"/>
    </row>
    <row r="143" spans="2:16" x14ac:dyDescent="0.2">
      <c r="B143" s="9" t="s">
        <v>130</v>
      </c>
      <c r="C143" s="15">
        <v>2112</v>
      </c>
      <c r="D143" s="10">
        <f t="shared" si="19"/>
        <v>0.47826086956521741</v>
      </c>
      <c r="E143" s="7"/>
      <c r="F143" s="15">
        <v>2304</v>
      </c>
      <c r="G143" s="10">
        <f t="shared" si="20"/>
        <v>0.52173913043478259</v>
      </c>
      <c r="H143" s="7">
        <f t="shared" si="21"/>
        <v>4416</v>
      </c>
      <c r="L143" s="201"/>
      <c r="M143" s="201"/>
      <c r="N143" s="14"/>
      <c r="O143" s="14"/>
      <c r="P143" s="14"/>
    </row>
    <row r="144" spans="2:16" x14ac:dyDescent="0.2">
      <c r="B144" s="9" t="s">
        <v>131</v>
      </c>
      <c r="C144" s="15">
        <v>1680</v>
      </c>
      <c r="D144" s="10">
        <f t="shared" si="19"/>
        <v>0.56451612903225812</v>
      </c>
      <c r="E144" s="7"/>
      <c r="F144" s="15">
        <v>1296</v>
      </c>
      <c r="G144" s="10">
        <f t="shared" si="20"/>
        <v>0.43548387096774194</v>
      </c>
      <c r="H144" s="7">
        <f t="shared" si="21"/>
        <v>2976</v>
      </c>
      <c r="L144" s="201"/>
      <c r="M144" s="201"/>
      <c r="N144" s="14"/>
      <c r="O144" s="14"/>
      <c r="P144" s="14"/>
    </row>
    <row r="145" spans="2:16" x14ac:dyDescent="0.2">
      <c r="B145" s="9" t="s">
        <v>194</v>
      </c>
      <c r="C145" s="7">
        <v>1152</v>
      </c>
      <c r="D145" s="10">
        <f t="shared" si="19"/>
        <v>0.52173913043478259</v>
      </c>
      <c r="E145" s="7"/>
      <c r="F145" s="15">
        <v>1056</v>
      </c>
      <c r="G145" s="10">
        <f t="shared" si="20"/>
        <v>0.47826086956521741</v>
      </c>
      <c r="H145" s="7">
        <f t="shared" si="21"/>
        <v>2208</v>
      </c>
      <c r="L145" s="201"/>
      <c r="M145" s="201"/>
      <c r="N145" s="14"/>
      <c r="O145" s="14"/>
      <c r="P145" s="14"/>
    </row>
    <row r="146" spans="2:16" x14ac:dyDescent="0.2">
      <c r="B146" s="9" t="s">
        <v>157</v>
      </c>
      <c r="C146" s="15">
        <v>24032</v>
      </c>
      <c r="D146" s="10">
        <f t="shared" si="19"/>
        <v>0.72912621359223306</v>
      </c>
      <c r="E146" s="7"/>
      <c r="F146" s="15">
        <v>8928</v>
      </c>
      <c r="G146" s="10">
        <f t="shared" si="20"/>
        <v>0.27087378640776699</v>
      </c>
      <c r="H146" s="7">
        <f t="shared" si="21"/>
        <v>32960</v>
      </c>
      <c r="L146" s="201"/>
      <c r="M146" s="201"/>
      <c r="N146" s="14"/>
      <c r="O146" s="14"/>
      <c r="P146" s="14"/>
    </row>
    <row r="147" spans="2:16" x14ac:dyDescent="0.2">
      <c r="B147" s="9" t="s">
        <v>159</v>
      </c>
      <c r="C147" s="15">
        <v>2592</v>
      </c>
      <c r="D147" s="10">
        <f t="shared" si="19"/>
        <v>0.58064516129032262</v>
      </c>
      <c r="E147" s="7"/>
      <c r="F147" s="15">
        <v>1872</v>
      </c>
      <c r="G147" s="10">
        <f t="shared" si="20"/>
        <v>0.41935483870967744</v>
      </c>
      <c r="H147" s="7">
        <f t="shared" si="21"/>
        <v>4464</v>
      </c>
      <c r="L147" s="201"/>
      <c r="M147" s="201"/>
      <c r="N147" s="14"/>
      <c r="O147" s="14"/>
      <c r="P147" s="14"/>
    </row>
    <row r="148" spans="2:16" x14ac:dyDescent="0.2">
      <c r="B148" s="9" t="s">
        <v>51</v>
      </c>
      <c r="C148" s="15">
        <v>67312</v>
      </c>
      <c r="D148" s="10">
        <f t="shared" si="19"/>
        <v>0.77634249861598081</v>
      </c>
      <c r="E148" s="7"/>
      <c r="F148" s="15">
        <v>19392</v>
      </c>
      <c r="G148" s="10">
        <f t="shared" si="20"/>
        <v>0.22365750138401919</v>
      </c>
      <c r="H148" s="7">
        <f t="shared" si="21"/>
        <v>86704</v>
      </c>
      <c r="L148" s="201"/>
      <c r="M148" s="201"/>
      <c r="N148" s="14"/>
      <c r="O148" s="14"/>
      <c r="P148" s="14"/>
    </row>
    <row r="149" spans="2:16" x14ac:dyDescent="0.2">
      <c r="L149" s="8"/>
      <c r="M149" s="8"/>
      <c r="N149" s="8"/>
      <c r="O149" s="8"/>
      <c r="P149" s="8"/>
    </row>
    <row r="151" spans="2:16" x14ac:dyDescent="0.2">
      <c r="L151" s="8"/>
      <c r="M151" s="8"/>
      <c r="N151" s="8"/>
      <c r="O151" s="8"/>
    </row>
    <row r="152" spans="2:16" x14ac:dyDescent="0.2">
      <c r="L152" s="8"/>
      <c r="M152" s="8"/>
      <c r="N152" s="8"/>
      <c r="O152" s="8"/>
    </row>
    <row r="153" spans="2:16" x14ac:dyDescent="0.2">
      <c r="L153" s="8"/>
      <c r="M153" s="8"/>
      <c r="N153" s="8"/>
      <c r="O153" s="8"/>
    </row>
    <row r="155" spans="2:16" x14ac:dyDescent="0.2">
      <c r="L155" s="8"/>
      <c r="M155" s="8"/>
      <c r="N155" s="8"/>
    </row>
    <row r="156" spans="2:16" x14ac:dyDescent="0.2">
      <c r="C156" s="1"/>
      <c r="D156" s="1"/>
      <c r="E156" s="1"/>
      <c r="F156" s="1"/>
      <c r="G156" s="1"/>
    </row>
    <row r="157" spans="2:16" x14ac:dyDescent="0.2">
      <c r="C157" s="1"/>
      <c r="D157" s="1"/>
      <c r="E157" s="1"/>
      <c r="F157" s="1"/>
      <c r="G157" s="1"/>
    </row>
    <row r="158" spans="2:16" x14ac:dyDescent="0.2">
      <c r="C158" s="1"/>
      <c r="D158" s="1"/>
      <c r="E158" s="1"/>
      <c r="F158" s="1"/>
      <c r="G158" s="1"/>
    </row>
    <row r="159" spans="2:16" x14ac:dyDescent="0.2">
      <c r="C159" s="1"/>
      <c r="D159" s="1"/>
      <c r="E159" s="1"/>
      <c r="F159" s="1"/>
      <c r="G159" s="1"/>
    </row>
    <row r="160" spans="2:16" x14ac:dyDescent="0.2">
      <c r="C160" s="1"/>
      <c r="D160" s="1"/>
      <c r="E160" s="1"/>
      <c r="F160" s="1"/>
      <c r="G160" s="1"/>
    </row>
    <row r="161" spans="3:7" x14ac:dyDescent="0.2">
      <c r="C161" s="1"/>
      <c r="D161" s="1"/>
      <c r="E161" s="1"/>
      <c r="F161" s="1"/>
      <c r="G161" s="1"/>
    </row>
    <row r="162" spans="3:7" x14ac:dyDescent="0.2">
      <c r="C162" s="1"/>
      <c r="D162" s="1"/>
      <c r="E162" s="1"/>
      <c r="F162" s="1"/>
      <c r="G162" s="1"/>
    </row>
    <row r="163" spans="3:7" x14ac:dyDescent="0.2">
      <c r="C163" s="1"/>
      <c r="D163" s="1"/>
      <c r="E163" s="1"/>
      <c r="F163" s="1"/>
      <c r="G163" s="1"/>
    </row>
    <row r="164" spans="3:7" x14ac:dyDescent="0.2">
      <c r="C164" s="1"/>
      <c r="D164" s="1"/>
      <c r="E164" s="1"/>
      <c r="F164" s="1"/>
      <c r="G164" s="1"/>
    </row>
    <row r="165" spans="3:7" x14ac:dyDescent="0.2">
      <c r="C165" s="2"/>
      <c r="D165" s="2"/>
      <c r="E165" s="2"/>
      <c r="F165" s="1"/>
      <c r="G165" s="1"/>
    </row>
    <row r="166" spans="3:7" x14ac:dyDescent="0.2">
      <c r="C166" s="2"/>
      <c r="D166" s="2"/>
      <c r="E166" s="2"/>
      <c r="F166" s="1"/>
      <c r="G166" s="1"/>
    </row>
    <row r="290" spans="3:3" x14ac:dyDescent="0.2">
      <c r="C290" s="8" t="s">
        <v>627</v>
      </c>
    </row>
  </sheetData>
  <mergeCells count="2">
    <mergeCell ref="C6:D6"/>
    <mergeCell ref="F6:G6"/>
  </mergeCells>
  <printOptions horizontalCentered="1"/>
  <pageMargins left="0.25" right="0.25" top="1" bottom="1" header="0.5" footer="0.5"/>
  <pageSetup fitToHeight="0" orientation="portrait" r:id="rId1"/>
  <headerFooter alignWithMargins="0">
    <oddFooter>&amp;C&amp;10Collin IRO tkm; 1/26/2024; Page &amp;P of &amp;N
j:\IRO\Martin\Faculty Workload\FT-PT Faculty ContHr Reports\202410 EoT Contact Hours Final.xlsx</oddFooter>
  </headerFooter>
  <ignoredErrors>
    <ignoredError sqref="D107:E138 C8:H8 D9:E53 G107:H138 G9:H53 D55:E93 E54 G55:H93 G95:H105 D95:E105"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Z519"/>
  <sheetViews>
    <sheetView tabSelected="1" zoomScale="130" zoomScaleNormal="130" workbookViewId="0">
      <pane ySplit="8" topLeftCell="A434" activePane="bottomLeft" state="frozen"/>
      <selection activeCell="B9" sqref="B9:B30"/>
      <selection pane="bottomLeft" activeCell="B9" sqref="B9:B31"/>
    </sheetView>
  </sheetViews>
  <sheetFormatPr defaultColWidth="8.88671875" defaultRowHeight="15"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22.77734375" style="8" bestFit="1" customWidth="1"/>
    <col min="14" max="14" width="1.77734375" style="14" customWidth="1"/>
    <col min="15" max="17" width="8.77734375" style="14" customWidth="1"/>
    <col min="18" max="18" width="1.77734375" customWidth="1"/>
    <col min="19" max="20" width="6.44140625" bestFit="1" customWidth="1"/>
    <col min="27" max="16384" width="8.88671875" style="8"/>
  </cols>
  <sheetData>
    <row r="1" spans="1:19" ht="12.75" customHeight="1" x14ac:dyDescent="0.2">
      <c r="A1" s="20" t="s">
        <v>283</v>
      </c>
      <c r="C1" s="20"/>
      <c r="D1" s="20"/>
      <c r="E1" s="20"/>
      <c r="F1" s="20"/>
      <c r="G1" s="20"/>
      <c r="H1" s="20"/>
      <c r="I1" s="20"/>
      <c r="J1" s="19"/>
      <c r="K1" s="19"/>
    </row>
    <row r="2" spans="1:19" ht="12.75" customHeight="1" x14ac:dyDescent="0.2">
      <c r="A2" s="20" t="s">
        <v>7</v>
      </c>
      <c r="C2" s="20"/>
      <c r="D2" s="20"/>
      <c r="E2" s="20"/>
      <c r="F2" s="20"/>
      <c r="G2" s="20"/>
      <c r="H2" s="20"/>
      <c r="I2" s="20"/>
      <c r="J2" s="19"/>
      <c r="K2" s="19"/>
    </row>
    <row r="3" spans="1:19" ht="12.75" customHeight="1" x14ac:dyDescent="0.2">
      <c r="A3" s="20" t="s">
        <v>12</v>
      </c>
      <c r="C3" s="20"/>
      <c r="D3" s="20"/>
      <c r="E3" s="20"/>
      <c r="F3" s="20"/>
      <c r="G3" s="20"/>
      <c r="H3" s="20"/>
      <c r="I3" s="20"/>
      <c r="J3" s="19"/>
      <c r="K3" s="19"/>
    </row>
    <row r="4" spans="1:19" ht="12.75" customHeight="1" x14ac:dyDescent="0.2">
      <c r="A4" s="20" t="s">
        <v>668</v>
      </c>
      <c r="C4" s="90"/>
      <c r="D4" s="20"/>
      <c r="E4" s="20"/>
      <c r="F4" s="20"/>
      <c r="G4" s="90"/>
      <c r="H4" s="20"/>
      <c r="I4" s="20"/>
    </row>
    <row r="5" spans="1:19" ht="12.75" customHeight="1" x14ac:dyDescent="0.2">
      <c r="B5" s="91"/>
    </row>
    <row r="6" spans="1:19" ht="12.75" customHeight="1" x14ac:dyDescent="0.2">
      <c r="D6" s="220" t="s">
        <v>16</v>
      </c>
      <c r="E6" s="220"/>
      <c r="F6" s="3"/>
      <c r="G6" s="220" t="s">
        <v>1</v>
      </c>
      <c r="H6" s="220"/>
      <c r="I6" s="3"/>
    </row>
    <row r="7" spans="1:19" ht="12.75" customHeight="1" x14ac:dyDescent="0.2">
      <c r="A7" s="81"/>
      <c r="B7" s="4" t="s">
        <v>2</v>
      </c>
      <c r="C7" s="4" t="s">
        <v>3</v>
      </c>
      <c r="D7" s="5" t="s">
        <v>4</v>
      </c>
      <c r="E7" s="5" t="s">
        <v>5</v>
      </c>
      <c r="F7" s="5"/>
      <c r="G7" s="5" t="s">
        <v>4</v>
      </c>
      <c r="H7" s="5" t="s">
        <v>5</v>
      </c>
      <c r="I7" s="5" t="s">
        <v>6</v>
      </c>
    </row>
    <row r="8" spans="1:19" ht="12.75" customHeight="1" thickBot="1" x14ac:dyDescent="0.25">
      <c r="A8" s="70"/>
      <c r="B8" s="232" t="s">
        <v>14</v>
      </c>
      <c r="C8" s="232"/>
      <c r="D8" s="87">
        <f>SUM(D51,D78,D103,D191,D264,D326,D403,D441)</f>
        <v>4002400</v>
      </c>
      <c r="E8" s="60">
        <f>D8/$I8</f>
        <v>0.60673137720170167</v>
      </c>
      <c r="F8" s="59"/>
      <c r="G8" s="87">
        <f>SUM(G51,G78,G103,G191,G264,G326,G403,G441)</f>
        <v>2594259</v>
      </c>
      <c r="H8" s="60">
        <f>G8/$I8</f>
        <v>0.39326862279829833</v>
      </c>
      <c r="I8" s="62">
        <f>+D8+G8</f>
        <v>6596659</v>
      </c>
      <c r="S8" s="92"/>
    </row>
    <row r="9" spans="1:19" ht="12.75" customHeight="1" x14ac:dyDescent="0.2">
      <c r="A9" s="237" t="s">
        <v>679</v>
      </c>
      <c r="B9" s="223" t="s">
        <v>332</v>
      </c>
      <c r="C9" s="50" t="s">
        <v>331</v>
      </c>
      <c r="D9" s="85"/>
      <c r="E9" s="86"/>
      <c r="F9" s="85"/>
      <c r="G9" s="85"/>
      <c r="H9" s="86"/>
      <c r="I9" s="85"/>
    </row>
    <row r="10" spans="1:19" ht="12.75" customHeight="1" x14ac:dyDescent="0.2">
      <c r="A10" s="221"/>
      <c r="B10" s="224"/>
      <c r="C10" s="51" t="s">
        <v>522</v>
      </c>
      <c r="D10" s="16"/>
      <c r="E10" s="10">
        <f t="shared" ref="E10:E28" si="0">+D10/$I10</f>
        <v>0</v>
      </c>
      <c r="F10" s="16"/>
      <c r="G10" s="16">
        <v>1216</v>
      </c>
      <c r="H10" s="10">
        <f t="shared" ref="H10:H28" si="1">+G10/$I10</f>
        <v>1</v>
      </c>
      <c r="I10" s="7">
        <f>+D10+G10</f>
        <v>1216</v>
      </c>
      <c r="S10" s="92"/>
    </row>
    <row r="11" spans="1:19" ht="12.75" customHeight="1" x14ac:dyDescent="0.2">
      <c r="A11" s="221"/>
      <c r="B11" s="224"/>
      <c r="C11" s="51" t="s">
        <v>420</v>
      </c>
      <c r="D11" s="16"/>
      <c r="E11" s="10" t="s">
        <v>615</v>
      </c>
      <c r="F11" s="16"/>
      <c r="G11" s="16"/>
      <c r="H11" s="10" t="s">
        <v>615</v>
      </c>
      <c r="I11" s="7">
        <f t="shared" ref="I11:I76" si="2">+D11+G11</f>
        <v>0</v>
      </c>
      <c r="S11" s="92"/>
    </row>
    <row r="12" spans="1:19" ht="12.75" customHeight="1" x14ac:dyDescent="0.2">
      <c r="A12" s="221"/>
      <c r="B12" s="224"/>
      <c r="C12" s="51" t="s">
        <v>423</v>
      </c>
      <c r="D12" s="16"/>
      <c r="E12" s="10" t="s">
        <v>615</v>
      </c>
      <c r="F12" s="16"/>
      <c r="G12" s="16"/>
      <c r="H12" s="10" t="s">
        <v>615</v>
      </c>
      <c r="I12" s="7">
        <f t="shared" si="2"/>
        <v>0</v>
      </c>
      <c r="S12" s="92"/>
    </row>
    <row r="13" spans="1:19" ht="12.75" customHeight="1" x14ac:dyDescent="0.2">
      <c r="A13" s="221"/>
      <c r="B13" s="224"/>
      <c r="C13" s="51" t="s">
        <v>428</v>
      </c>
      <c r="D13" s="16"/>
      <c r="E13" s="10">
        <f t="shared" si="0"/>
        <v>0</v>
      </c>
      <c r="F13" s="16"/>
      <c r="G13" s="16">
        <v>1536</v>
      </c>
      <c r="H13" s="10">
        <f t="shared" si="1"/>
        <v>1</v>
      </c>
      <c r="I13" s="7">
        <f t="shared" si="2"/>
        <v>1536</v>
      </c>
      <c r="S13" s="92"/>
    </row>
    <row r="14" spans="1:19" ht="12.75" customHeight="1" x14ac:dyDescent="0.2">
      <c r="A14" s="221"/>
      <c r="B14" s="224"/>
      <c r="C14" s="51" t="s">
        <v>431</v>
      </c>
      <c r="D14" s="7"/>
      <c r="E14" s="10" t="s">
        <v>615</v>
      </c>
      <c r="F14" s="7"/>
      <c r="G14" s="7"/>
      <c r="H14" s="10" t="s">
        <v>615</v>
      </c>
      <c r="I14" s="7">
        <f t="shared" si="2"/>
        <v>0</v>
      </c>
      <c r="S14" s="92"/>
    </row>
    <row r="15" spans="1:19" ht="12.75" customHeight="1" x14ac:dyDescent="0.2">
      <c r="A15" s="221"/>
      <c r="B15" s="225"/>
      <c r="C15" s="9" t="s">
        <v>455</v>
      </c>
      <c r="D15" s="7">
        <v>1728</v>
      </c>
      <c r="E15" s="10">
        <f t="shared" si="0"/>
        <v>1</v>
      </c>
      <c r="F15" s="7"/>
      <c r="G15" s="7"/>
      <c r="H15" s="10">
        <f t="shared" si="1"/>
        <v>0</v>
      </c>
      <c r="I15" s="7">
        <f t="shared" si="2"/>
        <v>1728</v>
      </c>
      <c r="S15" s="92"/>
    </row>
    <row r="16" spans="1:19" ht="12.75" customHeight="1" x14ac:dyDescent="0.2">
      <c r="A16" s="221"/>
      <c r="B16" s="225"/>
      <c r="C16" s="9" t="s">
        <v>459</v>
      </c>
      <c r="D16" s="7">
        <v>4416</v>
      </c>
      <c r="E16" s="10">
        <f t="shared" si="0"/>
        <v>0.60130718954248363</v>
      </c>
      <c r="F16" s="7"/>
      <c r="G16" s="7">
        <v>2928</v>
      </c>
      <c r="H16" s="10">
        <f t="shared" si="1"/>
        <v>0.39869281045751637</v>
      </c>
      <c r="I16" s="7">
        <f t="shared" si="2"/>
        <v>7344</v>
      </c>
      <c r="S16" s="92"/>
    </row>
    <row r="17" spans="1:19" ht="12.75" customHeight="1" x14ac:dyDescent="0.2">
      <c r="A17" s="221"/>
      <c r="B17" s="225"/>
      <c r="C17" s="9" t="s">
        <v>460</v>
      </c>
      <c r="D17" s="7">
        <v>1392</v>
      </c>
      <c r="E17" s="10">
        <f t="shared" si="0"/>
        <v>1</v>
      </c>
      <c r="F17" s="12"/>
      <c r="G17" s="7"/>
      <c r="H17" s="10">
        <f t="shared" si="1"/>
        <v>0</v>
      </c>
      <c r="I17" s="7">
        <f t="shared" si="2"/>
        <v>1392</v>
      </c>
      <c r="S17" s="92"/>
    </row>
    <row r="18" spans="1:19" ht="12.75" customHeight="1" x14ac:dyDescent="0.2">
      <c r="A18" s="221"/>
      <c r="B18" s="225"/>
      <c r="C18" s="9" t="s">
        <v>466</v>
      </c>
      <c r="D18" s="7">
        <v>27152</v>
      </c>
      <c r="E18" s="10">
        <f t="shared" si="0"/>
        <v>0.67341269841269846</v>
      </c>
      <c r="F18" s="12"/>
      <c r="G18" s="7">
        <v>13168</v>
      </c>
      <c r="H18" s="10">
        <f t="shared" si="1"/>
        <v>0.32658730158730159</v>
      </c>
      <c r="I18" s="7">
        <f t="shared" si="2"/>
        <v>40320</v>
      </c>
      <c r="S18" s="92"/>
    </row>
    <row r="19" spans="1:19" ht="12.75" customHeight="1" x14ac:dyDescent="0.2">
      <c r="A19" s="221"/>
      <c r="B19" s="225"/>
      <c r="C19" s="9" t="s">
        <v>467</v>
      </c>
      <c r="D19" s="7"/>
      <c r="E19" s="10">
        <f t="shared" si="0"/>
        <v>0</v>
      </c>
      <c r="F19" s="12"/>
      <c r="G19" s="7">
        <v>1344</v>
      </c>
      <c r="H19" s="10">
        <f t="shared" si="1"/>
        <v>1</v>
      </c>
      <c r="I19" s="7">
        <f t="shared" si="2"/>
        <v>1344</v>
      </c>
      <c r="S19" s="92"/>
    </row>
    <row r="20" spans="1:19" ht="12.75" customHeight="1" x14ac:dyDescent="0.2">
      <c r="A20" s="221"/>
      <c r="B20" s="225"/>
      <c r="C20" s="9" t="s">
        <v>477</v>
      </c>
      <c r="D20" s="7">
        <v>10560</v>
      </c>
      <c r="E20" s="10">
        <f t="shared" si="0"/>
        <v>0.77738515901060068</v>
      </c>
      <c r="F20" s="12"/>
      <c r="G20" s="7">
        <v>3024</v>
      </c>
      <c r="H20" s="10">
        <f t="shared" si="1"/>
        <v>0.22261484098939929</v>
      </c>
      <c r="I20" s="7">
        <f t="shared" si="2"/>
        <v>13584</v>
      </c>
      <c r="S20" s="92"/>
    </row>
    <row r="21" spans="1:19" ht="12.75" customHeight="1" x14ac:dyDescent="0.2">
      <c r="A21" s="221"/>
      <c r="B21" s="225"/>
      <c r="C21" s="9" t="s">
        <v>480</v>
      </c>
      <c r="D21" s="7"/>
      <c r="E21" s="10" t="s">
        <v>615</v>
      </c>
      <c r="F21" s="12"/>
      <c r="G21" s="7"/>
      <c r="H21" s="10" t="s">
        <v>615</v>
      </c>
      <c r="I21" s="7">
        <f t="shared" si="2"/>
        <v>0</v>
      </c>
      <c r="S21" s="92"/>
    </row>
    <row r="22" spans="1:19" ht="12.75" customHeight="1" x14ac:dyDescent="0.2">
      <c r="A22" s="221"/>
      <c r="B22" s="225"/>
      <c r="C22" s="9" t="s">
        <v>488</v>
      </c>
      <c r="D22" s="15">
        <v>4416</v>
      </c>
      <c r="E22" s="10">
        <f t="shared" si="0"/>
        <v>0.5149253731343284</v>
      </c>
      <c r="F22" s="7"/>
      <c r="G22" s="15">
        <v>4160</v>
      </c>
      <c r="H22" s="10">
        <f t="shared" si="1"/>
        <v>0.48507462686567165</v>
      </c>
      <c r="I22" s="7">
        <f t="shared" si="2"/>
        <v>8576</v>
      </c>
      <c r="S22" s="92"/>
    </row>
    <row r="23" spans="1:19" ht="12.75" customHeight="1" x14ac:dyDescent="0.2">
      <c r="A23" s="221"/>
      <c r="B23" s="225"/>
      <c r="C23" s="9" t="s">
        <v>490</v>
      </c>
      <c r="D23" s="15"/>
      <c r="E23" s="10" t="s">
        <v>615</v>
      </c>
      <c r="F23" s="7"/>
      <c r="G23" s="15"/>
      <c r="H23" s="10" t="s">
        <v>615</v>
      </c>
      <c r="I23" s="7">
        <f t="shared" si="2"/>
        <v>0</v>
      </c>
      <c r="S23" s="92"/>
    </row>
    <row r="24" spans="1:19" ht="12.75" customHeight="1" x14ac:dyDescent="0.2">
      <c r="A24" s="221"/>
      <c r="B24" s="225"/>
      <c r="C24" s="9" t="s">
        <v>491</v>
      </c>
      <c r="D24" s="15"/>
      <c r="E24" s="10" t="s">
        <v>615</v>
      </c>
      <c r="F24" s="7"/>
      <c r="G24" s="15"/>
      <c r="H24" s="10" t="s">
        <v>615</v>
      </c>
      <c r="I24" s="7">
        <f t="shared" si="2"/>
        <v>0</v>
      </c>
      <c r="S24" s="92"/>
    </row>
    <row r="25" spans="1:19" ht="12.75" customHeight="1" x14ac:dyDescent="0.2">
      <c r="A25" s="221"/>
      <c r="B25" s="225"/>
      <c r="C25" s="9" t="s">
        <v>494</v>
      </c>
      <c r="D25" s="15"/>
      <c r="E25" s="10" t="s">
        <v>615</v>
      </c>
      <c r="F25" s="7"/>
      <c r="G25" s="15"/>
      <c r="H25" s="10" t="s">
        <v>615</v>
      </c>
      <c r="I25" s="7">
        <f t="shared" si="2"/>
        <v>0</v>
      </c>
      <c r="S25" s="92"/>
    </row>
    <row r="26" spans="1:19" ht="12.75" customHeight="1" x14ac:dyDescent="0.2">
      <c r="A26" s="221"/>
      <c r="B26" s="225"/>
      <c r="C26" s="9" t="s">
        <v>497</v>
      </c>
      <c r="D26" s="7"/>
      <c r="E26" s="10">
        <f t="shared" si="0"/>
        <v>0</v>
      </c>
      <c r="F26" s="7"/>
      <c r="G26" s="7">
        <v>7680</v>
      </c>
      <c r="H26" s="10">
        <f t="shared" si="1"/>
        <v>1</v>
      </c>
      <c r="I26" s="7">
        <f t="shared" si="2"/>
        <v>7680</v>
      </c>
      <c r="S26" s="92"/>
    </row>
    <row r="27" spans="1:19" ht="12.75" customHeight="1" x14ac:dyDescent="0.2">
      <c r="A27" s="221"/>
      <c r="B27" s="225"/>
      <c r="C27" s="9" t="s">
        <v>499</v>
      </c>
      <c r="D27" s="7">
        <v>5856</v>
      </c>
      <c r="E27" s="10">
        <f t="shared" si="0"/>
        <v>0.5446428571428571</v>
      </c>
      <c r="F27" s="7"/>
      <c r="G27" s="7">
        <v>4896</v>
      </c>
      <c r="H27" s="10">
        <f t="shared" si="1"/>
        <v>0.45535714285714285</v>
      </c>
      <c r="I27" s="7">
        <f t="shared" si="2"/>
        <v>10752</v>
      </c>
      <c r="S27" s="92"/>
    </row>
    <row r="28" spans="1:19" ht="12.75" customHeight="1" x14ac:dyDescent="0.2">
      <c r="A28" s="221"/>
      <c r="B28" s="225"/>
      <c r="C28" s="9" t="s">
        <v>501</v>
      </c>
      <c r="D28" s="7">
        <v>1920</v>
      </c>
      <c r="E28" s="10">
        <f t="shared" si="0"/>
        <v>1</v>
      </c>
      <c r="F28" s="7"/>
      <c r="G28" s="7"/>
      <c r="H28" s="10">
        <f t="shared" si="1"/>
        <v>0</v>
      </c>
      <c r="I28" s="7">
        <f t="shared" si="2"/>
        <v>1920</v>
      </c>
      <c r="S28" s="92"/>
    </row>
    <row r="29" spans="1:19" ht="12.75" customHeight="1" x14ac:dyDescent="0.2">
      <c r="A29" s="221"/>
      <c r="B29" s="225"/>
      <c r="C29" s="9" t="s">
        <v>502</v>
      </c>
      <c r="D29" s="7"/>
      <c r="E29" s="10" t="s">
        <v>615</v>
      </c>
      <c r="F29" s="7"/>
      <c r="G29" s="7"/>
      <c r="H29" s="10" t="s">
        <v>615</v>
      </c>
      <c r="I29" s="7">
        <f t="shared" si="2"/>
        <v>0</v>
      </c>
    </row>
    <row r="30" spans="1:19" ht="12.75" customHeight="1" x14ac:dyDescent="0.2">
      <c r="A30" s="221"/>
      <c r="B30" s="225"/>
      <c r="C30" s="9" t="s">
        <v>511</v>
      </c>
      <c r="D30" s="7"/>
      <c r="E30" s="10">
        <f t="shared" ref="E30:E76" si="3">+D30/$I30</f>
        <v>0</v>
      </c>
      <c r="F30" s="7"/>
      <c r="G30" s="7">
        <v>1920</v>
      </c>
      <c r="H30" s="10">
        <f t="shared" ref="H30:H76" si="4">+G30/$I30</f>
        <v>1</v>
      </c>
      <c r="I30" s="7">
        <f t="shared" si="2"/>
        <v>1920</v>
      </c>
      <c r="S30" s="92"/>
    </row>
    <row r="31" spans="1:19" ht="12.75" customHeight="1" thickBot="1" x14ac:dyDescent="0.25">
      <c r="A31" s="221"/>
      <c r="B31" s="226"/>
      <c r="C31" s="58" t="s">
        <v>0</v>
      </c>
      <c r="D31" s="59">
        <f>SUM(D10:D30)</f>
        <v>57440</v>
      </c>
      <c r="E31" s="60">
        <f t="shared" si="3"/>
        <v>0.57837924923473494</v>
      </c>
      <c r="F31" s="61"/>
      <c r="G31" s="59">
        <f>SUM(G10:G30)</f>
        <v>41872</v>
      </c>
      <c r="H31" s="60">
        <f t="shared" si="4"/>
        <v>0.42162075076526501</v>
      </c>
      <c r="I31" s="62">
        <f t="shared" si="2"/>
        <v>99312</v>
      </c>
      <c r="S31" s="92"/>
    </row>
    <row r="32" spans="1:19" ht="12.75" customHeight="1" x14ac:dyDescent="0.2">
      <c r="A32" s="221"/>
      <c r="B32" s="224" t="s">
        <v>333</v>
      </c>
      <c r="C32" s="47" t="s">
        <v>543</v>
      </c>
      <c r="D32" s="16">
        <v>16576</v>
      </c>
      <c r="E32" s="17">
        <f t="shared" si="3"/>
        <v>0.94010889292196009</v>
      </c>
      <c r="F32" s="16"/>
      <c r="G32" s="16">
        <v>1056</v>
      </c>
      <c r="H32" s="17">
        <f t="shared" si="4"/>
        <v>5.9891107078039928E-2</v>
      </c>
      <c r="I32" s="16">
        <f t="shared" si="2"/>
        <v>17632</v>
      </c>
      <c r="S32" s="92"/>
    </row>
    <row r="33" spans="1:19" ht="12.75" customHeight="1" x14ac:dyDescent="0.2">
      <c r="A33" s="221"/>
      <c r="B33" s="224"/>
      <c r="C33" s="9" t="s">
        <v>544</v>
      </c>
      <c r="D33" s="7">
        <v>52608</v>
      </c>
      <c r="E33" s="10">
        <f t="shared" si="3"/>
        <v>0.82883791278043861</v>
      </c>
      <c r="F33" s="12"/>
      <c r="G33" s="7">
        <v>10864</v>
      </c>
      <c r="H33" s="10">
        <f t="shared" si="4"/>
        <v>0.17116208721956139</v>
      </c>
      <c r="I33" s="7">
        <f t="shared" si="2"/>
        <v>63472</v>
      </c>
      <c r="S33" s="92"/>
    </row>
    <row r="34" spans="1:19" ht="12.75" customHeight="1" x14ac:dyDescent="0.2">
      <c r="A34" s="221"/>
      <c r="B34" s="224"/>
      <c r="C34" s="9" t="s">
        <v>545</v>
      </c>
      <c r="D34" s="203">
        <v>1088</v>
      </c>
      <c r="E34" s="10">
        <f t="shared" si="3"/>
        <v>1</v>
      </c>
      <c r="F34" s="12"/>
      <c r="G34" s="203"/>
      <c r="H34" s="10">
        <f t="shared" si="4"/>
        <v>0</v>
      </c>
      <c r="I34" s="7">
        <f t="shared" si="2"/>
        <v>1088</v>
      </c>
      <c r="S34" s="92"/>
    </row>
    <row r="35" spans="1:19" ht="12.75" customHeight="1" x14ac:dyDescent="0.2">
      <c r="A35" s="221"/>
      <c r="B35" s="224"/>
      <c r="C35" s="9" t="s">
        <v>546</v>
      </c>
      <c r="D35" s="7">
        <v>12528</v>
      </c>
      <c r="E35" s="10">
        <f t="shared" si="3"/>
        <v>0.87486033519553075</v>
      </c>
      <c r="F35" s="7"/>
      <c r="G35" s="7">
        <v>1792</v>
      </c>
      <c r="H35" s="10">
        <f t="shared" si="4"/>
        <v>0.12513966480446928</v>
      </c>
      <c r="I35" s="7">
        <f t="shared" si="2"/>
        <v>14320</v>
      </c>
      <c r="S35" s="92"/>
    </row>
    <row r="36" spans="1:19" ht="12.75" customHeight="1" x14ac:dyDescent="0.2">
      <c r="A36" s="221"/>
      <c r="B36" s="224"/>
      <c r="C36" s="9" t="s">
        <v>547</v>
      </c>
      <c r="D36" s="7">
        <v>2816</v>
      </c>
      <c r="E36" s="10">
        <f t="shared" si="3"/>
        <v>1</v>
      </c>
      <c r="F36" s="7"/>
      <c r="G36" s="7"/>
      <c r="H36" s="10">
        <f t="shared" si="4"/>
        <v>0</v>
      </c>
      <c r="I36" s="7">
        <f t="shared" si="2"/>
        <v>2816</v>
      </c>
      <c r="S36" s="92"/>
    </row>
    <row r="37" spans="1:19" ht="12.75" customHeight="1" x14ac:dyDescent="0.2">
      <c r="A37" s="221"/>
      <c r="B37" s="224"/>
      <c r="C37" s="9" t="s">
        <v>548</v>
      </c>
      <c r="D37" s="7">
        <v>16720</v>
      </c>
      <c r="E37" s="10">
        <f t="shared" si="3"/>
        <v>0.68122555410690999</v>
      </c>
      <c r="F37" s="7"/>
      <c r="G37" s="7">
        <v>7824</v>
      </c>
      <c r="H37" s="10">
        <f t="shared" si="4"/>
        <v>0.31877444589308995</v>
      </c>
      <c r="I37" s="7">
        <f t="shared" si="2"/>
        <v>24544</v>
      </c>
      <c r="S37" s="92"/>
    </row>
    <row r="38" spans="1:19" ht="12.75" customHeight="1" x14ac:dyDescent="0.2">
      <c r="A38" s="221"/>
      <c r="B38" s="224"/>
      <c r="C38" s="9" t="s">
        <v>549</v>
      </c>
      <c r="D38" s="7">
        <v>29520</v>
      </c>
      <c r="E38" s="10">
        <f t="shared" si="3"/>
        <v>0.49690277403716671</v>
      </c>
      <c r="F38" s="7"/>
      <c r="G38" s="7">
        <v>29888</v>
      </c>
      <c r="H38" s="10">
        <f t="shared" si="4"/>
        <v>0.50309722596283324</v>
      </c>
      <c r="I38" s="7">
        <f t="shared" si="2"/>
        <v>59408</v>
      </c>
      <c r="S38" s="92"/>
    </row>
    <row r="39" spans="1:19" ht="12.75" customHeight="1" x14ac:dyDescent="0.2">
      <c r="A39" s="221"/>
      <c r="B39" s="224"/>
      <c r="C39" s="9" t="s">
        <v>550</v>
      </c>
      <c r="D39" s="7">
        <v>7808</v>
      </c>
      <c r="E39" s="10">
        <f t="shared" si="3"/>
        <v>0.91044776119402981</v>
      </c>
      <c r="F39" s="7"/>
      <c r="G39" s="7">
        <v>768</v>
      </c>
      <c r="H39" s="10">
        <f t="shared" si="4"/>
        <v>8.9552238805970144E-2</v>
      </c>
      <c r="I39" s="7">
        <f t="shared" si="2"/>
        <v>8576</v>
      </c>
      <c r="S39" s="92"/>
    </row>
    <row r="40" spans="1:19" ht="12.75" customHeight="1" x14ac:dyDescent="0.2">
      <c r="A40" s="221"/>
      <c r="B40" s="224"/>
      <c r="C40" s="9" t="s">
        <v>551</v>
      </c>
      <c r="D40" s="7">
        <v>5616</v>
      </c>
      <c r="E40" s="10">
        <f t="shared" si="3"/>
        <v>0.714867617107943</v>
      </c>
      <c r="F40" s="7"/>
      <c r="G40" s="7">
        <v>2240</v>
      </c>
      <c r="H40" s="10">
        <f t="shared" si="4"/>
        <v>0.285132382892057</v>
      </c>
      <c r="I40" s="7">
        <f t="shared" si="2"/>
        <v>7856</v>
      </c>
      <c r="S40" s="92"/>
    </row>
    <row r="41" spans="1:19" ht="12.75" customHeight="1" x14ac:dyDescent="0.2">
      <c r="A41" s="221"/>
      <c r="B41" s="224"/>
      <c r="C41" s="9" t="s">
        <v>552</v>
      </c>
      <c r="D41" s="7">
        <v>15856</v>
      </c>
      <c r="E41" s="10">
        <f t="shared" si="3"/>
        <v>0.69495091164095368</v>
      </c>
      <c r="F41" s="7"/>
      <c r="G41" s="7">
        <v>6960</v>
      </c>
      <c r="H41" s="10">
        <f t="shared" si="4"/>
        <v>0.30504908835904626</v>
      </c>
      <c r="I41" s="7">
        <f t="shared" si="2"/>
        <v>22816</v>
      </c>
      <c r="S41" s="92"/>
    </row>
    <row r="42" spans="1:19" ht="12.75" customHeight="1" x14ac:dyDescent="0.2">
      <c r="A42" s="221"/>
      <c r="B42" s="224"/>
      <c r="C42" s="9" t="s">
        <v>553</v>
      </c>
      <c r="D42" s="7">
        <v>9920</v>
      </c>
      <c r="E42" s="10">
        <f t="shared" si="3"/>
        <v>0.72093023255813948</v>
      </c>
      <c r="F42" s="7"/>
      <c r="G42" s="7">
        <v>3840</v>
      </c>
      <c r="H42" s="10">
        <f t="shared" si="4"/>
        <v>0.27906976744186046</v>
      </c>
      <c r="I42" s="7">
        <f t="shared" si="2"/>
        <v>13760</v>
      </c>
      <c r="S42" s="92"/>
    </row>
    <row r="43" spans="1:19" ht="12.75" customHeight="1" x14ac:dyDescent="0.2">
      <c r="A43" s="221"/>
      <c r="B43" s="224"/>
      <c r="C43" s="9" t="s">
        <v>554</v>
      </c>
      <c r="D43" s="7"/>
      <c r="E43" s="10" t="s">
        <v>615</v>
      </c>
      <c r="F43" s="7"/>
      <c r="G43" s="7"/>
      <c r="H43" s="10" t="s">
        <v>615</v>
      </c>
      <c r="I43" s="7">
        <f t="shared" si="2"/>
        <v>0</v>
      </c>
      <c r="S43" s="92"/>
    </row>
    <row r="44" spans="1:19" ht="12.75" customHeight="1" x14ac:dyDescent="0.2">
      <c r="A44" s="221"/>
      <c r="B44" s="224"/>
      <c r="C44" s="9" t="s">
        <v>555</v>
      </c>
      <c r="D44" s="40">
        <v>22896</v>
      </c>
      <c r="E44" s="17">
        <f t="shared" si="3"/>
        <v>0.49498443445174678</v>
      </c>
      <c r="F44" s="16"/>
      <c r="G44" s="40">
        <v>23360</v>
      </c>
      <c r="H44" s="17">
        <f t="shared" si="4"/>
        <v>0.50501556554825322</v>
      </c>
      <c r="I44" s="16">
        <f t="shared" si="2"/>
        <v>46256</v>
      </c>
      <c r="S44" s="92"/>
    </row>
    <row r="45" spans="1:19" ht="12.75" customHeight="1" x14ac:dyDescent="0.2">
      <c r="A45" s="221"/>
      <c r="B45" s="224"/>
      <c r="C45" s="9" t="s">
        <v>556</v>
      </c>
      <c r="D45" s="7">
        <v>13312</v>
      </c>
      <c r="E45" s="10">
        <f t="shared" si="3"/>
        <v>0.6887417218543046</v>
      </c>
      <c r="F45" s="12"/>
      <c r="G45" s="7">
        <v>6016</v>
      </c>
      <c r="H45" s="10">
        <f t="shared" si="4"/>
        <v>0.31125827814569534</v>
      </c>
      <c r="I45" s="7">
        <f t="shared" si="2"/>
        <v>19328</v>
      </c>
      <c r="S45" s="92"/>
    </row>
    <row r="46" spans="1:19" ht="12.75" customHeight="1" x14ac:dyDescent="0.2">
      <c r="A46" s="221"/>
      <c r="B46" s="224"/>
      <c r="C46" s="9" t="s">
        <v>557</v>
      </c>
      <c r="D46" s="7">
        <v>4608</v>
      </c>
      <c r="E46" s="10">
        <f t="shared" si="3"/>
        <v>0.71287128712871284</v>
      </c>
      <c r="F46" s="7"/>
      <c r="G46" s="7">
        <v>1856</v>
      </c>
      <c r="H46" s="10">
        <f t="shared" si="4"/>
        <v>0.28712871287128711</v>
      </c>
      <c r="I46" s="7">
        <f t="shared" si="2"/>
        <v>6464</v>
      </c>
      <c r="S46" s="92"/>
    </row>
    <row r="47" spans="1:19" ht="12.75" customHeight="1" x14ac:dyDescent="0.2">
      <c r="A47" s="221"/>
      <c r="B47" s="224"/>
      <c r="C47" s="9" t="s">
        <v>558</v>
      </c>
      <c r="D47" s="7"/>
      <c r="E47" s="10">
        <f t="shared" si="3"/>
        <v>0</v>
      </c>
      <c r="F47" s="7"/>
      <c r="G47" s="7">
        <v>960</v>
      </c>
      <c r="H47" s="10">
        <f t="shared" si="4"/>
        <v>1</v>
      </c>
      <c r="I47" s="7">
        <f t="shared" si="2"/>
        <v>960</v>
      </c>
      <c r="S47" s="92"/>
    </row>
    <row r="48" spans="1:19" ht="12.75" customHeight="1" x14ac:dyDescent="0.2">
      <c r="A48" s="221"/>
      <c r="B48" s="224"/>
      <c r="C48" s="9" t="s">
        <v>559</v>
      </c>
      <c r="D48" s="7"/>
      <c r="E48" s="10">
        <f t="shared" si="3"/>
        <v>0</v>
      </c>
      <c r="F48" s="7"/>
      <c r="G48" s="7">
        <v>1728</v>
      </c>
      <c r="H48" s="10">
        <f t="shared" si="4"/>
        <v>1</v>
      </c>
      <c r="I48" s="7">
        <f t="shared" si="2"/>
        <v>1728</v>
      </c>
      <c r="S48" s="92"/>
    </row>
    <row r="49" spans="1:19" ht="12.75" customHeight="1" x14ac:dyDescent="0.2">
      <c r="A49" s="221"/>
      <c r="B49" s="224"/>
      <c r="C49" s="9" t="s">
        <v>521</v>
      </c>
      <c r="D49" s="15">
        <v>67312</v>
      </c>
      <c r="E49" s="10">
        <f t="shared" si="3"/>
        <v>0.77634249861598081</v>
      </c>
      <c r="F49" s="7"/>
      <c r="G49" s="15">
        <v>19392</v>
      </c>
      <c r="H49" s="10">
        <f t="shared" si="4"/>
        <v>0.22365750138401919</v>
      </c>
      <c r="I49" s="7">
        <f t="shared" si="2"/>
        <v>86704</v>
      </c>
      <c r="S49" s="92"/>
    </row>
    <row r="50" spans="1:19" ht="12.75" customHeight="1" thickBot="1" x14ac:dyDescent="0.25">
      <c r="A50" s="221"/>
      <c r="B50" s="227"/>
      <c r="C50" s="63" t="s">
        <v>0</v>
      </c>
      <c r="D50" s="59">
        <f>SUM(D32:D49)</f>
        <v>279184</v>
      </c>
      <c r="E50" s="60">
        <f t="shared" si="3"/>
        <v>0.7019470592968059</v>
      </c>
      <c r="F50" s="62"/>
      <c r="G50" s="59">
        <f>SUM(G32:G49)</f>
        <v>118544</v>
      </c>
      <c r="H50" s="60">
        <f t="shared" si="4"/>
        <v>0.29805294070319416</v>
      </c>
      <c r="I50" s="62">
        <f t="shared" si="2"/>
        <v>397728</v>
      </c>
      <c r="S50" s="92"/>
    </row>
    <row r="51" spans="1:19" ht="12.75" customHeight="1" thickBot="1" x14ac:dyDescent="0.25">
      <c r="A51" s="222"/>
      <c r="B51" s="228" t="s">
        <v>177</v>
      </c>
      <c r="C51" s="229"/>
      <c r="D51" s="75">
        <f>SUM(D31,D50)</f>
        <v>336624</v>
      </c>
      <c r="E51" s="76">
        <f t="shared" ref="E51:E135" si="5">+D51/$I51</f>
        <v>0.67725736359246735</v>
      </c>
      <c r="F51" s="77"/>
      <c r="G51" s="75">
        <f>SUM(G31,G50)</f>
        <v>160416</v>
      </c>
      <c r="H51" s="76">
        <f t="shared" ref="H51:H135" si="6">+G51/$I51</f>
        <v>0.32274263640753259</v>
      </c>
      <c r="I51" s="77">
        <f t="shared" ref="I51:I135" si="7">+D51+G51</f>
        <v>497040</v>
      </c>
      <c r="S51" s="92"/>
    </row>
    <row r="52" spans="1:19" ht="12.75" customHeight="1" x14ac:dyDescent="0.2">
      <c r="A52" s="223" t="s">
        <v>349</v>
      </c>
      <c r="B52" s="223" t="s">
        <v>334</v>
      </c>
      <c r="C52" s="50" t="s">
        <v>152</v>
      </c>
      <c r="D52" s="85"/>
      <c r="E52" s="86"/>
      <c r="F52" s="85"/>
      <c r="G52" s="85"/>
      <c r="H52" s="86"/>
      <c r="I52" s="85"/>
    </row>
    <row r="53" spans="1:19" ht="12.75" customHeight="1" x14ac:dyDescent="0.2">
      <c r="A53" s="224"/>
      <c r="B53" s="224"/>
      <c r="C53" s="9" t="s">
        <v>522</v>
      </c>
      <c r="D53" s="15"/>
      <c r="E53" s="10" t="s">
        <v>615</v>
      </c>
      <c r="F53" s="7"/>
      <c r="G53" s="15"/>
      <c r="H53" s="10" t="s">
        <v>615</v>
      </c>
      <c r="I53" s="7">
        <f t="shared" si="2"/>
        <v>0</v>
      </c>
    </row>
    <row r="54" spans="1:19" ht="12.75" customHeight="1" x14ac:dyDescent="0.2">
      <c r="A54" s="224"/>
      <c r="B54" s="224"/>
      <c r="C54" s="9" t="s">
        <v>420</v>
      </c>
      <c r="D54" s="15">
        <v>1008</v>
      </c>
      <c r="E54" s="10">
        <f t="shared" si="3"/>
        <v>0.25</v>
      </c>
      <c r="F54" s="7"/>
      <c r="G54" s="15">
        <v>3024</v>
      </c>
      <c r="H54" s="10">
        <f t="shared" si="4"/>
        <v>0.75</v>
      </c>
      <c r="I54" s="7">
        <f t="shared" si="2"/>
        <v>4032</v>
      </c>
      <c r="S54" s="92"/>
    </row>
    <row r="55" spans="1:19" ht="12.75" customHeight="1" x14ac:dyDescent="0.2">
      <c r="A55" s="224"/>
      <c r="B55" s="224"/>
      <c r="C55" s="9" t="s">
        <v>423</v>
      </c>
      <c r="D55" s="15"/>
      <c r="E55" s="10">
        <f t="shared" si="3"/>
        <v>0</v>
      </c>
      <c r="F55" s="7"/>
      <c r="G55" s="15">
        <v>2208</v>
      </c>
      <c r="H55" s="10">
        <f t="shared" si="4"/>
        <v>1</v>
      </c>
      <c r="I55" s="7">
        <f t="shared" si="2"/>
        <v>2208</v>
      </c>
      <c r="S55" s="92"/>
    </row>
    <row r="56" spans="1:19" ht="12.75" customHeight="1" x14ac:dyDescent="0.2">
      <c r="A56" s="225"/>
      <c r="B56" s="225"/>
      <c r="C56" s="9" t="s">
        <v>428</v>
      </c>
      <c r="D56" s="15">
        <v>2208</v>
      </c>
      <c r="E56" s="10">
        <f t="shared" si="3"/>
        <v>0.38333333333333336</v>
      </c>
      <c r="F56" s="7"/>
      <c r="G56" s="15">
        <v>3552</v>
      </c>
      <c r="H56" s="10">
        <f t="shared" si="4"/>
        <v>0.6166666666666667</v>
      </c>
      <c r="I56" s="7">
        <f t="shared" si="2"/>
        <v>5760</v>
      </c>
      <c r="S56" s="92"/>
    </row>
    <row r="57" spans="1:19" ht="12.75" customHeight="1" x14ac:dyDescent="0.2">
      <c r="A57" s="225"/>
      <c r="B57" s="225"/>
      <c r="C57" s="9" t="s">
        <v>431</v>
      </c>
      <c r="D57" s="15"/>
      <c r="E57" s="10">
        <f t="shared" si="3"/>
        <v>0</v>
      </c>
      <c r="F57" s="7"/>
      <c r="G57" s="15">
        <v>1056</v>
      </c>
      <c r="H57" s="10">
        <f t="shared" si="4"/>
        <v>1</v>
      </c>
      <c r="I57" s="7">
        <f t="shared" si="2"/>
        <v>1056</v>
      </c>
      <c r="S57" s="92"/>
    </row>
    <row r="58" spans="1:19" ht="12.75" customHeight="1" x14ac:dyDescent="0.2">
      <c r="A58" s="225"/>
      <c r="B58" s="225"/>
      <c r="C58" s="49" t="s">
        <v>435</v>
      </c>
      <c r="D58" s="15"/>
      <c r="E58" s="10" t="s">
        <v>615</v>
      </c>
      <c r="F58" s="7"/>
      <c r="G58" s="15"/>
      <c r="H58" s="10" t="s">
        <v>615</v>
      </c>
      <c r="I58" s="7">
        <f t="shared" si="2"/>
        <v>0</v>
      </c>
      <c r="S58" s="92"/>
    </row>
    <row r="59" spans="1:19" ht="12.75" customHeight="1" x14ac:dyDescent="0.2">
      <c r="A59" s="225"/>
      <c r="B59" s="225"/>
      <c r="C59" s="49" t="s">
        <v>455</v>
      </c>
      <c r="D59" s="15">
        <v>5280</v>
      </c>
      <c r="E59" s="10">
        <f t="shared" si="3"/>
        <v>0.69620253164556967</v>
      </c>
      <c r="F59" s="7"/>
      <c r="G59" s="15">
        <v>2304</v>
      </c>
      <c r="H59" s="10">
        <f t="shared" si="4"/>
        <v>0.30379746835443039</v>
      </c>
      <c r="I59" s="7">
        <f t="shared" si="2"/>
        <v>7584</v>
      </c>
      <c r="S59" s="92"/>
    </row>
    <row r="60" spans="1:19" ht="12.75" customHeight="1" x14ac:dyDescent="0.2">
      <c r="A60" s="225"/>
      <c r="B60" s="225"/>
      <c r="C60" s="49" t="s">
        <v>459</v>
      </c>
      <c r="D60" s="15"/>
      <c r="E60" s="10">
        <f t="shared" si="3"/>
        <v>0</v>
      </c>
      <c r="F60" s="7"/>
      <c r="G60" s="15">
        <v>576</v>
      </c>
      <c r="H60" s="10">
        <f t="shared" si="4"/>
        <v>1</v>
      </c>
      <c r="I60" s="7">
        <f t="shared" si="2"/>
        <v>576</v>
      </c>
      <c r="S60" s="92"/>
    </row>
    <row r="61" spans="1:19" ht="12.75" customHeight="1" x14ac:dyDescent="0.2">
      <c r="A61" s="225"/>
      <c r="B61" s="225"/>
      <c r="C61" s="49" t="s">
        <v>460</v>
      </c>
      <c r="D61" s="15"/>
      <c r="E61" s="10">
        <f t="shared" si="3"/>
        <v>0</v>
      </c>
      <c r="F61" s="7"/>
      <c r="G61" s="15">
        <v>2832</v>
      </c>
      <c r="H61" s="10">
        <f t="shared" si="4"/>
        <v>1</v>
      </c>
      <c r="I61" s="7">
        <f t="shared" si="2"/>
        <v>2832</v>
      </c>
      <c r="S61" s="92"/>
    </row>
    <row r="62" spans="1:19" ht="12.75" customHeight="1" x14ac:dyDescent="0.2">
      <c r="A62" s="225"/>
      <c r="B62" s="225"/>
      <c r="C62" s="49" t="s">
        <v>466</v>
      </c>
      <c r="D62" s="15">
        <v>42528</v>
      </c>
      <c r="E62" s="10">
        <f t="shared" si="3"/>
        <v>0.70936749399519616</v>
      </c>
      <c r="F62" s="7"/>
      <c r="G62" s="15">
        <v>17424</v>
      </c>
      <c r="H62" s="10">
        <f t="shared" si="4"/>
        <v>0.29063250600480384</v>
      </c>
      <c r="I62" s="7">
        <f t="shared" si="2"/>
        <v>59952</v>
      </c>
      <c r="S62" s="92"/>
    </row>
    <row r="63" spans="1:19" ht="12.75" customHeight="1" x14ac:dyDescent="0.2">
      <c r="A63" s="225"/>
      <c r="B63" s="225"/>
      <c r="C63" s="49" t="s">
        <v>467</v>
      </c>
      <c r="D63" s="15"/>
      <c r="E63" s="10" t="s">
        <v>615</v>
      </c>
      <c r="F63" s="7"/>
      <c r="G63" s="15"/>
      <c r="H63" s="10" t="s">
        <v>615</v>
      </c>
      <c r="I63" s="7">
        <f t="shared" si="2"/>
        <v>0</v>
      </c>
      <c r="S63" s="92"/>
    </row>
    <row r="64" spans="1:19" ht="12.75" customHeight="1" x14ac:dyDescent="0.2">
      <c r="A64" s="225"/>
      <c r="B64" s="225"/>
      <c r="C64" s="49" t="s">
        <v>474</v>
      </c>
      <c r="D64" s="15"/>
      <c r="E64" s="10">
        <f t="shared" si="3"/>
        <v>0</v>
      </c>
      <c r="F64" s="7"/>
      <c r="G64" s="15">
        <v>2400</v>
      </c>
      <c r="H64" s="10">
        <f t="shared" si="4"/>
        <v>1</v>
      </c>
      <c r="I64" s="7">
        <f t="shared" si="2"/>
        <v>2400</v>
      </c>
      <c r="S64" s="92"/>
    </row>
    <row r="65" spans="1:19" ht="12.75" customHeight="1" x14ac:dyDescent="0.2">
      <c r="A65" s="225"/>
      <c r="B65" s="225"/>
      <c r="C65" s="49" t="s">
        <v>477</v>
      </c>
      <c r="D65" s="15">
        <v>12576</v>
      </c>
      <c r="E65" s="10">
        <f t="shared" si="3"/>
        <v>0.4924812030075188</v>
      </c>
      <c r="F65" s="7"/>
      <c r="G65" s="15">
        <v>12960</v>
      </c>
      <c r="H65" s="10">
        <f t="shared" si="4"/>
        <v>0.50751879699248126</v>
      </c>
      <c r="I65" s="7">
        <f t="shared" si="2"/>
        <v>25536</v>
      </c>
      <c r="S65" s="92"/>
    </row>
    <row r="66" spans="1:19" ht="12.75" customHeight="1" x14ac:dyDescent="0.2">
      <c r="A66" s="225"/>
      <c r="B66" s="225"/>
      <c r="C66" s="49" t="s">
        <v>480</v>
      </c>
      <c r="D66" s="15"/>
      <c r="E66" s="10">
        <f t="shared" si="3"/>
        <v>0</v>
      </c>
      <c r="F66" s="7"/>
      <c r="G66" s="15">
        <v>1344</v>
      </c>
      <c r="H66" s="10">
        <f t="shared" si="4"/>
        <v>1</v>
      </c>
      <c r="I66" s="7">
        <f t="shared" si="2"/>
        <v>1344</v>
      </c>
      <c r="S66" s="92"/>
    </row>
    <row r="67" spans="1:19" ht="12.75" customHeight="1" x14ac:dyDescent="0.2">
      <c r="A67" s="225"/>
      <c r="B67" s="225"/>
      <c r="C67" s="49" t="s">
        <v>488</v>
      </c>
      <c r="D67" s="15">
        <v>13504</v>
      </c>
      <c r="E67" s="10">
        <f t="shared" si="3"/>
        <v>0.53081761006289307</v>
      </c>
      <c r="F67" s="7"/>
      <c r="G67" s="15">
        <v>11936</v>
      </c>
      <c r="H67" s="10">
        <f t="shared" si="4"/>
        <v>0.46918238993710693</v>
      </c>
      <c r="I67" s="7">
        <f t="shared" si="2"/>
        <v>25440</v>
      </c>
      <c r="S67" s="92"/>
    </row>
    <row r="68" spans="1:19" ht="12.75" customHeight="1" x14ac:dyDescent="0.2">
      <c r="A68" s="225"/>
      <c r="B68" s="225"/>
      <c r="C68" s="49" t="s">
        <v>490</v>
      </c>
      <c r="D68" s="15"/>
      <c r="E68" s="10" t="s">
        <v>615</v>
      </c>
      <c r="F68" s="7"/>
      <c r="G68" s="15"/>
      <c r="H68" s="10" t="s">
        <v>615</v>
      </c>
      <c r="I68" s="7">
        <f t="shared" si="2"/>
        <v>0</v>
      </c>
      <c r="S68" s="92"/>
    </row>
    <row r="69" spans="1:19" ht="12.75" customHeight="1" x14ac:dyDescent="0.2">
      <c r="A69" s="225"/>
      <c r="B69" s="225"/>
      <c r="C69" s="49" t="s">
        <v>491</v>
      </c>
      <c r="D69" s="15"/>
      <c r="E69" s="10" t="s">
        <v>615</v>
      </c>
      <c r="F69" s="7"/>
      <c r="G69" s="15"/>
      <c r="H69" s="10" t="s">
        <v>615</v>
      </c>
      <c r="I69" s="7">
        <f t="shared" si="2"/>
        <v>0</v>
      </c>
      <c r="S69" s="92"/>
    </row>
    <row r="70" spans="1:19" ht="12.75" customHeight="1" x14ac:dyDescent="0.2">
      <c r="A70" s="225"/>
      <c r="B70" s="225"/>
      <c r="C70" s="49" t="s">
        <v>494</v>
      </c>
      <c r="D70" s="15"/>
      <c r="E70" s="10">
        <f t="shared" si="3"/>
        <v>0</v>
      </c>
      <c r="F70" s="7"/>
      <c r="G70" s="15">
        <v>528</v>
      </c>
      <c r="H70" s="10">
        <f t="shared" si="4"/>
        <v>1</v>
      </c>
      <c r="I70" s="7">
        <f t="shared" si="2"/>
        <v>528</v>
      </c>
      <c r="S70" s="92"/>
    </row>
    <row r="71" spans="1:19" ht="12.75" customHeight="1" x14ac:dyDescent="0.2">
      <c r="A71" s="225"/>
      <c r="B71" s="225"/>
      <c r="C71" s="49" t="s">
        <v>495</v>
      </c>
      <c r="D71" s="15"/>
      <c r="E71" s="10">
        <f t="shared" si="3"/>
        <v>0</v>
      </c>
      <c r="F71" s="7"/>
      <c r="G71" s="15">
        <v>2208</v>
      </c>
      <c r="H71" s="10">
        <f t="shared" si="4"/>
        <v>1</v>
      </c>
      <c r="I71" s="7">
        <f t="shared" si="2"/>
        <v>2208</v>
      </c>
      <c r="S71" s="92"/>
    </row>
    <row r="72" spans="1:19" ht="12.75" customHeight="1" x14ac:dyDescent="0.2">
      <c r="A72" s="225"/>
      <c r="B72" s="225"/>
      <c r="C72" s="49" t="s">
        <v>499</v>
      </c>
      <c r="D72" s="15">
        <v>15744</v>
      </c>
      <c r="E72" s="10">
        <f t="shared" si="3"/>
        <v>0.7980535279805353</v>
      </c>
      <c r="F72" s="7"/>
      <c r="G72" s="15">
        <v>3984</v>
      </c>
      <c r="H72" s="10">
        <f t="shared" si="4"/>
        <v>0.20194647201946472</v>
      </c>
      <c r="I72" s="7">
        <f t="shared" si="2"/>
        <v>19728</v>
      </c>
      <c r="S72" s="92"/>
    </row>
    <row r="73" spans="1:19" ht="12.75" customHeight="1" x14ac:dyDescent="0.2">
      <c r="A73" s="225"/>
      <c r="B73" s="225"/>
      <c r="C73" s="49" t="s">
        <v>501</v>
      </c>
      <c r="D73" s="15"/>
      <c r="E73" s="10">
        <f t="shared" si="3"/>
        <v>0</v>
      </c>
      <c r="F73" s="7"/>
      <c r="G73" s="15">
        <v>2592</v>
      </c>
      <c r="H73" s="10">
        <f t="shared" si="4"/>
        <v>1</v>
      </c>
      <c r="I73" s="7">
        <f t="shared" si="2"/>
        <v>2592</v>
      </c>
      <c r="S73" s="92"/>
    </row>
    <row r="74" spans="1:19" ht="12.75" customHeight="1" x14ac:dyDescent="0.2">
      <c r="A74" s="225"/>
      <c r="B74" s="225"/>
      <c r="C74" s="49" t="s">
        <v>502</v>
      </c>
      <c r="D74" s="15"/>
      <c r="E74" s="10">
        <f t="shared" si="3"/>
        <v>0</v>
      </c>
      <c r="F74" s="7"/>
      <c r="G74" s="15">
        <v>5616</v>
      </c>
      <c r="H74" s="10">
        <f t="shared" si="4"/>
        <v>1</v>
      </c>
      <c r="I74" s="7">
        <f t="shared" si="2"/>
        <v>5616</v>
      </c>
      <c r="S74" s="92"/>
    </row>
    <row r="75" spans="1:19" ht="12.75" customHeight="1" x14ac:dyDescent="0.2">
      <c r="A75" s="225"/>
      <c r="B75" s="225"/>
      <c r="C75" s="49" t="s">
        <v>509</v>
      </c>
      <c r="D75" s="15"/>
      <c r="E75" s="10" t="s">
        <v>615</v>
      </c>
      <c r="F75" s="7"/>
      <c r="G75" s="15"/>
      <c r="H75" s="10" t="s">
        <v>615</v>
      </c>
      <c r="I75" s="7">
        <f t="shared" si="2"/>
        <v>0</v>
      </c>
      <c r="S75" s="92"/>
    </row>
    <row r="76" spans="1:19" ht="12.75" customHeight="1" x14ac:dyDescent="0.2">
      <c r="A76" s="225"/>
      <c r="B76" s="225"/>
      <c r="C76" s="49" t="s">
        <v>511</v>
      </c>
      <c r="D76" s="15">
        <v>816</v>
      </c>
      <c r="E76" s="10">
        <f t="shared" si="3"/>
        <v>0.31481481481481483</v>
      </c>
      <c r="F76" s="7"/>
      <c r="G76" s="15">
        <v>1776</v>
      </c>
      <c r="H76" s="10">
        <f t="shared" si="4"/>
        <v>0.68518518518518523</v>
      </c>
      <c r="I76" s="7">
        <f t="shared" si="2"/>
        <v>2592</v>
      </c>
      <c r="S76" s="92"/>
    </row>
    <row r="77" spans="1:19" ht="12.75" customHeight="1" thickBot="1" x14ac:dyDescent="0.25">
      <c r="A77" s="225"/>
      <c r="B77" s="226"/>
      <c r="C77" s="63" t="s">
        <v>0</v>
      </c>
      <c r="D77" s="59">
        <f>SUM(D53:D76)</f>
        <v>93664</v>
      </c>
      <c r="E77" s="60">
        <f t="shared" ref="E77" si="8">+D77/$I77</f>
        <v>0.54460880081868079</v>
      </c>
      <c r="F77" s="62"/>
      <c r="G77" s="59">
        <f>SUM(G53:G76)</f>
        <v>78320</v>
      </c>
      <c r="H77" s="60">
        <f t="shared" ref="H77" si="9">+G77/$I77</f>
        <v>0.45539119918131921</v>
      </c>
      <c r="I77" s="62">
        <f t="shared" ref="I77" si="10">+D77+G77</f>
        <v>171984</v>
      </c>
      <c r="S77" s="92"/>
    </row>
    <row r="78" spans="1:19" ht="12.75" customHeight="1" thickBot="1" x14ac:dyDescent="0.25">
      <c r="A78" s="226"/>
      <c r="B78" s="228" t="s">
        <v>195</v>
      </c>
      <c r="C78" s="229"/>
      <c r="D78" s="75">
        <f>+D77</f>
        <v>93664</v>
      </c>
      <c r="E78" s="76">
        <f t="shared" ref="E78:E101" si="11">+D78/$I78</f>
        <v>0.54460880081868079</v>
      </c>
      <c r="F78" s="77"/>
      <c r="G78" s="75">
        <f>+G77</f>
        <v>78320</v>
      </c>
      <c r="H78" s="76">
        <f t="shared" ref="H78:H101" si="12">+G78/$I78</f>
        <v>0.45539119918131921</v>
      </c>
      <c r="I78" s="77">
        <f t="shared" ref="I78:I101" si="13">+D78+G78</f>
        <v>171984</v>
      </c>
    </row>
    <row r="79" spans="1:19" ht="12.75" customHeight="1" x14ac:dyDescent="0.2">
      <c r="A79" s="223" t="s">
        <v>348</v>
      </c>
      <c r="B79" s="223" t="s">
        <v>335</v>
      </c>
      <c r="C79" s="50" t="s">
        <v>285</v>
      </c>
      <c r="D79" s="85"/>
      <c r="E79" s="86"/>
      <c r="F79" s="85"/>
      <c r="G79" s="85"/>
      <c r="H79" s="86"/>
      <c r="I79" s="85"/>
    </row>
    <row r="80" spans="1:19" ht="12.75" customHeight="1" x14ac:dyDescent="0.2">
      <c r="A80" s="224"/>
      <c r="B80" s="224"/>
      <c r="C80" s="49" t="s">
        <v>420</v>
      </c>
      <c r="D80" s="15">
        <v>3584</v>
      </c>
      <c r="E80" s="10">
        <f t="shared" si="11"/>
        <v>1</v>
      </c>
      <c r="F80" s="7"/>
      <c r="G80" s="15"/>
      <c r="H80" s="10">
        <f t="shared" si="12"/>
        <v>0</v>
      </c>
      <c r="I80" s="7">
        <f t="shared" si="13"/>
        <v>3584</v>
      </c>
      <c r="S80" s="92"/>
    </row>
    <row r="81" spans="1:19" ht="12.75" customHeight="1" x14ac:dyDescent="0.2">
      <c r="A81" s="224"/>
      <c r="B81" s="224"/>
      <c r="C81" s="49" t="s">
        <v>423</v>
      </c>
      <c r="D81" s="15"/>
      <c r="E81" s="10">
        <f t="shared" ref="E81:E82" si="14">+D81/$I81</f>
        <v>0</v>
      </c>
      <c r="F81" s="7"/>
      <c r="G81" s="15">
        <v>864</v>
      </c>
      <c r="H81" s="10">
        <f t="shared" ref="H81:H82" si="15">+G81/$I81</f>
        <v>1</v>
      </c>
      <c r="I81" s="7">
        <f t="shared" ref="I81:I82" si="16">+D81+G81</f>
        <v>864</v>
      </c>
      <c r="S81" s="92"/>
    </row>
    <row r="82" spans="1:19" ht="12.75" customHeight="1" x14ac:dyDescent="0.2">
      <c r="A82" s="224"/>
      <c r="B82" s="224"/>
      <c r="C82" s="49" t="s">
        <v>428</v>
      </c>
      <c r="D82" s="15">
        <v>768</v>
      </c>
      <c r="E82" s="10">
        <f t="shared" si="14"/>
        <v>0.21621621621621623</v>
      </c>
      <c r="F82" s="7"/>
      <c r="G82" s="15">
        <v>2784</v>
      </c>
      <c r="H82" s="10">
        <f t="shared" si="15"/>
        <v>0.78378378378378377</v>
      </c>
      <c r="I82" s="7">
        <f t="shared" si="16"/>
        <v>3552</v>
      </c>
      <c r="S82" s="92"/>
    </row>
    <row r="83" spans="1:19" ht="12.75" customHeight="1" x14ac:dyDescent="0.2">
      <c r="A83" s="224"/>
      <c r="B83" s="225"/>
      <c r="C83" s="49" t="s">
        <v>431</v>
      </c>
      <c r="D83" s="15">
        <v>2544</v>
      </c>
      <c r="E83" s="10">
        <f t="shared" si="11"/>
        <v>1</v>
      </c>
      <c r="F83" s="7"/>
      <c r="G83" s="15"/>
      <c r="H83" s="10">
        <f t="shared" si="12"/>
        <v>0</v>
      </c>
      <c r="I83" s="7">
        <f t="shared" si="13"/>
        <v>2544</v>
      </c>
      <c r="S83" s="92"/>
    </row>
    <row r="84" spans="1:19" ht="12.75" customHeight="1" x14ac:dyDescent="0.2">
      <c r="A84" s="224"/>
      <c r="B84" s="225"/>
      <c r="C84" s="49" t="s">
        <v>455</v>
      </c>
      <c r="D84" s="15"/>
      <c r="E84" s="10">
        <f t="shared" si="11"/>
        <v>0</v>
      </c>
      <c r="F84" s="7"/>
      <c r="G84" s="15">
        <v>4128</v>
      </c>
      <c r="H84" s="10">
        <f t="shared" si="12"/>
        <v>1</v>
      </c>
      <c r="I84" s="7">
        <f t="shared" si="13"/>
        <v>4128</v>
      </c>
      <c r="S84" s="92"/>
    </row>
    <row r="85" spans="1:19" ht="12.75" customHeight="1" x14ac:dyDescent="0.2">
      <c r="A85" s="224"/>
      <c r="B85" s="225"/>
      <c r="C85" s="49" t="s">
        <v>459</v>
      </c>
      <c r="D85" s="15"/>
      <c r="E85" s="10">
        <f t="shared" ref="E85" si="17">+D85/$I85</f>
        <v>0</v>
      </c>
      <c r="F85" s="7"/>
      <c r="G85" s="15">
        <v>1200</v>
      </c>
      <c r="H85" s="10">
        <f t="shared" ref="H85" si="18">+G85/$I85</f>
        <v>1</v>
      </c>
      <c r="I85" s="7">
        <f t="shared" ref="I85" si="19">+D85+G85</f>
        <v>1200</v>
      </c>
      <c r="S85" s="92"/>
    </row>
    <row r="86" spans="1:19" ht="12.75" customHeight="1" x14ac:dyDescent="0.2">
      <c r="A86" s="224"/>
      <c r="B86" s="225"/>
      <c r="C86" s="49" t="s">
        <v>460</v>
      </c>
      <c r="D86" s="15">
        <v>2592</v>
      </c>
      <c r="E86" s="10">
        <f t="shared" si="11"/>
        <v>0.39130434782608697</v>
      </c>
      <c r="F86" s="7"/>
      <c r="G86" s="15">
        <v>4032</v>
      </c>
      <c r="H86" s="10">
        <f t="shared" si="12"/>
        <v>0.60869565217391308</v>
      </c>
      <c r="I86" s="7">
        <f t="shared" si="13"/>
        <v>6624</v>
      </c>
      <c r="S86" s="92"/>
    </row>
    <row r="87" spans="1:19" ht="12.75" customHeight="1" x14ac:dyDescent="0.2">
      <c r="A87" s="224"/>
      <c r="B87" s="225"/>
      <c r="C87" s="49" t="s">
        <v>466</v>
      </c>
      <c r="D87" s="15">
        <v>6144</v>
      </c>
      <c r="E87" s="10">
        <f t="shared" si="11"/>
        <v>0.39384615384615385</v>
      </c>
      <c r="F87" s="7"/>
      <c r="G87" s="15">
        <v>9456</v>
      </c>
      <c r="H87" s="10">
        <f t="shared" si="12"/>
        <v>0.60615384615384615</v>
      </c>
      <c r="I87" s="7">
        <f t="shared" si="13"/>
        <v>15600</v>
      </c>
      <c r="S87" s="92"/>
    </row>
    <row r="88" spans="1:19" ht="12.75" customHeight="1" x14ac:dyDescent="0.2">
      <c r="A88" s="224"/>
      <c r="B88" s="225"/>
      <c r="C88" s="49" t="s">
        <v>467</v>
      </c>
      <c r="D88" s="15"/>
      <c r="E88" s="10">
        <f t="shared" si="11"/>
        <v>0</v>
      </c>
      <c r="F88" s="7"/>
      <c r="G88" s="15">
        <v>2496</v>
      </c>
      <c r="H88" s="10">
        <f t="shared" si="12"/>
        <v>1</v>
      </c>
      <c r="I88" s="7">
        <f t="shared" si="13"/>
        <v>2496</v>
      </c>
      <c r="S88" s="92"/>
    </row>
    <row r="89" spans="1:19" ht="12.75" customHeight="1" x14ac:dyDescent="0.2">
      <c r="A89" s="224"/>
      <c r="B89" s="225"/>
      <c r="C89" s="49" t="s">
        <v>474</v>
      </c>
      <c r="D89" s="15"/>
      <c r="E89" s="10">
        <f t="shared" si="11"/>
        <v>0</v>
      </c>
      <c r="F89" s="7"/>
      <c r="G89" s="15">
        <v>1728</v>
      </c>
      <c r="H89" s="10">
        <f t="shared" si="12"/>
        <v>1</v>
      </c>
      <c r="I89" s="7">
        <f t="shared" si="13"/>
        <v>1728</v>
      </c>
      <c r="S89" s="92"/>
    </row>
    <row r="90" spans="1:19" ht="12.75" customHeight="1" x14ac:dyDescent="0.2">
      <c r="A90" s="224"/>
      <c r="B90" s="225"/>
      <c r="C90" s="49" t="s">
        <v>477</v>
      </c>
      <c r="D90" s="15">
        <v>4512</v>
      </c>
      <c r="E90" s="10">
        <f t="shared" si="11"/>
        <v>0.58385093167701863</v>
      </c>
      <c r="F90" s="7"/>
      <c r="G90" s="15">
        <v>3216</v>
      </c>
      <c r="H90" s="10">
        <f t="shared" si="12"/>
        <v>0.41614906832298137</v>
      </c>
      <c r="I90" s="7">
        <f t="shared" si="13"/>
        <v>7728</v>
      </c>
      <c r="S90" s="92"/>
    </row>
    <row r="91" spans="1:19" ht="12.75" customHeight="1" x14ac:dyDescent="0.2">
      <c r="A91" s="224"/>
      <c r="B91" s="225"/>
      <c r="C91" s="49" t="s">
        <v>480</v>
      </c>
      <c r="D91" s="15"/>
      <c r="E91" s="10">
        <f t="shared" ref="E91:E92" si="20">+D91/$I91</f>
        <v>0</v>
      </c>
      <c r="F91" s="7"/>
      <c r="G91" s="15">
        <v>864</v>
      </c>
      <c r="H91" s="10">
        <f t="shared" ref="H91:H92" si="21">+G91/$I91</f>
        <v>1</v>
      </c>
      <c r="I91" s="7">
        <f t="shared" ref="I91:I92" si="22">+D91+G91</f>
        <v>864</v>
      </c>
      <c r="S91" s="92"/>
    </row>
    <row r="92" spans="1:19" ht="12.75" customHeight="1" x14ac:dyDescent="0.2">
      <c r="A92" s="224"/>
      <c r="B92" s="225"/>
      <c r="C92" s="49" t="s">
        <v>484</v>
      </c>
      <c r="D92" s="15"/>
      <c r="E92" s="10">
        <f t="shared" si="20"/>
        <v>0</v>
      </c>
      <c r="F92" s="7"/>
      <c r="G92" s="15">
        <v>192</v>
      </c>
      <c r="H92" s="10">
        <f t="shared" si="21"/>
        <v>1</v>
      </c>
      <c r="I92" s="7">
        <f t="shared" si="22"/>
        <v>192</v>
      </c>
      <c r="S92" s="92"/>
    </row>
    <row r="93" spans="1:19" ht="12.75" customHeight="1" x14ac:dyDescent="0.2">
      <c r="A93" s="224"/>
      <c r="B93" s="225"/>
      <c r="C93" s="49" t="s">
        <v>488</v>
      </c>
      <c r="D93" s="15">
        <v>4816</v>
      </c>
      <c r="E93" s="10">
        <f t="shared" si="11"/>
        <v>0.806970509383378</v>
      </c>
      <c r="F93" s="7"/>
      <c r="G93" s="15">
        <v>1152</v>
      </c>
      <c r="H93" s="10">
        <f t="shared" si="12"/>
        <v>0.19302949061662197</v>
      </c>
      <c r="I93" s="7">
        <f t="shared" si="13"/>
        <v>5968</v>
      </c>
      <c r="S93" s="92"/>
    </row>
    <row r="94" spans="1:19" ht="12.75" customHeight="1" x14ac:dyDescent="0.2">
      <c r="A94" s="224"/>
      <c r="B94" s="225"/>
      <c r="C94" s="49" t="s">
        <v>490</v>
      </c>
      <c r="D94" s="15"/>
      <c r="E94" s="10">
        <f t="shared" ref="E94" si="23">+D94/$I94</f>
        <v>0</v>
      </c>
      <c r="F94" s="7"/>
      <c r="G94" s="15">
        <v>1104</v>
      </c>
      <c r="H94" s="10">
        <f>+G94/$I94</f>
        <v>1</v>
      </c>
      <c r="I94" s="7">
        <f t="shared" ref="I94" si="24">+D94+G94</f>
        <v>1104</v>
      </c>
      <c r="S94" s="92"/>
    </row>
    <row r="95" spans="1:19" ht="12.75" customHeight="1" x14ac:dyDescent="0.2">
      <c r="A95" s="224"/>
      <c r="B95" s="225"/>
      <c r="C95" s="49" t="s">
        <v>491</v>
      </c>
      <c r="D95" s="15"/>
      <c r="E95" s="10" t="s">
        <v>615</v>
      </c>
      <c r="F95" s="7"/>
      <c r="G95" s="15"/>
      <c r="H95" s="10" t="s">
        <v>615</v>
      </c>
      <c r="I95" s="7">
        <f t="shared" si="13"/>
        <v>0</v>
      </c>
      <c r="S95" s="92"/>
    </row>
    <row r="96" spans="1:19" ht="12.75" customHeight="1" x14ac:dyDescent="0.2">
      <c r="A96" s="224"/>
      <c r="B96" s="225"/>
      <c r="C96" s="49" t="s">
        <v>494</v>
      </c>
      <c r="D96" s="15"/>
      <c r="E96" s="10" t="s">
        <v>615</v>
      </c>
      <c r="F96" s="7"/>
      <c r="G96" s="15"/>
      <c r="H96" s="10" t="s">
        <v>615</v>
      </c>
      <c r="I96" s="7">
        <f t="shared" si="13"/>
        <v>0</v>
      </c>
      <c r="S96" s="92"/>
    </row>
    <row r="97" spans="1:19" ht="12.75" customHeight="1" x14ac:dyDescent="0.2">
      <c r="A97" s="224"/>
      <c r="B97" s="225"/>
      <c r="C97" s="49" t="s">
        <v>497</v>
      </c>
      <c r="D97" s="15"/>
      <c r="E97" s="10" t="s">
        <v>615</v>
      </c>
      <c r="F97" s="7"/>
      <c r="G97" s="15"/>
      <c r="H97" s="10" t="s">
        <v>615</v>
      </c>
      <c r="I97" s="7">
        <f t="shared" si="13"/>
        <v>0</v>
      </c>
      <c r="S97" s="92"/>
    </row>
    <row r="98" spans="1:19" ht="12.75" customHeight="1" x14ac:dyDescent="0.2">
      <c r="A98" s="224"/>
      <c r="B98" s="225"/>
      <c r="C98" s="49" t="s">
        <v>499</v>
      </c>
      <c r="D98" s="15">
        <v>5616</v>
      </c>
      <c r="E98" s="10">
        <f t="shared" si="11"/>
        <v>0.84172661870503596</v>
      </c>
      <c r="F98" s="7"/>
      <c r="G98" s="15">
        <v>1056</v>
      </c>
      <c r="H98" s="10">
        <f t="shared" si="12"/>
        <v>0.15827338129496402</v>
      </c>
      <c r="I98" s="7">
        <f t="shared" si="13"/>
        <v>6672</v>
      </c>
      <c r="S98" s="92"/>
    </row>
    <row r="99" spans="1:19" ht="12.75" customHeight="1" x14ac:dyDescent="0.2">
      <c r="A99" s="224"/>
      <c r="B99" s="225"/>
      <c r="C99" s="49" t="s">
        <v>501</v>
      </c>
      <c r="D99" s="15"/>
      <c r="E99" s="10">
        <f t="shared" si="11"/>
        <v>0</v>
      </c>
      <c r="F99" s="7"/>
      <c r="G99" s="15">
        <v>672</v>
      </c>
      <c r="H99" s="10">
        <f t="shared" si="12"/>
        <v>1</v>
      </c>
      <c r="I99" s="7">
        <f t="shared" si="13"/>
        <v>672</v>
      </c>
      <c r="S99" s="92"/>
    </row>
    <row r="100" spans="1:19" ht="12.75" customHeight="1" x14ac:dyDescent="0.2">
      <c r="A100" s="224"/>
      <c r="B100" s="225"/>
      <c r="C100" s="49" t="s">
        <v>502</v>
      </c>
      <c r="D100" s="15"/>
      <c r="E100" s="10">
        <f t="shared" si="11"/>
        <v>0</v>
      </c>
      <c r="F100" s="7"/>
      <c r="G100" s="15">
        <v>2304</v>
      </c>
      <c r="H100" s="10">
        <f t="shared" si="12"/>
        <v>1</v>
      </c>
      <c r="I100" s="7">
        <f t="shared" si="13"/>
        <v>2304</v>
      </c>
      <c r="S100" s="92"/>
    </row>
    <row r="101" spans="1:19" ht="12.75" customHeight="1" x14ac:dyDescent="0.2">
      <c r="A101" s="224"/>
      <c r="B101" s="225"/>
      <c r="C101" s="49" t="s">
        <v>511</v>
      </c>
      <c r="D101" s="15"/>
      <c r="E101" s="10">
        <f t="shared" si="11"/>
        <v>0</v>
      </c>
      <c r="F101" s="7"/>
      <c r="G101" s="15">
        <v>624</v>
      </c>
      <c r="H101" s="10">
        <f t="shared" si="12"/>
        <v>1</v>
      </c>
      <c r="I101" s="7">
        <f t="shared" si="13"/>
        <v>624</v>
      </c>
      <c r="N101" s="8"/>
      <c r="O101" s="8"/>
      <c r="P101" s="8"/>
      <c r="Q101" s="8"/>
      <c r="S101" s="92"/>
    </row>
    <row r="102" spans="1:19" ht="12.75" customHeight="1" thickBot="1" x14ac:dyDescent="0.25">
      <c r="A102" s="224"/>
      <c r="B102" s="226"/>
      <c r="C102" s="63" t="s">
        <v>0</v>
      </c>
      <c r="D102" s="59">
        <f>SUM(D80:D101)</f>
        <v>30576</v>
      </c>
      <c r="E102" s="60">
        <f t="shared" ref="E102" si="25">+D102/$I102</f>
        <v>0.44670406732117812</v>
      </c>
      <c r="F102" s="62"/>
      <c r="G102" s="59">
        <f>SUM(G80:G101)</f>
        <v>37872</v>
      </c>
      <c r="H102" s="60">
        <f t="shared" ref="H102" si="26">+G102/$I102</f>
        <v>0.55329593267882193</v>
      </c>
      <c r="I102" s="62">
        <f t="shared" ref="I102" si="27">+D102+G102</f>
        <v>68448</v>
      </c>
      <c r="N102" s="8"/>
      <c r="S102" s="92"/>
    </row>
    <row r="103" spans="1:19" ht="12.75" customHeight="1" thickBot="1" x14ac:dyDescent="0.25">
      <c r="A103" s="227"/>
      <c r="B103" s="228" t="s">
        <v>196</v>
      </c>
      <c r="C103" s="229"/>
      <c r="D103" s="75">
        <f>+D102</f>
        <v>30576</v>
      </c>
      <c r="E103" s="76">
        <f t="shared" ref="E103" si="28">+D103/$I103</f>
        <v>0.44670406732117812</v>
      </c>
      <c r="F103" s="77"/>
      <c r="G103" s="75">
        <f>+G102</f>
        <v>37872</v>
      </c>
      <c r="H103" s="76">
        <f t="shared" ref="H103" si="29">+G103/$I103</f>
        <v>0.55329593267882193</v>
      </c>
      <c r="I103" s="77">
        <f t="shared" ref="I103" si="30">+D103+G103</f>
        <v>68448</v>
      </c>
      <c r="N103" s="8"/>
    </row>
    <row r="104" spans="1:19" ht="12.75" customHeight="1" x14ac:dyDescent="0.2">
      <c r="A104" s="224" t="s">
        <v>347</v>
      </c>
      <c r="B104" s="223" t="s">
        <v>336</v>
      </c>
      <c r="C104" s="52" t="s">
        <v>387</v>
      </c>
      <c r="D104" s="42"/>
      <c r="E104" s="41"/>
      <c r="F104" s="42"/>
      <c r="G104" s="42"/>
      <c r="H104" s="41"/>
      <c r="I104" s="42"/>
    </row>
    <row r="105" spans="1:19" ht="12.75" customHeight="1" x14ac:dyDescent="0.2">
      <c r="A105" s="225"/>
      <c r="B105" s="225"/>
      <c r="C105" s="9" t="s">
        <v>422</v>
      </c>
      <c r="D105" s="7"/>
      <c r="E105" s="10">
        <f t="shared" si="5"/>
        <v>0</v>
      </c>
      <c r="F105" s="12"/>
      <c r="G105" s="7">
        <v>672</v>
      </c>
      <c r="H105" s="10">
        <f t="shared" si="6"/>
        <v>1</v>
      </c>
      <c r="I105" s="7">
        <f t="shared" si="7"/>
        <v>672</v>
      </c>
      <c r="S105" s="92"/>
    </row>
    <row r="106" spans="1:19" ht="12.75" customHeight="1" x14ac:dyDescent="0.2">
      <c r="A106" s="225"/>
      <c r="B106" s="225"/>
      <c r="C106" s="9" t="s">
        <v>440</v>
      </c>
      <c r="D106" s="7"/>
      <c r="E106" s="10" t="s">
        <v>615</v>
      </c>
      <c r="F106" s="7"/>
      <c r="G106" s="7"/>
      <c r="H106" s="10" t="s">
        <v>615</v>
      </c>
      <c r="I106" s="7">
        <f t="shared" si="7"/>
        <v>0</v>
      </c>
      <c r="S106" s="92"/>
    </row>
    <row r="107" spans="1:19" ht="12.75" customHeight="1" x14ac:dyDescent="0.2">
      <c r="A107" s="225"/>
      <c r="B107" s="225"/>
      <c r="C107" s="9" t="s">
        <v>560</v>
      </c>
      <c r="D107" s="7">
        <v>7200</v>
      </c>
      <c r="E107" s="10">
        <f t="shared" si="5"/>
        <v>0.4838709677419355</v>
      </c>
      <c r="F107" s="7"/>
      <c r="G107" s="7">
        <v>7680</v>
      </c>
      <c r="H107" s="10">
        <f t="shared" si="6"/>
        <v>0.5161290322580645</v>
      </c>
      <c r="I107" s="7">
        <f t="shared" si="7"/>
        <v>14880</v>
      </c>
      <c r="S107" s="92"/>
    </row>
    <row r="108" spans="1:19" ht="12.75" customHeight="1" x14ac:dyDescent="0.2">
      <c r="A108" s="225"/>
      <c r="B108" s="225"/>
      <c r="C108" s="9" t="s">
        <v>460</v>
      </c>
      <c r="D108" s="7">
        <v>4656</v>
      </c>
      <c r="E108" s="10">
        <f t="shared" si="5"/>
        <v>0.30503144654088049</v>
      </c>
      <c r="F108" s="7"/>
      <c r="G108" s="7">
        <v>10608</v>
      </c>
      <c r="H108" s="10">
        <f t="shared" si="6"/>
        <v>0.69496855345911945</v>
      </c>
      <c r="I108" s="7">
        <f t="shared" si="7"/>
        <v>15264</v>
      </c>
      <c r="S108" s="92"/>
    </row>
    <row r="109" spans="1:19" ht="12.75" customHeight="1" x14ac:dyDescent="0.2">
      <c r="A109" s="225"/>
      <c r="B109" s="225"/>
      <c r="C109" s="9" t="s">
        <v>461</v>
      </c>
      <c r="D109" s="7">
        <v>1664</v>
      </c>
      <c r="E109" s="10">
        <f t="shared" si="5"/>
        <v>1</v>
      </c>
      <c r="F109" s="7"/>
      <c r="G109" s="7"/>
      <c r="H109" s="10">
        <f t="shared" si="6"/>
        <v>0</v>
      </c>
      <c r="I109" s="7">
        <f t="shared" si="7"/>
        <v>1664</v>
      </c>
      <c r="S109" s="92"/>
    </row>
    <row r="110" spans="1:19" ht="12.75" customHeight="1" x14ac:dyDescent="0.2">
      <c r="A110" s="225"/>
      <c r="B110" s="225"/>
      <c r="C110" s="9" t="s">
        <v>473</v>
      </c>
      <c r="D110" s="7"/>
      <c r="E110" s="10" t="s">
        <v>615</v>
      </c>
      <c r="F110" s="7"/>
      <c r="G110" s="7"/>
      <c r="H110" s="10" t="s">
        <v>615</v>
      </c>
      <c r="I110" s="7">
        <f t="shared" si="7"/>
        <v>0</v>
      </c>
      <c r="S110" s="92"/>
    </row>
    <row r="111" spans="1:19" ht="12.75" customHeight="1" x14ac:dyDescent="0.2">
      <c r="A111" s="225"/>
      <c r="B111" s="225"/>
      <c r="C111" s="9" t="s">
        <v>477</v>
      </c>
      <c r="D111" s="7">
        <v>42000</v>
      </c>
      <c r="E111" s="10">
        <f t="shared" si="5"/>
        <v>0.92592592592592593</v>
      </c>
      <c r="F111" s="7"/>
      <c r="G111" s="7">
        <v>3360</v>
      </c>
      <c r="H111" s="10">
        <f t="shared" si="6"/>
        <v>7.407407407407407E-2</v>
      </c>
      <c r="I111" s="7">
        <f t="shared" si="7"/>
        <v>45360</v>
      </c>
      <c r="S111" s="92"/>
    </row>
    <row r="112" spans="1:19" ht="12.75" customHeight="1" x14ac:dyDescent="0.2">
      <c r="A112" s="225"/>
      <c r="B112" s="225"/>
      <c r="C112" s="9" t="s">
        <v>561</v>
      </c>
      <c r="D112" s="7">
        <v>12912</v>
      </c>
      <c r="E112" s="10">
        <f t="shared" si="5"/>
        <v>0.68447837150127222</v>
      </c>
      <c r="F112" s="7"/>
      <c r="G112" s="7">
        <v>5952</v>
      </c>
      <c r="H112" s="10">
        <f t="shared" si="6"/>
        <v>0.31552162849872772</v>
      </c>
      <c r="I112" s="7">
        <f t="shared" si="7"/>
        <v>18864</v>
      </c>
      <c r="S112" s="92"/>
    </row>
    <row r="113" spans="1:19" ht="12.75" customHeight="1" x14ac:dyDescent="0.2">
      <c r="A113" s="225"/>
      <c r="B113" s="225"/>
      <c r="C113" s="9" t="s">
        <v>499</v>
      </c>
      <c r="D113" s="7">
        <v>22080</v>
      </c>
      <c r="E113" s="10">
        <f t="shared" si="5"/>
        <v>0.62585034013605445</v>
      </c>
      <c r="F113" s="7"/>
      <c r="G113" s="7">
        <v>13200</v>
      </c>
      <c r="H113" s="10">
        <f t="shared" si="6"/>
        <v>0.37414965986394561</v>
      </c>
      <c r="I113" s="7">
        <f t="shared" si="7"/>
        <v>35280</v>
      </c>
      <c r="S113" s="92"/>
    </row>
    <row r="114" spans="1:19" ht="12.75" customHeight="1" x14ac:dyDescent="0.2">
      <c r="A114" s="225"/>
      <c r="B114" s="225"/>
      <c r="C114" s="9" t="s">
        <v>501</v>
      </c>
      <c r="D114" s="15">
        <v>15552</v>
      </c>
      <c r="E114" s="57">
        <f t="shared" si="5"/>
        <v>0.71052631578947367</v>
      </c>
      <c r="F114" s="49"/>
      <c r="G114" s="15">
        <v>6336</v>
      </c>
      <c r="H114" s="57">
        <f t="shared" si="6"/>
        <v>0.28947368421052633</v>
      </c>
      <c r="I114" s="15">
        <f t="shared" si="7"/>
        <v>21888</v>
      </c>
      <c r="S114" s="92"/>
    </row>
    <row r="115" spans="1:19" ht="12.75" customHeight="1" x14ac:dyDescent="0.2">
      <c r="A115" s="225"/>
      <c r="B115" s="225"/>
      <c r="C115" s="9" t="s">
        <v>667</v>
      </c>
      <c r="D115" s="15"/>
      <c r="E115" s="57">
        <f t="shared" si="5"/>
        <v>0</v>
      </c>
      <c r="F115" s="49"/>
      <c r="G115" s="15">
        <v>560</v>
      </c>
      <c r="H115" s="57">
        <f t="shared" si="6"/>
        <v>1</v>
      </c>
      <c r="I115" s="15">
        <f t="shared" si="7"/>
        <v>560</v>
      </c>
      <c r="S115" s="92"/>
    </row>
    <row r="116" spans="1:19" ht="12.75" customHeight="1" x14ac:dyDescent="0.2">
      <c r="A116" s="225"/>
      <c r="B116" s="225"/>
      <c r="C116" s="9" t="s">
        <v>509</v>
      </c>
      <c r="D116" s="15">
        <v>5376</v>
      </c>
      <c r="E116" s="57">
        <f t="shared" si="5"/>
        <v>0.86821705426356588</v>
      </c>
      <c r="F116" s="49"/>
      <c r="G116" s="15">
        <v>816</v>
      </c>
      <c r="H116" s="57">
        <f t="shared" si="6"/>
        <v>0.13178294573643412</v>
      </c>
      <c r="I116" s="15">
        <f t="shared" si="7"/>
        <v>6192</v>
      </c>
      <c r="S116" s="92"/>
    </row>
    <row r="117" spans="1:19" ht="12.75" customHeight="1" x14ac:dyDescent="0.2">
      <c r="A117" s="225"/>
      <c r="B117" s="225"/>
      <c r="C117" s="9" t="s">
        <v>511</v>
      </c>
      <c r="D117" s="15">
        <v>15120</v>
      </c>
      <c r="E117" s="57">
        <f t="shared" si="5"/>
        <v>0.6673728813559322</v>
      </c>
      <c r="F117" s="49"/>
      <c r="G117" s="15">
        <v>7536</v>
      </c>
      <c r="H117" s="57">
        <f t="shared" si="6"/>
        <v>0.3326271186440678</v>
      </c>
      <c r="I117" s="15">
        <f t="shared" si="7"/>
        <v>22656</v>
      </c>
      <c r="S117" s="92"/>
    </row>
    <row r="118" spans="1:19" ht="12.75" customHeight="1" x14ac:dyDescent="0.2">
      <c r="A118" s="225"/>
      <c r="B118" s="225"/>
      <c r="C118" s="34" t="s">
        <v>44</v>
      </c>
      <c r="D118" s="32">
        <f>SUM(D105:D117)</f>
        <v>126560</v>
      </c>
      <c r="E118" s="33">
        <f t="shared" si="5"/>
        <v>0.69052815364469666</v>
      </c>
      <c r="F118" s="32"/>
      <c r="G118" s="32">
        <f>SUM(G105:G117)</f>
        <v>56720</v>
      </c>
      <c r="H118" s="33">
        <f t="shared" si="6"/>
        <v>0.30947184635530334</v>
      </c>
      <c r="I118" s="32">
        <f t="shared" si="7"/>
        <v>183280</v>
      </c>
      <c r="S118" s="92"/>
    </row>
    <row r="119" spans="1:19" ht="12.75" customHeight="1" x14ac:dyDescent="0.2">
      <c r="A119" s="225"/>
      <c r="B119" s="225"/>
      <c r="C119" s="52" t="s">
        <v>286</v>
      </c>
      <c r="D119" s="42"/>
      <c r="E119" s="41"/>
      <c r="F119" s="42"/>
      <c r="G119" s="42"/>
      <c r="H119" s="41"/>
      <c r="I119" s="42"/>
      <c r="S119" s="92"/>
    </row>
    <row r="120" spans="1:19" ht="12.75" customHeight="1" x14ac:dyDescent="0.2">
      <c r="A120" s="225"/>
      <c r="B120" s="225"/>
      <c r="C120" s="9" t="s">
        <v>423</v>
      </c>
      <c r="D120" s="16">
        <v>18048</v>
      </c>
      <c r="E120" s="17">
        <f t="shared" si="5"/>
        <v>0.72586872586872586</v>
      </c>
      <c r="F120" s="16"/>
      <c r="G120" s="16">
        <v>6816</v>
      </c>
      <c r="H120" s="17">
        <f t="shared" si="6"/>
        <v>0.27413127413127414</v>
      </c>
      <c r="I120" s="16">
        <f t="shared" si="7"/>
        <v>24864</v>
      </c>
      <c r="S120" s="92"/>
    </row>
    <row r="121" spans="1:19" ht="12.75" customHeight="1" x14ac:dyDescent="0.2">
      <c r="A121" s="225"/>
      <c r="B121" s="225"/>
      <c r="C121" s="9" t="s">
        <v>452</v>
      </c>
      <c r="D121" s="16"/>
      <c r="E121" s="17" t="s">
        <v>615</v>
      </c>
      <c r="F121" s="16"/>
      <c r="G121" s="16"/>
      <c r="H121" s="17" t="s">
        <v>615</v>
      </c>
      <c r="I121" s="16">
        <f t="shared" ref="I121" si="31">+D121+G121</f>
        <v>0</v>
      </c>
      <c r="S121" s="92"/>
    </row>
    <row r="122" spans="1:19" ht="12.75" customHeight="1" x14ac:dyDescent="0.2">
      <c r="A122" s="225"/>
      <c r="B122" s="225"/>
      <c r="C122" s="9" t="s">
        <v>466</v>
      </c>
      <c r="D122" s="7">
        <v>76592</v>
      </c>
      <c r="E122" s="10">
        <f t="shared" si="5"/>
        <v>0.87818748853421391</v>
      </c>
      <c r="F122" s="7"/>
      <c r="G122" s="7">
        <v>10624</v>
      </c>
      <c r="H122" s="10">
        <f t="shared" si="6"/>
        <v>0.12181251146578609</v>
      </c>
      <c r="I122" s="7">
        <f t="shared" si="7"/>
        <v>87216</v>
      </c>
      <c r="S122" s="92"/>
    </row>
    <row r="123" spans="1:19" ht="12.75" customHeight="1" x14ac:dyDescent="0.2">
      <c r="A123" s="225"/>
      <c r="B123" s="225"/>
      <c r="C123" s="9" t="s">
        <v>471</v>
      </c>
      <c r="D123" s="7"/>
      <c r="E123" s="10">
        <f t="shared" si="5"/>
        <v>0</v>
      </c>
      <c r="F123" s="7"/>
      <c r="G123" s="7">
        <v>800</v>
      </c>
      <c r="H123" s="10">
        <f t="shared" si="6"/>
        <v>1</v>
      </c>
      <c r="I123" s="7">
        <f t="shared" si="7"/>
        <v>800</v>
      </c>
      <c r="S123" s="92"/>
    </row>
    <row r="124" spans="1:19" ht="12.75" customHeight="1" x14ac:dyDescent="0.2">
      <c r="A124" s="225"/>
      <c r="B124" s="225"/>
      <c r="C124" s="9" t="s">
        <v>480</v>
      </c>
      <c r="D124" s="14">
        <v>5760</v>
      </c>
      <c r="E124" s="10">
        <f t="shared" si="5"/>
        <v>0.68181818181818177</v>
      </c>
      <c r="F124" s="7"/>
      <c r="G124" s="7">
        <v>2688</v>
      </c>
      <c r="H124" s="10">
        <f t="shared" si="6"/>
        <v>0.31818181818181818</v>
      </c>
      <c r="I124" s="7">
        <f t="shared" si="7"/>
        <v>8448</v>
      </c>
      <c r="S124" s="92"/>
    </row>
    <row r="125" spans="1:19" ht="12.75" customHeight="1" x14ac:dyDescent="0.2">
      <c r="A125" s="225"/>
      <c r="B125" s="225"/>
      <c r="C125" s="51" t="s">
        <v>490</v>
      </c>
      <c r="D125" s="7">
        <v>8784</v>
      </c>
      <c r="E125" s="10">
        <f t="shared" si="5"/>
        <v>0.953125</v>
      </c>
      <c r="F125" s="7"/>
      <c r="G125" s="7">
        <v>432</v>
      </c>
      <c r="H125" s="10">
        <f t="shared" si="6"/>
        <v>4.6875E-2</v>
      </c>
      <c r="I125" s="7">
        <f t="shared" si="7"/>
        <v>9216</v>
      </c>
      <c r="S125" s="92"/>
    </row>
    <row r="126" spans="1:19" ht="12.75" customHeight="1" x14ac:dyDescent="0.2">
      <c r="A126" s="225"/>
      <c r="B126" s="225"/>
      <c r="C126" s="9" t="s">
        <v>494</v>
      </c>
      <c r="D126" s="7">
        <v>7920</v>
      </c>
      <c r="E126" s="10">
        <f t="shared" si="5"/>
        <v>0.7857142857142857</v>
      </c>
      <c r="F126" s="7"/>
      <c r="G126" s="7">
        <v>2160</v>
      </c>
      <c r="H126" s="10">
        <f t="shared" si="6"/>
        <v>0.21428571428571427</v>
      </c>
      <c r="I126" s="7">
        <f t="shared" si="7"/>
        <v>10080</v>
      </c>
      <c r="S126" s="92"/>
    </row>
    <row r="127" spans="1:19" ht="12.75" customHeight="1" x14ac:dyDescent="0.2">
      <c r="A127" s="225"/>
      <c r="B127" s="225"/>
      <c r="C127" s="9" t="s">
        <v>495</v>
      </c>
      <c r="D127" s="7">
        <v>1056</v>
      </c>
      <c r="E127" s="10">
        <f t="shared" si="5"/>
        <v>0.30985915492957744</v>
      </c>
      <c r="F127" s="7"/>
      <c r="G127" s="7">
        <v>2352</v>
      </c>
      <c r="H127" s="10">
        <f t="shared" si="6"/>
        <v>0.6901408450704225</v>
      </c>
      <c r="I127" s="7">
        <f t="shared" si="7"/>
        <v>3408</v>
      </c>
      <c r="S127" s="92"/>
    </row>
    <row r="128" spans="1:19" ht="12.75" customHeight="1" x14ac:dyDescent="0.2">
      <c r="A128" s="225"/>
      <c r="B128" s="225"/>
      <c r="C128" s="48" t="s">
        <v>502</v>
      </c>
      <c r="D128" s="7">
        <v>34176</v>
      </c>
      <c r="E128" s="10">
        <f t="shared" ref="E128" si="32">+D128/$I128</f>
        <v>0.77899343544857769</v>
      </c>
      <c r="F128" s="7"/>
      <c r="G128" s="7">
        <v>9696</v>
      </c>
      <c r="H128" s="10">
        <f t="shared" ref="H128" si="33">+G128/$I128</f>
        <v>0.22100656455142231</v>
      </c>
      <c r="I128" s="7">
        <f t="shared" ref="I128" si="34">+D128+G128</f>
        <v>43872</v>
      </c>
      <c r="S128" s="92"/>
    </row>
    <row r="129" spans="1:19" ht="12.75" customHeight="1" x14ac:dyDescent="0.2">
      <c r="A129" s="225"/>
      <c r="B129" s="225"/>
      <c r="C129" s="48" t="s">
        <v>510</v>
      </c>
      <c r="D129" s="7">
        <v>1440</v>
      </c>
      <c r="E129" s="10">
        <f t="shared" si="5"/>
        <v>0.72</v>
      </c>
      <c r="F129" s="7"/>
      <c r="G129" s="7">
        <v>560</v>
      </c>
      <c r="H129" s="10">
        <f t="shared" si="6"/>
        <v>0.28000000000000003</v>
      </c>
      <c r="I129" s="7">
        <f t="shared" si="7"/>
        <v>2000</v>
      </c>
      <c r="S129" s="92"/>
    </row>
    <row r="130" spans="1:19" ht="12.75" customHeight="1" x14ac:dyDescent="0.2">
      <c r="A130" s="225"/>
      <c r="B130" s="225"/>
      <c r="C130" s="34" t="s">
        <v>44</v>
      </c>
      <c r="D130" s="32">
        <f>SUM(D120:D129)</f>
        <v>153776</v>
      </c>
      <c r="E130" s="33">
        <f t="shared" si="5"/>
        <v>0.80975650855168924</v>
      </c>
      <c r="F130" s="32"/>
      <c r="G130" s="32">
        <f>SUM(G120:G129)</f>
        <v>36128</v>
      </c>
      <c r="H130" s="33">
        <f t="shared" si="6"/>
        <v>0.19024349144831074</v>
      </c>
      <c r="I130" s="32">
        <f t="shared" si="7"/>
        <v>189904</v>
      </c>
      <c r="S130" s="92"/>
    </row>
    <row r="131" spans="1:19" ht="12.75" customHeight="1" x14ac:dyDescent="0.2">
      <c r="A131" s="225"/>
      <c r="B131" s="225"/>
      <c r="C131" s="52" t="s">
        <v>55</v>
      </c>
      <c r="D131" s="32"/>
      <c r="E131" s="33"/>
      <c r="F131" s="32"/>
      <c r="G131" s="32"/>
      <c r="H131" s="33"/>
      <c r="I131" s="32"/>
      <c r="S131" s="92"/>
    </row>
    <row r="132" spans="1:19" ht="12.75" customHeight="1" x14ac:dyDescent="0.2">
      <c r="A132" s="225"/>
      <c r="B132" s="225"/>
      <c r="C132" s="9" t="s">
        <v>420</v>
      </c>
      <c r="D132" s="7">
        <v>24768</v>
      </c>
      <c r="E132" s="10">
        <f t="shared" si="5"/>
        <v>0.66210436270316508</v>
      </c>
      <c r="F132" s="7"/>
      <c r="G132" s="7">
        <v>12640</v>
      </c>
      <c r="H132" s="10">
        <f t="shared" si="6"/>
        <v>0.33789563729683492</v>
      </c>
      <c r="I132" s="7">
        <f t="shared" si="7"/>
        <v>37408</v>
      </c>
      <c r="S132" s="92"/>
    </row>
    <row r="133" spans="1:19" ht="12.75" customHeight="1" x14ac:dyDescent="0.2">
      <c r="A133" s="225"/>
      <c r="B133" s="225"/>
      <c r="C133" s="9" t="s">
        <v>428</v>
      </c>
      <c r="D133" s="7">
        <v>29568</v>
      </c>
      <c r="E133" s="10">
        <f t="shared" si="5"/>
        <v>0.55696202531645567</v>
      </c>
      <c r="F133" s="7"/>
      <c r="G133" s="7">
        <v>23520</v>
      </c>
      <c r="H133" s="10">
        <f t="shared" si="6"/>
        <v>0.44303797468354428</v>
      </c>
      <c r="I133" s="7">
        <f t="shared" si="7"/>
        <v>53088</v>
      </c>
      <c r="S133" s="92"/>
    </row>
    <row r="134" spans="1:19" ht="12.75" customHeight="1" x14ac:dyDescent="0.2">
      <c r="A134" s="225"/>
      <c r="B134" s="225"/>
      <c r="C134" s="9" t="s">
        <v>435</v>
      </c>
      <c r="D134" s="15">
        <v>23824</v>
      </c>
      <c r="E134" s="10">
        <f t="shared" si="5"/>
        <v>0.64851916376306618</v>
      </c>
      <c r="F134" s="7"/>
      <c r="G134" s="15">
        <v>12912</v>
      </c>
      <c r="H134" s="10">
        <f t="shared" si="6"/>
        <v>0.35148083623693382</v>
      </c>
      <c r="I134" s="7">
        <f t="shared" si="7"/>
        <v>36736</v>
      </c>
      <c r="S134" s="92"/>
    </row>
    <row r="135" spans="1:19" ht="12.75" customHeight="1" x14ac:dyDescent="0.2">
      <c r="A135" s="225"/>
      <c r="B135" s="225"/>
      <c r="C135" s="9" t="s">
        <v>467</v>
      </c>
      <c r="D135" s="15">
        <v>8544</v>
      </c>
      <c r="E135" s="10">
        <f t="shared" si="5"/>
        <v>0.6953125</v>
      </c>
      <c r="F135" s="7"/>
      <c r="G135" s="15">
        <v>3744</v>
      </c>
      <c r="H135" s="10">
        <f t="shared" si="6"/>
        <v>0.3046875</v>
      </c>
      <c r="I135" s="7">
        <f t="shared" si="7"/>
        <v>12288</v>
      </c>
      <c r="S135" s="92"/>
    </row>
    <row r="136" spans="1:19" ht="12.75" customHeight="1" x14ac:dyDescent="0.2">
      <c r="A136" s="225"/>
      <c r="B136" s="225"/>
      <c r="C136" s="9" t="s">
        <v>474</v>
      </c>
      <c r="D136" s="7">
        <v>9264</v>
      </c>
      <c r="E136" s="10">
        <f t="shared" ref="E136:E276" si="35">+D136/$I136</f>
        <v>0.56432748538011701</v>
      </c>
      <c r="F136" s="7"/>
      <c r="G136" s="7">
        <v>7152</v>
      </c>
      <c r="H136" s="10">
        <f t="shared" ref="H136:H276" si="36">+G136/$I136</f>
        <v>0.43567251461988304</v>
      </c>
      <c r="I136" s="7">
        <f t="shared" ref="I136:I276" si="37">+D136+G136</f>
        <v>16416</v>
      </c>
      <c r="S136" s="92"/>
    </row>
    <row r="137" spans="1:19" ht="12.75" customHeight="1" x14ac:dyDescent="0.2">
      <c r="A137" s="225"/>
      <c r="B137" s="225"/>
      <c r="C137" s="9" t="s">
        <v>484</v>
      </c>
      <c r="D137" s="7">
        <v>3296</v>
      </c>
      <c r="E137" s="10">
        <f t="shared" si="35"/>
        <v>1</v>
      </c>
      <c r="F137" s="7"/>
      <c r="G137" s="7"/>
      <c r="H137" s="10">
        <f t="shared" si="36"/>
        <v>0</v>
      </c>
      <c r="I137" s="7">
        <f t="shared" si="37"/>
        <v>3296</v>
      </c>
      <c r="S137" s="92"/>
    </row>
    <row r="138" spans="1:19" ht="12.75" customHeight="1" x14ac:dyDescent="0.2">
      <c r="A138" s="225"/>
      <c r="B138" s="225"/>
      <c r="C138" s="9" t="s">
        <v>491</v>
      </c>
      <c r="D138" s="7">
        <v>2400</v>
      </c>
      <c r="E138" s="10">
        <f t="shared" si="35"/>
        <v>1</v>
      </c>
      <c r="F138" s="7"/>
      <c r="G138" s="7"/>
      <c r="H138" s="10">
        <f t="shared" si="36"/>
        <v>0</v>
      </c>
      <c r="I138" s="7">
        <f t="shared" si="37"/>
        <v>2400</v>
      </c>
      <c r="S138" s="92"/>
    </row>
    <row r="139" spans="1:19" ht="12.75" customHeight="1" x14ac:dyDescent="0.2">
      <c r="A139" s="225"/>
      <c r="B139" s="225"/>
      <c r="C139" s="9" t="s">
        <v>497</v>
      </c>
      <c r="D139" s="7">
        <v>12240</v>
      </c>
      <c r="E139" s="10">
        <f t="shared" si="35"/>
        <v>0.65891472868217049</v>
      </c>
      <c r="F139" s="7"/>
      <c r="G139" s="7">
        <v>6336</v>
      </c>
      <c r="H139" s="10">
        <f t="shared" si="36"/>
        <v>0.34108527131782945</v>
      </c>
      <c r="I139" s="7">
        <f t="shared" si="37"/>
        <v>18576</v>
      </c>
      <c r="S139" s="92"/>
    </row>
    <row r="140" spans="1:19" ht="12.75" customHeight="1" x14ac:dyDescent="0.2">
      <c r="A140" s="225"/>
      <c r="B140" s="225"/>
      <c r="C140" s="9" t="s">
        <v>562</v>
      </c>
      <c r="D140" s="7">
        <v>4320</v>
      </c>
      <c r="E140" s="10">
        <f t="shared" si="35"/>
        <v>1</v>
      </c>
      <c r="F140" s="7"/>
      <c r="G140" s="7"/>
      <c r="H140" s="10">
        <f t="shared" si="36"/>
        <v>0</v>
      </c>
      <c r="I140" s="7">
        <f t="shared" si="37"/>
        <v>4320</v>
      </c>
      <c r="S140" s="92"/>
    </row>
    <row r="141" spans="1:19" ht="12.75" customHeight="1" thickBot="1" x14ac:dyDescent="0.25">
      <c r="A141" s="225"/>
      <c r="B141" s="225"/>
      <c r="C141" s="72" t="s">
        <v>44</v>
      </c>
      <c r="D141" s="73">
        <f>SUM(D132:D140)</f>
        <v>118224</v>
      </c>
      <c r="E141" s="74">
        <f t="shared" si="35"/>
        <v>0.64068325674152438</v>
      </c>
      <c r="F141" s="73"/>
      <c r="G141" s="73">
        <f>SUM(G132:G140)</f>
        <v>66304</v>
      </c>
      <c r="H141" s="74">
        <f t="shared" si="36"/>
        <v>0.35931674325847568</v>
      </c>
      <c r="I141" s="73">
        <f t="shared" si="37"/>
        <v>184528</v>
      </c>
      <c r="S141" s="92"/>
    </row>
    <row r="142" spans="1:19" ht="12.75" customHeight="1" x14ac:dyDescent="0.2">
      <c r="A142" s="221" t="s">
        <v>347</v>
      </c>
      <c r="B142" s="224" t="s">
        <v>336</v>
      </c>
      <c r="C142" s="52" t="s">
        <v>669</v>
      </c>
      <c r="D142" s="71"/>
      <c r="E142" s="41"/>
      <c r="F142" s="42"/>
      <c r="G142" s="71"/>
      <c r="H142" s="41"/>
      <c r="I142" s="42"/>
      <c r="S142" s="92"/>
    </row>
    <row r="143" spans="1:19" ht="12.75" customHeight="1" x14ac:dyDescent="0.2">
      <c r="A143" s="238"/>
      <c r="B143" s="224"/>
      <c r="C143" s="51" t="s">
        <v>563</v>
      </c>
      <c r="D143" s="16">
        <v>816</v>
      </c>
      <c r="E143" s="17">
        <f t="shared" si="35"/>
        <v>1</v>
      </c>
      <c r="F143" s="16"/>
      <c r="G143" s="16"/>
      <c r="H143" s="17">
        <f t="shared" si="36"/>
        <v>0</v>
      </c>
      <c r="I143" s="16">
        <f t="shared" si="37"/>
        <v>816</v>
      </c>
      <c r="S143" s="92"/>
    </row>
    <row r="144" spans="1:19" ht="12.75" customHeight="1" x14ac:dyDescent="0.2">
      <c r="A144" s="238"/>
      <c r="B144" s="224"/>
      <c r="C144" s="51" t="s">
        <v>528</v>
      </c>
      <c r="D144" s="16">
        <v>1248</v>
      </c>
      <c r="E144" s="17">
        <f t="shared" si="35"/>
        <v>0.11403508771929824</v>
      </c>
      <c r="F144" s="16"/>
      <c r="G144" s="16">
        <v>9696</v>
      </c>
      <c r="H144" s="17">
        <f t="shared" si="36"/>
        <v>0.88596491228070173</v>
      </c>
      <c r="I144" s="16">
        <f t="shared" si="37"/>
        <v>10944</v>
      </c>
      <c r="S144" s="92"/>
    </row>
    <row r="145" spans="1:19" ht="12.75" customHeight="1" x14ac:dyDescent="0.2">
      <c r="A145" s="238"/>
      <c r="B145" s="224"/>
      <c r="C145" s="51" t="s">
        <v>529</v>
      </c>
      <c r="D145" s="16"/>
      <c r="E145" s="17">
        <f t="shared" si="35"/>
        <v>0</v>
      </c>
      <c r="F145" s="16"/>
      <c r="G145" s="16">
        <v>6240</v>
      </c>
      <c r="H145" s="17">
        <f t="shared" si="36"/>
        <v>1</v>
      </c>
      <c r="I145" s="16">
        <f t="shared" si="37"/>
        <v>6240</v>
      </c>
      <c r="S145" s="92"/>
    </row>
    <row r="146" spans="1:19" ht="12.75" customHeight="1" x14ac:dyDescent="0.2">
      <c r="A146" s="238"/>
      <c r="B146" s="224"/>
      <c r="C146" s="9" t="s">
        <v>530</v>
      </c>
      <c r="D146" s="16">
        <v>2784</v>
      </c>
      <c r="E146" s="17">
        <f t="shared" si="35"/>
        <v>0.11328125</v>
      </c>
      <c r="F146" s="16"/>
      <c r="G146" s="16">
        <v>21792</v>
      </c>
      <c r="H146" s="17">
        <f t="shared" si="36"/>
        <v>0.88671875</v>
      </c>
      <c r="I146" s="16">
        <f t="shared" si="37"/>
        <v>24576</v>
      </c>
      <c r="S146" s="92"/>
    </row>
    <row r="147" spans="1:19" ht="12.75" customHeight="1" x14ac:dyDescent="0.2">
      <c r="A147" s="238"/>
      <c r="B147" s="224"/>
      <c r="C147" s="48" t="s">
        <v>526</v>
      </c>
      <c r="D147" s="16">
        <v>4608</v>
      </c>
      <c r="E147" s="17">
        <f t="shared" si="35"/>
        <v>0.8571428571428571</v>
      </c>
      <c r="F147" s="16"/>
      <c r="G147" s="16">
        <v>768</v>
      </c>
      <c r="H147" s="17">
        <f t="shared" si="36"/>
        <v>0.14285714285714285</v>
      </c>
      <c r="I147" s="16">
        <f t="shared" si="37"/>
        <v>5376</v>
      </c>
      <c r="S147" s="92"/>
    </row>
    <row r="148" spans="1:19" ht="12.75" customHeight="1" x14ac:dyDescent="0.2">
      <c r="A148" s="238"/>
      <c r="B148" s="224"/>
      <c r="C148" s="48" t="s">
        <v>531</v>
      </c>
      <c r="D148" s="16">
        <v>64384</v>
      </c>
      <c r="E148" s="17">
        <f t="shared" si="35"/>
        <v>0.57526804860614722</v>
      </c>
      <c r="F148" s="16"/>
      <c r="G148" s="16">
        <v>47536</v>
      </c>
      <c r="H148" s="17">
        <f t="shared" si="36"/>
        <v>0.42473195139385272</v>
      </c>
      <c r="I148" s="16">
        <f t="shared" si="37"/>
        <v>111920</v>
      </c>
      <c r="S148" s="92"/>
    </row>
    <row r="149" spans="1:19" ht="12.75" customHeight="1" x14ac:dyDescent="0.2">
      <c r="A149" s="238"/>
      <c r="B149" s="224"/>
      <c r="C149" s="48" t="s">
        <v>532</v>
      </c>
      <c r="D149" s="16">
        <v>20832</v>
      </c>
      <c r="E149" s="17">
        <f t="shared" si="35"/>
        <v>0.44927536231884058</v>
      </c>
      <c r="F149" s="7"/>
      <c r="G149" s="16">
        <v>25536</v>
      </c>
      <c r="H149" s="17">
        <f t="shared" si="36"/>
        <v>0.55072463768115942</v>
      </c>
      <c r="I149" s="7">
        <f t="shared" si="37"/>
        <v>46368</v>
      </c>
      <c r="S149" s="92"/>
    </row>
    <row r="150" spans="1:19" ht="12.75" customHeight="1" x14ac:dyDescent="0.2">
      <c r="A150" s="238"/>
      <c r="B150" s="224"/>
      <c r="C150" s="48" t="s">
        <v>533</v>
      </c>
      <c r="D150" s="16"/>
      <c r="E150" s="17">
        <f t="shared" si="35"/>
        <v>0</v>
      </c>
      <c r="F150" s="7"/>
      <c r="G150" s="16">
        <v>1584</v>
      </c>
      <c r="H150" s="17">
        <f t="shared" si="36"/>
        <v>1</v>
      </c>
      <c r="I150" s="7">
        <f t="shared" si="37"/>
        <v>1584</v>
      </c>
      <c r="S150" s="92"/>
    </row>
    <row r="151" spans="1:19" ht="12.75" customHeight="1" x14ac:dyDescent="0.2">
      <c r="A151" s="238"/>
      <c r="B151" s="224"/>
      <c r="C151" s="9" t="s">
        <v>534</v>
      </c>
      <c r="D151" s="16">
        <v>10048</v>
      </c>
      <c r="E151" s="17">
        <f t="shared" si="35"/>
        <v>0.47792998477929982</v>
      </c>
      <c r="F151" s="7"/>
      <c r="G151" s="16">
        <v>10976</v>
      </c>
      <c r="H151" s="17">
        <f t="shared" si="36"/>
        <v>0.52207001522070018</v>
      </c>
      <c r="I151" s="7">
        <f t="shared" si="37"/>
        <v>21024</v>
      </c>
      <c r="S151" s="92"/>
    </row>
    <row r="152" spans="1:19" ht="12.75" customHeight="1" x14ac:dyDescent="0.2">
      <c r="A152" s="238"/>
      <c r="B152" s="224"/>
      <c r="C152" s="48" t="s">
        <v>535</v>
      </c>
      <c r="D152" s="16">
        <v>10224</v>
      </c>
      <c r="E152" s="17">
        <f t="shared" si="35"/>
        <v>0.4049429657794677</v>
      </c>
      <c r="F152" s="7"/>
      <c r="G152" s="16">
        <v>15024</v>
      </c>
      <c r="H152" s="17">
        <f t="shared" si="36"/>
        <v>0.59505703422053235</v>
      </c>
      <c r="I152" s="7">
        <f t="shared" si="37"/>
        <v>25248</v>
      </c>
      <c r="S152" s="92"/>
    </row>
    <row r="153" spans="1:19" ht="12.75" customHeight="1" x14ac:dyDescent="0.2">
      <c r="A153" s="238"/>
      <c r="B153" s="224"/>
      <c r="C153" s="9" t="s">
        <v>536</v>
      </c>
      <c r="D153" s="16">
        <v>1680</v>
      </c>
      <c r="E153" s="17">
        <f t="shared" si="35"/>
        <v>1</v>
      </c>
      <c r="F153" s="7"/>
      <c r="G153" s="16"/>
      <c r="H153" s="17">
        <f t="shared" si="36"/>
        <v>0</v>
      </c>
      <c r="I153" s="7">
        <f t="shared" si="37"/>
        <v>1680</v>
      </c>
      <c r="S153" s="92"/>
    </row>
    <row r="154" spans="1:19" ht="12.75" customHeight="1" x14ac:dyDescent="0.2">
      <c r="A154" s="238"/>
      <c r="B154" s="224"/>
      <c r="C154" s="9" t="s">
        <v>537</v>
      </c>
      <c r="D154" s="16"/>
      <c r="E154" s="17">
        <f t="shared" si="35"/>
        <v>0</v>
      </c>
      <c r="F154" s="7"/>
      <c r="G154" s="16">
        <v>2832</v>
      </c>
      <c r="H154" s="17">
        <f t="shared" si="36"/>
        <v>1</v>
      </c>
      <c r="I154" s="7">
        <f t="shared" si="37"/>
        <v>2832</v>
      </c>
      <c r="S154" s="92"/>
    </row>
    <row r="155" spans="1:19" ht="12.75" customHeight="1" x14ac:dyDescent="0.2">
      <c r="A155" s="238"/>
      <c r="B155" s="224"/>
      <c r="C155" s="9" t="s">
        <v>539</v>
      </c>
      <c r="D155" s="16"/>
      <c r="E155" s="17">
        <f t="shared" si="35"/>
        <v>0</v>
      </c>
      <c r="F155" s="7"/>
      <c r="G155" s="16">
        <v>3552</v>
      </c>
      <c r="H155" s="17">
        <f t="shared" si="36"/>
        <v>1</v>
      </c>
      <c r="I155" s="7">
        <f t="shared" si="37"/>
        <v>3552</v>
      </c>
      <c r="S155" s="92"/>
    </row>
    <row r="156" spans="1:19" ht="12.75" customHeight="1" x14ac:dyDescent="0.2">
      <c r="A156" s="238"/>
      <c r="B156" s="224"/>
      <c r="C156" s="34" t="s">
        <v>44</v>
      </c>
      <c r="D156" s="32">
        <f>SUM(D143:D155)</f>
        <v>116624</v>
      </c>
      <c r="E156" s="33">
        <f t="shared" si="35"/>
        <v>0.44485810192249009</v>
      </c>
      <c r="F156" s="32"/>
      <c r="G156" s="32">
        <f>SUM(G143:G155)</f>
        <v>145536</v>
      </c>
      <c r="H156" s="33">
        <f t="shared" si="36"/>
        <v>0.55514189807750991</v>
      </c>
      <c r="I156" s="32">
        <f t="shared" si="37"/>
        <v>262160</v>
      </c>
      <c r="S156" s="92"/>
    </row>
    <row r="157" spans="1:19" ht="12.75" customHeight="1" thickBot="1" x14ac:dyDescent="0.25">
      <c r="A157" s="238"/>
      <c r="B157" s="227"/>
      <c r="C157" s="58" t="s">
        <v>0</v>
      </c>
      <c r="D157" s="59">
        <f>SUM(D118,D130,D141,D156)</f>
        <v>515184</v>
      </c>
      <c r="E157" s="60">
        <f t="shared" si="35"/>
        <v>0.62837125795246085</v>
      </c>
      <c r="F157" s="62"/>
      <c r="G157" s="59">
        <f>SUM(G118,G130,G141,G156)</f>
        <v>304688</v>
      </c>
      <c r="H157" s="60">
        <f t="shared" si="36"/>
        <v>0.37162874204753915</v>
      </c>
      <c r="I157" s="62">
        <f t="shared" si="37"/>
        <v>819872</v>
      </c>
      <c r="S157" s="92"/>
    </row>
    <row r="158" spans="1:19" ht="12.75" customHeight="1" x14ac:dyDescent="0.2">
      <c r="A158" s="221" t="s">
        <v>347</v>
      </c>
      <c r="B158" s="223" t="s">
        <v>662</v>
      </c>
      <c r="C158" s="50" t="s">
        <v>287</v>
      </c>
      <c r="D158" s="42"/>
      <c r="E158" s="41"/>
      <c r="F158" s="42"/>
      <c r="G158" s="42"/>
      <c r="H158" s="41"/>
      <c r="I158" s="42"/>
    </row>
    <row r="159" spans="1:19" ht="12.75" customHeight="1" x14ac:dyDescent="0.2">
      <c r="A159" s="239"/>
      <c r="B159" s="224"/>
      <c r="C159" s="49" t="s">
        <v>564</v>
      </c>
      <c r="D159" s="7">
        <v>8400</v>
      </c>
      <c r="E159" s="10">
        <f t="shared" si="35"/>
        <v>1</v>
      </c>
      <c r="F159" s="7"/>
      <c r="G159" s="7"/>
      <c r="H159" s="10">
        <f t="shared" si="36"/>
        <v>0</v>
      </c>
      <c r="I159" s="7">
        <f t="shared" si="37"/>
        <v>8400</v>
      </c>
      <c r="S159" s="92"/>
    </row>
    <row r="160" spans="1:19" ht="12.75" customHeight="1" x14ac:dyDescent="0.2">
      <c r="A160" s="239"/>
      <c r="B160" s="224"/>
      <c r="C160" s="49" t="s">
        <v>565</v>
      </c>
      <c r="D160" s="7">
        <v>60352</v>
      </c>
      <c r="E160" s="10">
        <f t="shared" si="35"/>
        <v>0.54985422740524781</v>
      </c>
      <c r="F160" s="7"/>
      <c r="G160" s="7">
        <v>49408</v>
      </c>
      <c r="H160" s="10">
        <f t="shared" si="36"/>
        <v>0.45014577259475219</v>
      </c>
      <c r="I160" s="7">
        <f t="shared" si="37"/>
        <v>109760</v>
      </c>
      <c r="S160" s="92"/>
    </row>
    <row r="161" spans="1:19" ht="12.75" customHeight="1" x14ac:dyDescent="0.2">
      <c r="A161" s="239"/>
      <c r="B161" s="224"/>
      <c r="C161" s="49" t="s">
        <v>566</v>
      </c>
      <c r="D161" s="7">
        <v>13328</v>
      </c>
      <c r="E161" s="10">
        <f t="shared" si="35"/>
        <v>0.52225705329153604</v>
      </c>
      <c r="F161" s="7"/>
      <c r="G161" s="7">
        <v>12192</v>
      </c>
      <c r="H161" s="10">
        <f t="shared" si="36"/>
        <v>0.47774294670846396</v>
      </c>
      <c r="I161" s="7">
        <f t="shared" si="37"/>
        <v>25520</v>
      </c>
      <c r="S161" s="92"/>
    </row>
    <row r="162" spans="1:19" ht="12.75" customHeight="1" x14ac:dyDescent="0.2">
      <c r="A162" s="239"/>
      <c r="B162" s="224"/>
      <c r="C162" s="49" t="s">
        <v>567</v>
      </c>
      <c r="D162" s="7">
        <v>9088</v>
      </c>
      <c r="E162" s="10">
        <f t="shared" si="35"/>
        <v>0.71717171717171713</v>
      </c>
      <c r="F162" s="7"/>
      <c r="G162" s="7">
        <v>3584</v>
      </c>
      <c r="H162" s="10">
        <f t="shared" si="36"/>
        <v>0.28282828282828282</v>
      </c>
      <c r="I162" s="7">
        <f t="shared" si="37"/>
        <v>12672</v>
      </c>
      <c r="S162" s="92"/>
    </row>
    <row r="163" spans="1:19" ht="12.75" customHeight="1" x14ac:dyDescent="0.2">
      <c r="A163" s="239"/>
      <c r="B163" s="224"/>
      <c r="C163" s="49" t="s">
        <v>568</v>
      </c>
      <c r="D163" s="7">
        <v>3968</v>
      </c>
      <c r="E163" s="10">
        <f t="shared" si="35"/>
        <v>1</v>
      </c>
      <c r="F163" s="7"/>
      <c r="G163" s="7"/>
      <c r="H163" s="10">
        <f t="shared" si="36"/>
        <v>0</v>
      </c>
      <c r="I163" s="7">
        <f t="shared" si="37"/>
        <v>3968</v>
      </c>
      <c r="S163" s="92"/>
    </row>
    <row r="164" spans="1:19" ht="12.75" customHeight="1" x14ac:dyDescent="0.2">
      <c r="A164" s="239"/>
      <c r="B164" s="224"/>
      <c r="C164" s="9" t="s">
        <v>569</v>
      </c>
      <c r="D164" s="7">
        <v>20224</v>
      </c>
      <c r="E164" s="10">
        <f t="shared" si="35"/>
        <v>0.7053571428571429</v>
      </c>
      <c r="F164" s="7"/>
      <c r="G164" s="7">
        <v>8448</v>
      </c>
      <c r="H164" s="10">
        <f t="shared" si="36"/>
        <v>0.29464285714285715</v>
      </c>
      <c r="I164" s="7">
        <f t="shared" si="37"/>
        <v>28672</v>
      </c>
      <c r="S164" s="92"/>
    </row>
    <row r="165" spans="1:19" ht="12.75" customHeight="1" x14ac:dyDescent="0.2">
      <c r="A165" s="239"/>
      <c r="B165" s="224"/>
      <c r="C165" s="34" t="s">
        <v>44</v>
      </c>
      <c r="D165" s="32">
        <f>SUM(D159:D164)</f>
        <v>115360</v>
      </c>
      <c r="E165" s="33">
        <f t="shared" si="35"/>
        <v>0.61039620724686761</v>
      </c>
      <c r="F165" s="32"/>
      <c r="G165" s="32">
        <f>SUM(G159:G164)</f>
        <v>73632</v>
      </c>
      <c r="H165" s="33">
        <f t="shared" si="36"/>
        <v>0.38960379275313239</v>
      </c>
      <c r="I165" s="32">
        <f t="shared" si="37"/>
        <v>188992</v>
      </c>
      <c r="S165" s="92"/>
    </row>
    <row r="166" spans="1:19" ht="12.75" customHeight="1" x14ac:dyDescent="0.2">
      <c r="A166" s="239"/>
      <c r="B166" s="224"/>
      <c r="C166" s="52" t="s">
        <v>178</v>
      </c>
      <c r="D166" s="42"/>
      <c r="E166" s="41"/>
      <c r="F166" s="42"/>
      <c r="G166" s="42"/>
      <c r="H166" s="41"/>
      <c r="I166" s="42"/>
      <c r="S166" s="92"/>
    </row>
    <row r="167" spans="1:19" ht="12.75" customHeight="1" x14ac:dyDescent="0.2">
      <c r="A167" s="239"/>
      <c r="B167" s="224"/>
      <c r="C167" s="9" t="s">
        <v>522</v>
      </c>
      <c r="D167" s="7">
        <v>6784</v>
      </c>
      <c r="E167" s="10">
        <f t="shared" ref="E167:E172" si="38">+D167/$I167</f>
        <v>0.64242424242424245</v>
      </c>
      <c r="F167" s="7"/>
      <c r="G167" s="7">
        <v>3776</v>
      </c>
      <c r="H167" s="10">
        <f t="shared" ref="H167:H172" si="39">+G167/$I167</f>
        <v>0.3575757575757576</v>
      </c>
      <c r="I167" s="7">
        <f t="shared" ref="I167:I172" si="40">+D167+G167</f>
        <v>10560</v>
      </c>
      <c r="S167" s="92"/>
    </row>
    <row r="168" spans="1:19" ht="12.75" customHeight="1" x14ac:dyDescent="0.2">
      <c r="A168" s="239"/>
      <c r="B168" s="224"/>
      <c r="C168" s="9" t="s">
        <v>431</v>
      </c>
      <c r="D168" s="7"/>
      <c r="E168" s="10">
        <f t="shared" si="38"/>
        <v>0</v>
      </c>
      <c r="F168" s="7"/>
      <c r="G168" s="7">
        <v>8880</v>
      </c>
      <c r="H168" s="10">
        <f t="shared" si="39"/>
        <v>1</v>
      </c>
      <c r="I168" s="7">
        <f t="shared" si="40"/>
        <v>8880</v>
      </c>
      <c r="S168" s="92"/>
    </row>
    <row r="169" spans="1:19" ht="12.75" customHeight="1" x14ac:dyDescent="0.2">
      <c r="A169" s="239"/>
      <c r="B169" s="224"/>
      <c r="C169" s="9" t="s">
        <v>455</v>
      </c>
      <c r="D169" s="7">
        <v>31296</v>
      </c>
      <c r="E169" s="10">
        <f t="shared" si="38"/>
        <v>0.4453551912568306</v>
      </c>
      <c r="F169" s="7"/>
      <c r="G169" s="7">
        <v>38976</v>
      </c>
      <c r="H169" s="10">
        <f t="shared" si="39"/>
        <v>0.55464480874316935</v>
      </c>
      <c r="I169" s="7">
        <f t="shared" si="40"/>
        <v>70272</v>
      </c>
      <c r="S169" s="92"/>
    </row>
    <row r="170" spans="1:19" ht="12.75" customHeight="1" x14ac:dyDescent="0.2">
      <c r="A170" s="239"/>
      <c r="B170" s="224"/>
      <c r="C170" s="9" t="s">
        <v>459</v>
      </c>
      <c r="D170" s="7">
        <v>8640</v>
      </c>
      <c r="E170" s="10">
        <f t="shared" si="38"/>
        <v>0.52173913043478259</v>
      </c>
      <c r="F170" s="7"/>
      <c r="G170" s="7">
        <v>7920</v>
      </c>
      <c r="H170" s="10">
        <f t="shared" si="39"/>
        <v>0.47826086956521741</v>
      </c>
      <c r="I170" s="7">
        <f t="shared" si="40"/>
        <v>16560</v>
      </c>
      <c r="S170" s="92"/>
    </row>
    <row r="171" spans="1:19" ht="12.75" customHeight="1" x14ac:dyDescent="0.2">
      <c r="A171" s="239"/>
      <c r="B171" s="224"/>
      <c r="C171" s="51" t="s">
        <v>488</v>
      </c>
      <c r="D171" s="7">
        <v>86208</v>
      </c>
      <c r="E171" s="10">
        <f t="shared" si="38"/>
        <v>0.73707250341997266</v>
      </c>
      <c r="F171" s="7"/>
      <c r="G171" s="7">
        <v>30752</v>
      </c>
      <c r="H171" s="10">
        <f t="shared" si="39"/>
        <v>0.26292749658002734</v>
      </c>
      <c r="I171" s="7">
        <f t="shared" si="40"/>
        <v>116960</v>
      </c>
      <c r="S171" s="92"/>
    </row>
    <row r="172" spans="1:19" ht="12.75" customHeight="1" x14ac:dyDescent="0.2">
      <c r="A172" s="239"/>
      <c r="B172" s="224"/>
      <c r="C172" s="34" t="s">
        <v>44</v>
      </c>
      <c r="D172" s="32">
        <f>SUM(D167:D171)</f>
        <v>132928</v>
      </c>
      <c r="E172" s="33">
        <f t="shared" si="38"/>
        <v>0.59547018348623848</v>
      </c>
      <c r="F172" s="32"/>
      <c r="G172" s="32">
        <f>SUM(G167:G171)</f>
        <v>90304</v>
      </c>
      <c r="H172" s="33">
        <f t="shared" si="39"/>
        <v>0.40452981651376146</v>
      </c>
      <c r="I172" s="32">
        <f t="shared" si="40"/>
        <v>223232</v>
      </c>
      <c r="S172" s="92"/>
    </row>
    <row r="173" spans="1:19" ht="12.75" customHeight="1" x14ac:dyDescent="0.2">
      <c r="A173" s="239"/>
      <c r="B173" s="224"/>
      <c r="C173" s="53" t="s">
        <v>623</v>
      </c>
      <c r="D173" s="32"/>
      <c r="E173" s="33"/>
      <c r="F173" s="64"/>
      <c r="G173" s="32"/>
      <c r="H173" s="33"/>
      <c r="I173" s="32"/>
      <c r="S173" s="92"/>
    </row>
    <row r="174" spans="1:19" ht="12.75" customHeight="1" x14ac:dyDescent="0.2">
      <c r="A174" s="239"/>
      <c r="B174" s="224"/>
      <c r="C174" s="9" t="s">
        <v>570</v>
      </c>
      <c r="D174" s="15">
        <v>21408</v>
      </c>
      <c r="E174" s="10">
        <f t="shared" si="35"/>
        <v>0.39329805996472661</v>
      </c>
      <c r="F174" s="7"/>
      <c r="G174" s="15">
        <v>33024</v>
      </c>
      <c r="H174" s="10">
        <f t="shared" si="36"/>
        <v>0.60670194003527333</v>
      </c>
      <c r="I174" s="7">
        <f t="shared" si="37"/>
        <v>54432</v>
      </c>
      <c r="S174" s="92"/>
    </row>
    <row r="175" spans="1:19" ht="12.75" customHeight="1" x14ac:dyDescent="0.2">
      <c r="A175" s="239"/>
      <c r="B175" s="224"/>
      <c r="C175" s="49" t="s">
        <v>571</v>
      </c>
      <c r="D175" s="15">
        <v>8032</v>
      </c>
      <c r="E175" s="10">
        <f t="shared" ref="E175" si="41">+D175/$I175</f>
        <v>1</v>
      </c>
      <c r="F175" s="7"/>
      <c r="G175" s="7"/>
      <c r="H175" s="10">
        <f t="shared" ref="H175" si="42">+G175/$I175</f>
        <v>0</v>
      </c>
      <c r="I175" s="7">
        <f t="shared" ref="I175" si="43">+D175+G175</f>
        <v>8032</v>
      </c>
      <c r="S175" s="92"/>
    </row>
    <row r="176" spans="1:19" ht="12.75" customHeight="1" x14ac:dyDescent="0.2">
      <c r="A176" s="239"/>
      <c r="B176" s="224"/>
      <c r="C176" s="9" t="s">
        <v>572</v>
      </c>
      <c r="D176" s="14">
        <v>10144</v>
      </c>
      <c r="E176" s="17">
        <f t="shared" ref="E176" si="44">+D176/$I176</f>
        <v>0.5508253692441355</v>
      </c>
      <c r="F176" s="16"/>
      <c r="G176" s="14">
        <v>8272</v>
      </c>
      <c r="H176" s="17">
        <f t="shared" ref="H176" si="45">+G176/$I176</f>
        <v>0.44917463075586445</v>
      </c>
      <c r="I176" s="16">
        <f t="shared" ref="I176" si="46">+D176+G176</f>
        <v>18416</v>
      </c>
      <c r="S176" s="92"/>
    </row>
    <row r="177" spans="1:23" ht="12.75" customHeight="1" x14ac:dyDescent="0.2">
      <c r="A177" s="239"/>
      <c r="B177" s="224"/>
      <c r="C177" s="9" t="s">
        <v>573</v>
      </c>
      <c r="D177" s="7">
        <v>6592</v>
      </c>
      <c r="E177" s="10">
        <f t="shared" si="35"/>
        <v>0.56906077348066297</v>
      </c>
      <c r="F177" s="7"/>
      <c r="G177" s="7">
        <v>4992</v>
      </c>
      <c r="H177" s="10">
        <f t="shared" si="36"/>
        <v>0.43093922651933703</v>
      </c>
      <c r="I177" s="7">
        <f t="shared" si="37"/>
        <v>11584</v>
      </c>
      <c r="S177" s="92"/>
    </row>
    <row r="178" spans="1:23" ht="12.75" customHeight="1" x14ac:dyDescent="0.2">
      <c r="A178" s="239"/>
      <c r="B178" s="224"/>
      <c r="C178" s="49" t="s">
        <v>486</v>
      </c>
      <c r="D178" s="14">
        <v>11760</v>
      </c>
      <c r="E178" s="17">
        <f t="shared" si="35"/>
        <v>0.42024013722126929</v>
      </c>
      <c r="F178" s="16"/>
      <c r="G178" s="7">
        <v>16224</v>
      </c>
      <c r="H178" s="17">
        <f t="shared" si="36"/>
        <v>0.57975986277873071</v>
      </c>
      <c r="I178" s="16">
        <f t="shared" si="37"/>
        <v>27984</v>
      </c>
      <c r="S178" s="8"/>
      <c r="T178" s="14"/>
      <c r="U178" s="14"/>
      <c r="V178" s="14"/>
      <c r="W178" s="14"/>
    </row>
    <row r="179" spans="1:23" ht="12.75" customHeight="1" x14ac:dyDescent="0.2">
      <c r="A179" s="239"/>
      <c r="B179" s="224"/>
      <c r="C179" s="49" t="s">
        <v>574</v>
      </c>
      <c r="D179" s="7">
        <v>6384</v>
      </c>
      <c r="E179" s="10">
        <f t="shared" si="35"/>
        <v>0.58333333333333337</v>
      </c>
      <c r="F179" s="7"/>
      <c r="G179" s="7">
        <v>4560</v>
      </c>
      <c r="H179" s="10">
        <f t="shared" si="36"/>
        <v>0.41666666666666669</v>
      </c>
      <c r="I179" s="7">
        <f t="shared" si="37"/>
        <v>10944</v>
      </c>
    </row>
    <row r="180" spans="1:23" ht="12.75" customHeight="1" x14ac:dyDescent="0.2">
      <c r="A180" s="239"/>
      <c r="B180" s="224"/>
      <c r="C180" s="49" t="s">
        <v>575</v>
      </c>
      <c r="D180" s="7">
        <v>11472</v>
      </c>
      <c r="E180" s="10">
        <f t="shared" ref="E180:E181" si="47">+D180/$I180</f>
        <v>0.59158415841584155</v>
      </c>
      <c r="F180" s="7"/>
      <c r="G180" s="7">
        <v>7920</v>
      </c>
      <c r="H180" s="10">
        <f t="shared" ref="H180:H181" si="48">+G180/$I180</f>
        <v>0.40841584158415839</v>
      </c>
      <c r="I180" s="7">
        <f t="shared" ref="I180:I181" si="49">+D180+G180</f>
        <v>19392</v>
      </c>
      <c r="S180" s="92"/>
    </row>
    <row r="181" spans="1:23" ht="12.75" customHeight="1" x14ac:dyDescent="0.2">
      <c r="A181" s="239"/>
      <c r="B181" s="224"/>
      <c r="C181" s="49" t="s">
        <v>576</v>
      </c>
      <c r="D181" s="7">
        <v>672</v>
      </c>
      <c r="E181" s="10">
        <f t="shared" si="47"/>
        <v>1</v>
      </c>
      <c r="F181" s="7"/>
      <c r="G181" s="7"/>
      <c r="H181" s="10">
        <f t="shared" si="48"/>
        <v>0</v>
      </c>
      <c r="I181" s="7">
        <f t="shared" si="49"/>
        <v>672</v>
      </c>
      <c r="S181" s="92"/>
    </row>
    <row r="182" spans="1:23" ht="12.75" customHeight="1" x14ac:dyDescent="0.2">
      <c r="A182" s="239"/>
      <c r="B182" s="224"/>
      <c r="C182" s="49" t="s">
        <v>577</v>
      </c>
      <c r="D182" s="7">
        <v>6160</v>
      </c>
      <c r="E182" s="10">
        <f t="shared" si="35"/>
        <v>0.28882220555138782</v>
      </c>
      <c r="F182" s="7"/>
      <c r="G182" s="7">
        <v>15168</v>
      </c>
      <c r="H182" s="10">
        <f t="shared" si="36"/>
        <v>0.71117779444861218</v>
      </c>
      <c r="I182" s="7">
        <f t="shared" si="37"/>
        <v>21328</v>
      </c>
      <c r="S182" s="92"/>
    </row>
    <row r="183" spans="1:23" ht="12.75" customHeight="1" x14ac:dyDescent="0.2">
      <c r="A183" s="239"/>
      <c r="B183" s="224"/>
      <c r="C183" s="34" t="s">
        <v>44</v>
      </c>
      <c r="D183" s="32">
        <f>SUM(D174:D182)</f>
        <v>82624</v>
      </c>
      <c r="E183" s="33">
        <f t="shared" si="35"/>
        <v>0.47819242522455785</v>
      </c>
      <c r="F183" s="32"/>
      <c r="G183" s="32">
        <f>SUM(G174:G182)</f>
        <v>90160</v>
      </c>
      <c r="H183" s="33">
        <f t="shared" si="36"/>
        <v>0.52180757477544215</v>
      </c>
      <c r="I183" s="32">
        <f t="shared" si="37"/>
        <v>172784</v>
      </c>
      <c r="S183" s="92"/>
    </row>
    <row r="184" spans="1:23" ht="12.75" customHeight="1" x14ac:dyDescent="0.2">
      <c r="A184" s="239"/>
      <c r="B184" s="225"/>
      <c r="C184" s="53" t="s">
        <v>674</v>
      </c>
      <c r="D184" s="32"/>
      <c r="E184" s="33"/>
      <c r="F184" s="64"/>
      <c r="G184" s="32"/>
      <c r="H184" s="33"/>
      <c r="I184" s="32"/>
      <c r="S184" s="92"/>
    </row>
    <row r="185" spans="1:23" ht="12.75" customHeight="1" x14ac:dyDescent="0.2">
      <c r="A185" s="239"/>
      <c r="B185" s="225"/>
      <c r="C185" s="8" t="s">
        <v>578</v>
      </c>
      <c r="D185" s="7">
        <v>17632</v>
      </c>
      <c r="E185" s="10">
        <f t="shared" ref="E185:E188" si="50">+D185/$I185</f>
        <v>0.23059217409499896</v>
      </c>
      <c r="F185" s="7"/>
      <c r="G185" s="15">
        <v>58832</v>
      </c>
      <c r="H185" s="10">
        <f t="shared" ref="H185:H188" si="51">+G185/$I185</f>
        <v>0.76940782590500101</v>
      </c>
      <c r="I185" s="7">
        <f t="shared" ref="I185:I188" si="52">+D185+G185</f>
        <v>76464</v>
      </c>
      <c r="S185" s="92"/>
    </row>
    <row r="186" spans="1:23" ht="12.75" customHeight="1" x14ac:dyDescent="0.2">
      <c r="A186" s="239"/>
      <c r="B186" s="225"/>
      <c r="C186" s="49" t="s">
        <v>579</v>
      </c>
      <c r="D186" s="7">
        <v>38640</v>
      </c>
      <c r="E186" s="10">
        <f t="shared" si="50"/>
        <v>0.62727272727272732</v>
      </c>
      <c r="F186" s="7"/>
      <c r="G186" s="15">
        <v>22960</v>
      </c>
      <c r="H186" s="10">
        <f t="shared" si="51"/>
        <v>0.37272727272727274</v>
      </c>
      <c r="I186" s="7">
        <f t="shared" si="52"/>
        <v>61600</v>
      </c>
      <c r="S186" s="92"/>
    </row>
    <row r="187" spans="1:23" ht="12.75" customHeight="1" x14ac:dyDescent="0.2">
      <c r="A187" s="239"/>
      <c r="B187" s="225"/>
      <c r="C187" s="49" t="s">
        <v>580</v>
      </c>
      <c r="D187" s="7">
        <v>4928</v>
      </c>
      <c r="E187" s="10">
        <f t="shared" si="50"/>
        <v>0.40903054448871184</v>
      </c>
      <c r="F187" s="7"/>
      <c r="G187" s="15">
        <v>7120</v>
      </c>
      <c r="H187" s="10">
        <f t="shared" si="51"/>
        <v>0.59096945551128821</v>
      </c>
      <c r="I187" s="7">
        <f t="shared" si="52"/>
        <v>12048</v>
      </c>
      <c r="S187" s="92"/>
    </row>
    <row r="188" spans="1:23" ht="12.75" customHeight="1" x14ac:dyDescent="0.2">
      <c r="A188" s="239"/>
      <c r="B188" s="225"/>
      <c r="C188" s="49" t="s">
        <v>581</v>
      </c>
      <c r="D188" s="7"/>
      <c r="E188" s="10">
        <f t="shared" si="50"/>
        <v>0</v>
      </c>
      <c r="F188" s="7"/>
      <c r="G188" s="15">
        <v>14912</v>
      </c>
      <c r="H188" s="10">
        <f t="shared" si="51"/>
        <v>1</v>
      </c>
      <c r="I188" s="7">
        <f t="shared" si="52"/>
        <v>14912</v>
      </c>
      <c r="S188" s="92"/>
    </row>
    <row r="189" spans="1:23" ht="12.75" customHeight="1" x14ac:dyDescent="0.2">
      <c r="A189" s="239"/>
      <c r="B189" s="225"/>
      <c r="C189" s="34" t="s">
        <v>44</v>
      </c>
      <c r="D189" s="32">
        <f>SUM(D185:D188)</f>
        <v>61200</v>
      </c>
      <c r="E189" s="33">
        <f t="shared" si="35"/>
        <v>0.37085514834205935</v>
      </c>
      <c r="F189" s="32"/>
      <c r="G189" s="32">
        <f>SUM(G185:G188)</f>
        <v>103824</v>
      </c>
      <c r="H189" s="33">
        <f t="shared" si="36"/>
        <v>0.62914485165794065</v>
      </c>
      <c r="I189" s="32">
        <f t="shared" si="37"/>
        <v>165024</v>
      </c>
      <c r="S189" s="92"/>
    </row>
    <row r="190" spans="1:23" ht="12.75" customHeight="1" thickBot="1" x14ac:dyDescent="0.25">
      <c r="A190" s="239"/>
      <c r="B190" s="226"/>
      <c r="C190" s="63" t="s">
        <v>0</v>
      </c>
      <c r="D190" s="62">
        <f>SUM(D165,D172,D183,D189)</f>
        <v>392112</v>
      </c>
      <c r="E190" s="60">
        <f t="shared" si="35"/>
        <v>0.52279369413571686</v>
      </c>
      <c r="F190" s="62"/>
      <c r="G190" s="62">
        <f>SUM(G165,G172,G183,G189)</f>
        <v>357920</v>
      </c>
      <c r="H190" s="60">
        <f t="shared" si="36"/>
        <v>0.47720630586428314</v>
      </c>
      <c r="I190" s="62">
        <f t="shared" si="37"/>
        <v>750032</v>
      </c>
      <c r="S190" s="92"/>
    </row>
    <row r="191" spans="1:23" ht="12.75" customHeight="1" thickBot="1" x14ac:dyDescent="0.25">
      <c r="A191" s="240"/>
      <c r="B191" s="228" t="s">
        <v>170</v>
      </c>
      <c r="C191" s="229"/>
      <c r="D191" s="75">
        <f>SUM(D157,D190)</f>
        <v>907296</v>
      </c>
      <c r="E191" s="76">
        <f t="shared" si="35"/>
        <v>0.57793087984997804</v>
      </c>
      <c r="F191" s="77"/>
      <c r="G191" s="75">
        <f>SUM(G157,G190)</f>
        <v>662608</v>
      </c>
      <c r="H191" s="76">
        <f t="shared" si="36"/>
        <v>0.4220691201500219</v>
      </c>
      <c r="I191" s="77">
        <f t="shared" si="37"/>
        <v>1569904</v>
      </c>
      <c r="S191" s="92"/>
    </row>
    <row r="192" spans="1:23" ht="12.75" customHeight="1" x14ac:dyDescent="0.2">
      <c r="A192" s="223" t="s">
        <v>399</v>
      </c>
      <c r="B192" s="223" t="s">
        <v>338</v>
      </c>
      <c r="C192" s="54" t="s">
        <v>181</v>
      </c>
      <c r="D192" s="32"/>
      <c r="E192" s="33"/>
      <c r="F192" s="64"/>
      <c r="G192" s="32"/>
      <c r="H192" s="33"/>
      <c r="I192" s="32"/>
    </row>
    <row r="193" spans="1:19" ht="12.75" customHeight="1" x14ac:dyDescent="0.2">
      <c r="A193" s="225"/>
      <c r="B193" s="225"/>
      <c r="C193" s="49" t="s">
        <v>522</v>
      </c>
      <c r="D193" s="7">
        <v>15232</v>
      </c>
      <c r="E193" s="10">
        <f t="shared" ref="E193" si="53">+D193/$I193</f>
        <v>0.41105354058721932</v>
      </c>
      <c r="F193" s="7"/>
      <c r="G193" s="7">
        <v>21824</v>
      </c>
      <c r="H193" s="10">
        <f t="shared" ref="H193" si="54">+G193/$I193</f>
        <v>0.58894645941278068</v>
      </c>
      <c r="I193" s="7">
        <f t="shared" ref="I193:I194" si="55">+D193+G193</f>
        <v>37056</v>
      </c>
      <c r="S193" s="92"/>
    </row>
    <row r="194" spans="1:19" ht="12.75" customHeight="1" x14ac:dyDescent="0.2">
      <c r="A194" s="225"/>
      <c r="B194" s="225"/>
      <c r="C194" s="49" t="s">
        <v>419</v>
      </c>
      <c r="D194" s="7"/>
      <c r="E194" s="10" t="s">
        <v>615</v>
      </c>
      <c r="F194" s="7"/>
      <c r="G194" s="7"/>
      <c r="H194" s="10" t="s">
        <v>615</v>
      </c>
      <c r="I194" s="7">
        <f t="shared" si="55"/>
        <v>0</v>
      </c>
      <c r="S194" s="92"/>
    </row>
    <row r="195" spans="1:19" ht="12.75" customHeight="1" x14ac:dyDescent="0.2">
      <c r="A195" s="225"/>
      <c r="B195" s="225"/>
      <c r="C195" s="49" t="s">
        <v>420</v>
      </c>
      <c r="D195" s="7">
        <v>18368</v>
      </c>
      <c r="E195" s="10">
        <f t="shared" ref="E195" si="56">+D195/$I195</f>
        <v>1</v>
      </c>
      <c r="F195" s="7"/>
      <c r="G195" s="7"/>
      <c r="H195" s="10">
        <f t="shared" ref="H195" si="57">+G195/$I195</f>
        <v>0</v>
      </c>
      <c r="I195" s="7">
        <f t="shared" ref="I195" si="58">+D195+G195</f>
        <v>18368</v>
      </c>
      <c r="S195" s="92"/>
    </row>
    <row r="196" spans="1:19" ht="12.75" customHeight="1" x14ac:dyDescent="0.2">
      <c r="A196" s="225"/>
      <c r="B196" s="225"/>
      <c r="C196" s="49" t="s">
        <v>422</v>
      </c>
      <c r="D196" s="7">
        <v>3504</v>
      </c>
      <c r="E196" s="10">
        <f t="shared" ref="E196:E263" si="59">+D196/$I196</f>
        <v>0.75257731958762886</v>
      </c>
      <c r="F196" s="7"/>
      <c r="G196" s="7">
        <v>1152</v>
      </c>
      <c r="H196" s="10">
        <f t="shared" ref="H196:H263" si="60">+G196/$I196</f>
        <v>0.24742268041237114</v>
      </c>
      <c r="I196" s="7">
        <f t="shared" ref="I196:I263" si="61">+D196+G196</f>
        <v>4656</v>
      </c>
      <c r="S196" s="92"/>
    </row>
    <row r="197" spans="1:19" ht="12.75" customHeight="1" x14ac:dyDescent="0.2">
      <c r="A197" s="225"/>
      <c r="B197" s="225"/>
      <c r="C197" s="49" t="s">
        <v>423</v>
      </c>
      <c r="D197" s="7">
        <v>26208</v>
      </c>
      <c r="E197" s="10">
        <f t="shared" si="59"/>
        <v>0.60869565217391308</v>
      </c>
      <c r="F197" s="7"/>
      <c r="G197" s="7">
        <v>16848</v>
      </c>
      <c r="H197" s="10">
        <f t="shared" si="60"/>
        <v>0.39130434782608697</v>
      </c>
      <c r="I197" s="7">
        <f t="shared" si="61"/>
        <v>43056</v>
      </c>
      <c r="S197" s="92"/>
    </row>
    <row r="198" spans="1:19" ht="12.75" customHeight="1" x14ac:dyDescent="0.2">
      <c r="A198" s="225"/>
      <c r="B198" s="225"/>
      <c r="C198" s="49" t="s">
        <v>424</v>
      </c>
      <c r="D198" s="7"/>
      <c r="E198" s="10" t="s">
        <v>615</v>
      </c>
      <c r="F198" s="7"/>
      <c r="G198" s="7"/>
      <c r="H198" s="10" t="s">
        <v>615</v>
      </c>
      <c r="I198" s="7">
        <f t="shared" ref="I198" si="62">+D198+G198</f>
        <v>0</v>
      </c>
      <c r="S198" s="92"/>
    </row>
    <row r="199" spans="1:19" ht="12.75" customHeight="1" x14ac:dyDescent="0.2">
      <c r="A199" s="225"/>
      <c r="B199" s="225"/>
      <c r="C199" s="49" t="s">
        <v>428</v>
      </c>
      <c r="D199" s="7">
        <v>43440</v>
      </c>
      <c r="E199" s="10">
        <f t="shared" si="59"/>
        <v>0.9731182795698925</v>
      </c>
      <c r="F199" s="7"/>
      <c r="G199" s="7">
        <v>1200</v>
      </c>
      <c r="H199" s="10">
        <f t="shared" si="60"/>
        <v>2.6881720430107527E-2</v>
      </c>
      <c r="I199" s="7">
        <f t="shared" si="61"/>
        <v>44640</v>
      </c>
      <c r="S199" s="92"/>
    </row>
    <row r="200" spans="1:19" ht="12.75" customHeight="1" x14ac:dyDescent="0.2">
      <c r="A200" s="225"/>
      <c r="B200" s="225"/>
      <c r="C200" s="49" t="s">
        <v>431</v>
      </c>
      <c r="D200" s="7">
        <v>24336</v>
      </c>
      <c r="E200" s="10">
        <f t="shared" si="59"/>
        <v>0.67871485943775101</v>
      </c>
      <c r="F200" s="7"/>
      <c r="G200" s="7">
        <v>11520</v>
      </c>
      <c r="H200" s="10">
        <f t="shared" si="60"/>
        <v>0.32128514056224899</v>
      </c>
      <c r="I200" s="7">
        <f t="shared" si="61"/>
        <v>35856</v>
      </c>
      <c r="S200" s="92"/>
    </row>
    <row r="201" spans="1:19" ht="12.75" customHeight="1" x14ac:dyDescent="0.2">
      <c r="A201" s="225"/>
      <c r="B201" s="225"/>
      <c r="C201" s="49" t="s">
        <v>435</v>
      </c>
      <c r="D201" s="7">
        <v>6320</v>
      </c>
      <c r="E201" s="10">
        <f t="shared" si="59"/>
        <v>0.92941176470588238</v>
      </c>
      <c r="F201" s="7"/>
      <c r="G201" s="7">
        <v>480</v>
      </c>
      <c r="H201" s="10">
        <f t="shared" si="60"/>
        <v>7.0588235294117646E-2</v>
      </c>
      <c r="I201" s="7">
        <f t="shared" si="61"/>
        <v>6800</v>
      </c>
      <c r="S201" s="92"/>
    </row>
    <row r="202" spans="1:19" ht="12.75" customHeight="1" x14ac:dyDescent="0.2">
      <c r="A202" s="225"/>
      <c r="B202" s="225"/>
      <c r="C202" s="49" t="s">
        <v>440</v>
      </c>
      <c r="D202" s="7">
        <v>2400</v>
      </c>
      <c r="E202" s="10">
        <f t="shared" ref="E202" si="63">+D202/$I202</f>
        <v>1</v>
      </c>
      <c r="F202" s="7"/>
      <c r="G202" s="7"/>
      <c r="H202" s="10">
        <f t="shared" ref="H202" si="64">+G202/$I202</f>
        <v>0</v>
      </c>
      <c r="I202" s="7">
        <f t="shared" ref="I202" si="65">+D202+G202</f>
        <v>2400</v>
      </c>
      <c r="S202" s="92"/>
    </row>
    <row r="203" spans="1:19" ht="12.75" customHeight="1" x14ac:dyDescent="0.2">
      <c r="A203" s="225"/>
      <c r="B203" s="225"/>
      <c r="C203" s="49" t="s">
        <v>442</v>
      </c>
      <c r="D203" s="7">
        <v>9904</v>
      </c>
      <c r="E203" s="10">
        <f t="shared" si="59"/>
        <v>0.38711694809255787</v>
      </c>
      <c r="F203" s="7"/>
      <c r="G203" s="7">
        <v>15680</v>
      </c>
      <c r="H203" s="10">
        <f t="shared" si="60"/>
        <v>0.61288305190744219</v>
      </c>
      <c r="I203" s="7">
        <f t="shared" si="61"/>
        <v>25584</v>
      </c>
      <c r="S203" s="92"/>
    </row>
    <row r="204" spans="1:19" ht="12.75" customHeight="1" x14ac:dyDescent="0.2">
      <c r="A204" s="225"/>
      <c r="B204" s="225"/>
      <c r="C204" s="49" t="s">
        <v>443</v>
      </c>
      <c r="D204" s="7">
        <v>7536</v>
      </c>
      <c r="E204" s="10">
        <f t="shared" si="59"/>
        <v>0.44985673352435529</v>
      </c>
      <c r="F204" s="7"/>
      <c r="G204" s="7">
        <v>9216</v>
      </c>
      <c r="H204" s="10">
        <f t="shared" si="60"/>
        <v>0.55014326647564471</v>
      </c>
      <c r="I204" s="7">
        <f t="shared" si="61"/>
        <v>16752</v>
      </c>
      <c r="S204" s="92"/>
    </row>
    <row r="205" spans="1:19" ht="12.75" customHeight="1" x14ac:dyDescent="0.2">
      <c r="A205" s="225"/>
      <c r="B205" s="225"/>
      <c r="C205" s="49" t="s">
        <v>446</v>
      </c>
      <c r="D205" s="7">
        <v>12816</v>
      </c>
      <c r="E205" s="10">
        <f t="shared" si="59"/>
        <v>0.85031847133757965</v>
      </c>
      <c r="F205" s="7"/>
      <c r="G205" s="7">
        <v>2256</v>
      </c>
      <c r="H205" s="10">
        <f t="shared" si="60"/>
        <v>0.14968152866242038</v>
      </c>
      <c r="I205" s="7">
        <f t="shared" si="61"/>
        <v>15072</v>
      </c>
      <c r="S205" s="92"/>
    </row>
    <row r="206" spans="1:19" ht="12.75" customHeight="1" x14ac:dyDescent="0.2">
      <c r="A206" s="225"/>
      <c r="B206" s="225"/>
      <c r="C206" s="49" t="s">
        <v>452</v>
      </c>
      <c r="D206" s="7">
        <v>1200</v>
      </c>
      <c r="E206" s="10">
        <f t="shared" si="59"/>
        <v>0.33783783783783783</v>
      </c>
      <c r="F206" s="7"/>
      <c r="G206" s="7">
        <v>2352</v>
      </c>
      <c r="H206" s="10">
        <f t="shared" si="60"/>
        <v>0.66216216216216217</v>
      </c>
      <c r="I206" s="7">
        <f t="shared" si="61"/>
        <v>3552</v>
      </c>
      <c r="S206" s="92"/>
    </row>
    <row r="207" spans="1:19" ht="12.75" customHeight="1" x14ac:dyDescent="0.2">
      <c r="A207" s="225"/>
      <c r="B207" s="225"/>
      <c r="C207" s="49" t="s">
        <v>458</v>
      </c>
      <c r="D207" s="7">
        <v>2496</v>
      </c>
      <c r="E207" s="10">
        <f t="shared" si="59"/>
        <v>0.54166666666666663</v>
      </c>
      <c r="F207" s="7"/>
      <c r="G207" s="7">
        <v>2112</v>
      </c>
      <c r="H207" s="10">
        <f t="shared" si="60"/>
        <v>0.45833333333333331</v>
      </c>
      <c r="I207" s="7">
        <f t="shared" si="61"/>
        <v>4608</v>
      </c>
      <c r="S207" s="92"/>
    </row>
    <row r="208" spans="1:19" ht="12.75" customHeight="1" x14ac:dyDescent="0.2">
      <c r="A208" s="225"/>
      <c r="B208" s="225"/>
      <c r="C208" s="49" t="s">
        <v>459</v>
      </c>
      <c r="D208" s="7">
        <v>37440</v>
      </c>
      <c r="E208" s="10">
        <f t="shared" ref="E208" si="66">+D208/$I208</f>
        <v>0.72693383038210624</v>
      </c>
      <c r="F208" s="7"/>
      <c r="G208" s="7">
        <v>14064</v>
      </c>
      <c r="H208" s="10">
        <f t="shared" ref="H208" si="67">+G208/$I208</f>
        <v>0.27306616961789376</v>
      </c>
      <c r="I208" s="7">
        <f t="shared" ref="I208" si="68">+D208+G208</f>
        <v>51504</v>
      </c>
      <c r="S208" s="92"/>
    </row>
    <row r="209" spans="1:23" ht="12.75" customHeight="1" x14ac:dyDescent="0.2">
      <c r="A209" s="225"/>
      <c r="B209" s="225"/>
      <c r="C209" s="49" t="s">
        <v>460</v>
      </c>
      <c r="D209" s="7">
        <v>11760</v>
      </c>
      <c r="E209" s="10">
        <f t="shared" si="59"/>
        <v>0.45454545454545453</v>
      </c>
      <c r="F209" s="7"/>
      <c r="G209" s="7">
        <v>14112</v>
      </c>
      <c r="H209" s="10">
        <f t="shared" si="60"/>
        <v>0.54545454545454541</v>
      </c>
      <c r="I209" s="7">
        <f t="shared" si="61"/>
        <v>25872</v>
      </c>
      <c r="S209" s="92"/>
    </row>
    <row r="210" spans="1:23" ht="12.75" customHeight="1" x14ac:dyDescent="0.2">
      <c r="A210" s="225"/>
      <c r="B210" s="225"/>
      <c r="C210" s="49" t="s">
        <v>461</v>
      </c>
      <c r="D210" s="7">
        <v>8384</v>
      </c>
      <c r="E210" s="10">
        <f t="shared" ref="E210" si="69">+D210/$I210</f>
        <v>1</v>
      </c>
      <c r="F210" s="7"/>
      <c r="G210" s="7"/>
      <c r="H210" s="10">
        <f t="shared" ref="H210" si="70">+G210/$I210</f>
        <v>0</v>
      </c>
      <c r="I210" s="7">
        <f t="shared" ref="I210" si="71">+D210+G210</f>
        <v>8384</v>
      </c>
      <c r="S210" s="92"/>
    </row>
    <row r="211" spans="1:23" ht="12.75" customHeight="1" x14ac:dyDescent="0.2">
      <c r="A211" s="225"/>
      <c r="B211" s="225"/>
      <c r="C211" s="89" t="s">
        <v>465</v>
      </c>
      <c r="D211" s="7">
        <v>1600</v>
      </c>
      <c r="E211" s="10">
        <f t="shared" si="59"/>
        <v>0.390625</v>
      </c>
      <c r="F211" s="7"/>
      <c r="G211" s="7">
        <v>2496</v>
      </c>
      <c r="H211" s="10">
        <f t="shared" si="60"/>
        <v>0.609375</v>
      </c>
      <c r="I211" s="7">
        <f t="shared" si="61"/>
        <v>4096</v>
      </c>
      <c r="S211" s="92"/>
    </row>
    <row r="212" spans="1:23" ht="12.75" customHeight="1" x14ac:dyDescent="0.2">
      <c r="A212" s="225"/>
      <c r="B212" s="225"/>
      <c r="C212" s="89" t="s">
        <v>466</v>
      </c>
      <c r="D212" s="7">
        <v>101792</v>
      </c>
      <c r="E212" s="10">
        <f t="shared" si="59"/>
        <v>0.85338698859825624</v>
      </c>
      <c r="F212" s="7"/>
      <c r="G212" s="7">
        <v>17488</v>
      </c>
      <c r="H212" s="10">
        <f t="shared" si="60"/>
        <v>0.14661301140174379</v>
      </c>
      <c r="I212" s="7">
        <f t="shared" si="61"/>
        <v>119280</v>
      </c>
      <c r="S212" s="92"/>
    </row>
    <row r="213" spans="1:23" ht="12.75" customHeight="1" x14ac:dyDescent="0.2">
      <c r="A213" s="225"/>
      <c r="B213" s="225"/>
      <c r="C213" s="49" t="s">
        <v>467</v>
      </c>
      <c r="D213" s="7">
        <v>17712</v>
      </c>
      <c r="E213" s="10">
        <f t="shared" si="59"/>
        <v>0.57656249999999998</v>
      </c>
      <c r="F213" s="7"/>
      <c r="G213" s="7">
        <v>13008</v>
      </c>
      <c r="H213" s="10">
        <f t="shared" si="60"/>
        <v>0.42343750000000002</v>
      </c>
      <c r="I213" s="7">
        <f t="shared" si="61"/>
        <v>30720</v>
      </c>
      <c r="S213" s="92"/>
    </row>
    <row r="214" spans="1:23" ht="12.75" customHeight="1" x14ac:dyDescent="0.2">
      <c r="A214" s="225"/>
      <c r="B214" s="225"/>
      <c r="C214" s="49" t="s">
        <v>471</v>
      </c>
      <c r="D214" s="7">
        <v>3360</v>
      </c>
      <c r="E214" s="10">
        <f t="shared" si="59"/>
        <v>0.62686567164179108</v>
      </c>
      <c r="F214" s="7"/>
      <c r="G214" s="7">
        <v>2000</v>
      </c>
      <c r="H214" s="10">
        <f t="shared" si="60"/>
        <v>0.37313432835820898</v>
      </c>
      <c r="I214" s="7">
        <f t="shared" si="61"/>
        <v>5360</v>
      </c>
      <c r="S214" s="92"/>
    </row>
    <row r="215" spans="1:23" ht="12.75" customHeight="1" x14ac:dyDescent="0.2">
      <c r="A215" s="225"/>
      <c r="B215" s="225"/>
      <c r="C215" s="49" t="s">
        <v>473</v>
      </c>
      <c r="D215" s="7"/>
      <c r="E215" s="10">
        <f t="shared" si="59"/>
        <v>0</v>
      </c>
      <c r="F215" s="7"/>
      <c r="G215" s="7">
        <v>2400</v>
      </c>
      <c r="H215" s="10">
        <f t="shared" si="60"/>
        <v>1</v>
      </c>
      <c r="I215" s="7">
        <f t="shared" si="61"/>
        <v>2400</v>
      </c>
      <c r="S215" s="92"/>
    </row>
    <row r="216" spans="1:23" ht="12.75" customHeight="1" x14ac:dyDescent="0.2">
      <c r="A216" s="225"/>
      <c r="B216" s="225"/>
      <c r="C216" s="49" t="s">
        <v>474</v>
      </c>
      <c r="D216" s="7">
        <v>6624</v>
      </c>
      <c r="E216" s="10">
        <f t="shared" si="59"/>
        <v>0.2574626865671642</v>
      </c>
      <c r="F216" s="7"/>
      <c r="G216" s="7">
        <v>19104</v>
      </c>
      <c r="H216" s="10">
        <f t="shared" si="60"/>
        <v>0.7425373134328358</v>
      </c>
      <c r="I216" s="7">
        <f t="shared" si="61"/>
        <v>25728</v>
      </c>
      <c r="S216" s="92"/>
    </row>
    <row r="217" spans="1:23" ht="12.75" customHeight="1" x14ac:dyDescent="0.2">
      <c r="A217" s="225"/>
      <c r="B217" s="225"/>
      <c r="C217" s="49" t="s">
        <v>477</v>
      </c>
      <c r="D217" s="7">
        <v>66480</v>
      </c>
      <c r="E217" s="10">
        <f t="shared" si="59"/>
        <v>0.65546616185518225</v>
      </c>
      <c r="F217" s="7"/>
      <c r="G217" s="7">
        <v>34944</v>
      </c>
      <c r="H217" s="10">
        <f t="shared" si="60"/>
        <v>0.34453383814481781</v>
      </c>
      <c r="I217" s="7">
        <f t="shared" si="61"/>
        <v>101424</v>
      </c>
      <c r="S217" s="92"/>
    </row>
    <row r="218" spans="1:23" ht="12.75" customHeight="1" x14ac:dyDescent="0.2">
      <c r="A218" s="225"/>
      <c r="B218" s="225"/>
      <c r="C218" s="49" t="s">
        <v>480</v>
      </c>
      <c r="D218" s="7">
        <v>15072</v>
      </c>
      <c r="E218" s="10">
        <f t="shared" si="59"/>
        <v>0.59022556390977443</v>
      </c>
      <c r="F218" s="7"/>
      <c r="G218" s="7">
        <v>10464</v>
      </c>
      <c r="H218" s="10">
        <f t="shared" si="60"/>
        <v>0.40977443609022557</v>
      </c>
      <c r="I218" s="7">
        <f t="shared" si="61"/>
        <v>25536</v>
      </c>
      <c r="S218" s="92"/>
    </row>
    <row r="219" spans="1:23" ht="12.75" customHeight="1" x14ac:dyDescent="0.2">
      <c r="A219" s="225"/>
      <c r="B219" s="225"/>
      <c r="C219" s="49" t="s">
        <v>484</v>
      </c>
      <c r="D219" s="7">
        <v>20576</v>
      </c>
      <c r="E219" s="10">
        <f t="shared" si="59"/>
        <v>0.94698085419734901</v>
      </c>
      <c r="F219" s="7"/>
      <c r="G219" s="7">
        <v>1152</v>
      </c>
      <c r="H219" s="10">
        <f t="shared" si="60"/>
        <v>5.3019145802650956E-2</v>
      </c>
      <c r="I219" s="7">
        <f t="shared" si="61"/>
        <v>21728</v>
      </c>
      <c r="S219" s="92"/>
    </row>
    <row r="220" spans="1:23" ht="12.75" customHeight="1" x14ac:dyDescent="0.2">
      <c r="A220" s="225"/>
      <c r="B220" s="225"/>
      <c r="C220" s="49" t="s">
        <v>486</v>
      </c>
      <c r="D220" s="7">
        <v>17520</v>
      </c>
      <c r="E220" s="10">
        <f t="shared" si="59"/>
        <v>0.7142857142857143</v>
      </c>
      <c r="F220" s="7"/>
      <c r="G220" s="14">
        <v>7008</v>
      </c>
      <c r="H220" s="10">
        <f t="shared" si="60"/>
        <v>0.2857142857142857</v>
      </c>
      <c r="I220" s="7">
        <f t="shared" si="61"/>
        <v>24528</v>
      </c>
      <c r="S220" s="92"/>
      <c r="T220" s="8"/>
      <c r="U220" s="8"/>
      <c r="V220" s="8"/>
      <c r="W220" s="8"/>
    </row>
    <row r="221" spans="1:23" ht="12.75" customHeight="1" x14ac:dyDescent="0.2">
      <c r="A221" s="225"/>
      <c r="B221" s="225"/>
      <c r="C221" s="49" t="s">
        <v>487</v>
      </c>
      <c r="D221" s="7"/>
      <c r="E221" s="10">
        <f t="shared" si="59"/>
        <v>0</v>
      </c>
      <c r="F221" s="7"/>
      <c r="G221" s="14">
        <v>3408</v>
      </c>
      <c r="H221" s="10">
        <f t="shared" si="60"/>
        <v>1</v>
      </c>
      <c r="I221" s="7">
        <f t="shared" si="61"/>
        <v>3408</v>
      </c>
      <c r="S221" s="92"/>
      <c r="T221" s="14"/>
      <c r="U221" s="14"/>
      <c r="V221" s="14"/>
      <c r="W221" s="14"/>
    </row>
    <row r="222" spans="1:23" ht="12.75" customHeight="1" x14ac:dyDescent="0.2">
      <c r="A222" s="225"/>
      <c r="B222" s="225"/>
      <c r="C222" s="49" t="s">
        <v>488</v>
      </c>
      <c r="D222" s="7">
        <v>104704</v>
      </c>
      <c r="E222" s="10">
        <f t="shared" si="59"/>
        <v>0.73943502824858753</v>
      </c>
      <c r="F222" s="7"/>
      <c r="G222" s="7">
        <v>36896</v>
      </c>
      <c r="H222" s="10">
        <f t="shared" si="60"/>
        <v>0.26056497175141241</v>
      </c>
      <c r="I222" s="7">
        <f t="shared" si="61"/>
        <v>141600</v>
      </c>
      <c r="S222" s="92"/>
    </row>
    <row r="223" spans="1:23" ht="12.75" customHeight="1" x14ac:dyDescent="0.2">
      <c r="A223" s="225"/>
      <c r="B223" s="225"/>
      <c r="C223" s="49" t="s">
        <v>490</v>
      </c>
      <c r="D223" s="7">
        <v>13872</v>
      </c>
      <c r="E223" s="10">
        <f t="shared" si="59"/>
        <v>0.8550295857988166</v>
      </c>
      <c r="F223" s="7"/>
      <c r="G223" s="7">
        <v>2352</v>
      </c>
      <c r="H223" s="10">
        <f t="shared" si="60"/>
        <v>0.14497041420118342</v>
      </c>
      <c r="I223" s="7">
        <f t="shared" si="61"/>
        <v>16224</v>
      </c>
      <c r="S223" s="92"/>
    </row>
    <row r="224" spans="1:23" ht="12.75" customHeight="1" x14ac:dyDescent="0.2">
      <c r="A224" s="225"/>
      <c r="B224" s="225"/>
      <c r="C224" s="49" t="s">
        <v>491</v>
      </c>
      <c r="D224" s="7">
        <v>11808</v>
      </c>
      <c r="E224" s="10">
        <f t="shared" ref="E224" si="72">+D224/$I224</f>
        <v>0.83108108108108103</v>
      </c>
      <c r="F224" s="7"/>
      <c r="G224" s="7">
        <v>2400</v>
      </c>
      <c r="H224" s="10">
        <f t="shared" ref="H224" si="73">+G224/$I224</f>
        <v>0.16891891891891891</v>
      </c>
      <c r="I224" s="7">
        <f t="shared" ref="I224" si="74">+D224+G224</f>
        <v>14208</v>
      </c>
      <c r="S224" s="92"/>
    </row>
    <row r="225" spans="1:19" ht="12.75" customHeight="1" x14ac:dyDescent="0.2">
      <c r="A225" s="225"/>
      <c r="B225" s="225"/>
      <c r="C225" s="49" t="s">
        <v>494</v>
      </c>
      <c r="D225" s="7">
        <v>11184</v>
      </c>
      <c r="E225" s="10">
        <f t="shared" si="59"/>
        <v>0.38071895424836599</v>
      </c>
      <c r="F225" s="7"/>
      <c r="G225" s="7">
        <v>18192</v>
      </c>
      <c r="H225" s="10">
        <f t="shared" si="60"/>
        <v>0.61928104575163401</v>
      </c>
      <c r="I225" s="7">
        <f t="shared" si="61"/>
        <v>29376</v>
      </c>
      <c r="S225" s="92"/>
    </row>
    <row r="226" spans="1:19" ht="12.75" customHeight="1" x14ac:dyDescent="0.2">
      <c r="A226" s="225"/>
      <c r="B226" s="225"/>
      <c r="C226" s="49" t="s">
        <v>495</v>
      </c>
      <c r="D226" s="7">
        <v>4704</v>
      </c>
      <c r="E226" s="10">
        <f t="shared" si="59"/>
        <v>0.44144144144144143</v>
      </c>
      <c r="F226" s="7"/>
      <c r="G226" s="7">
        <v>5952</v>
      </c>
      <c r="H226" s="10">
        <f t="shared" si="60"/>
        <v>0.55855855855855852</v>
      </c>
      <c r="I226" s="7">
        <f t="shared" si="61"/>
        <v>10656</v>
      </c>
      <c r="S226" s="92"/>
    </row>
    <row r="227" spans="1:19" ht="12.75" customHeight="1" x14ac:dyDescent="0.2">
      <c r="A227" s="225"/>
      <c r="B227" s="225"/>
      <c r="C227" s="49" t="s">
        <v>497</v>
      </c>
      <c r="D227" s="7">
        <v>15888</v>
      </c>
      <c r="E227" s="10">
        <f t="shared" si="59"/>
        <v>0.32902584493041748</v>
      </c>
      <c r="F227" s="7"/>
      <c r="G227" s="7">
        <v>32400</v>
      </c>
      <c r="H227" s="10">
        <f t="shared" si="60"/>
        <v>0.67097415506958247</v>
      </c>
      <c r="I227" s="7">
        <f t="shared" si="61"/>
        <v>48288</v>
      </c>
      <c r="S227" s="92"/>
    </row>
    <row r="228" spans="1:19" ht="12.75" customHeight="1" x14ac:dyDescent="0.2">
      <c r="A228" s="225"/>
      <c r="B228" s="225"/>
      <c r="C228" s="49" t="s">
        <v>499</v>
      </c>
      <c r="D228" s="7">
        <v>75168</v>
      </c>
      <c r="E228" s="10">
        <f t="shared" si="59"/>
        <v>0.80061349693251538</v>
      </c>
      <c r="F228" s="7"/>
      <c r="G228" s="7">
        <v>18720</v>
      </c>
      <c r="H228" s="10">
        <f t="shared" si="60"/>
        <v>0.19938650306748465</v>
      </c>
      <c r="I228" s="7">
        <f t="shared" si="61"/>
        <v>93888</v>
      </c>
      <c r="S228" s="92"/>
    </row>
    <row r="229" spans="1:19" ht="12.75" customHeight="1" x14ac:dyDescent="0.2">
      <c r="A229" s="225"/>
      <c r="B229" s="225"/>
      <c r="C229" s="49" t="s">
        <v>501</v>
      </c>
      <c r="D229" s="7">
        <v>36288</v>
      </c>
      <c r="E229" s="10">
        <f t="shared" si="59"/>
        <v>0.71658767772511844</v>
      </c>
      <c r="F229" s="7"/>
      <c r="G229" s="7">
        <v>14352</v>
      </c>
      <c r="H229" s="10">
        <f t="shared" si="60"/>
        <v>0.2834123222748815</v>
      </c>
      <c r="I229" s="7">
        <f t="shared" si="61"/>
        <v>50640</v>
      </c>
      <c r="S229" s="92"/>
    </row>
    <row r="230" spans="1:19" ht="12.75" customHeight="1" x14ac:dyDescent="0.2">
      <c r="A230" s="225"/>
      <c r="B230" s="225"/>
      <c r="C230" s="89" t="s">
        <v>508</v>
      </c>
      <c r="D230" s="7"/>
      <c r="E230" s="10">
        <f t="shared" si="59"/>
        <v>0</v>
      </c>
      <c r="F230" s="7"/>
      <c r="G230" s="7">
        <v>1104</v>
      </c>
      <c r="H230" s="10">
        <f t="shared" si="60"/>
        <v>1</v>
      </c>
      <c r="I230" s="7">
        <f t="shared" si="61"/>
        <v>1104</v>
      </c>
      <c r="S230" s="92"/>
    </row>
    <row r="231" spans="1:19" ht="12.75" customHeight="1" x14ac:dyDescent="0.2">
      <c r="A231" s="225"/>
      <c r="B231" s="225"/>
      <c r="C231" s="49" t="s">
        <v>509</v>
      </c>
      <c r="D231" s="7">
        <v>15168</v>
      </c>
      <c r="E231" s="10">
        <f t="shared" ref="E231" si="75">+D231/$I231</f>
        <v>0.81443298969072164</v>
      </c>
      <c r="F231" s="7"/>
      <c r="G231" s="7">
        <v>3456</v>
      </c>
      <c r="H231" s="10">
        <f t="shared" ref="H231" si="76">+G231/$I231</f>
        <v>0.18556701030927836</v>
      </c>
      <c r="I231" s="7">
        <f t="shared" ref="I231" si="77">+D231+G231</f>
        <v>18624</v>
      </c>
      <c r="S231" s="92"/>
    </row>
    <row r="232" spans="1:19" ht="12.75" customHeight="1" x14ac:dyDescent="0.2">
      <c r="A232" s="225"/>
      <c r="B232" s="225"/>
      <c r="C232" s="89" t="s">
        <v>510</v>
      </c>
      <c r="D232" s="7">
        <v>9552</v>
      </c>
      <c r="E232" s="10">
        <f t="shared" si="59"/>
        <v>0.50507614213197971</v>
      </c>
      <c r="F232" s="7"/>
      <c r="G232" s="7">
        <v>9360</v>
      </c>
      <c r="H232" s="10">
        <f t="shared" si="60"/>
        <v>0.49492385786802029</v>
      </c>
      <c r="I232" s="7">
        <f t="shared" si="61"/>
        <v>18912</v>
      </c>
      <c r="S232" s="92"/>
    </row>
    <row r="233" spans="1:19" ht="12.75" customHeight="1" x14ac:dyDescent="0.2">
      <c r="A233" s="225"/>
      <c r="B233" s="225"/>
      <c r="C233" s="49" t="s">
        <v>511</v>
      </c>
      <c r="D233" s="7">
        <v>30384</v>
      </c>
      <c r="E233" s="10">
        <f t="shared" ref="E233:E235" si="78">+D233/$I233</f>
        <v>0.48210205635948211</v>
      </c>
      <c r="F233" s="7"/>
      <c r="G233" s="7">
        <v>32640</v>
      </c>
      <c r="H233" s="10">
        <f t="shared" ref="H233:H235" si="79">+G233/$I233</f>
        <v>0.51789794364051789</v>
      </c>
      <c r="I233" s="7">
        <f t="shared" ref="I233:I235" si="80">+D233+G233</f>
        <v>63024</v>
      </c>
      <c r="S233" s="92"/>
    </row>
    <row r="234" spans="1:19" ht="12.75" customHeight="1" x14ac:dyDescent="0.2">
      <c r="A234" s="225"/>
      <c r="B234" s="225"/>
      <c r="C234" s="89" t="s">
        <v>512</v>
      </c>
      <c r="D234" s="7">
        <v>2256</v>
      </c>
      <c r="E234" s="10">
        <f t="shared" si="78"/>
        <v>1</v>
      </c>
      <c r="F234" s="7"/>
      <c r="G234" s="7"/>
      <c r="H234" s="10">
        <f t="shared" si="79"/>
        <v>0</v>
      </c>
      <c r="I234" s="7">
        <f t="shared" si="80"/>
        <v>2256</v>
      </c>
      <c r="S234" s="92"/>
    </row>
    <row r="235" spans="1:19" ht="12.75" customHeight="1" x14ac:dyDescent="0.2">
      <c r="A235" s="225"/>
      <c r="B235" s="225"/>
      <c r="C235" s="49" t="s">
        <v>516</v>
      </c>
      <c r="D235" s="7">
        <v>17296</v>
      </c>
      <c r="E235" s="10">
        <f t="shared" si="78"/>
        <v>0.81523378582202111</v>
      </c>
      <c r="F235" s="7"/>
      <c r="G235" s="7">
        <v>3920</v>
      </c>
      <c r="H235" s="10">
        <f t="shared" si="79"/>
        <v>0.18476621417797889</v>
      </c>
      <c r="I235" s="7">
        <f t="shared" si="80"/>
        <v>21216</v>
      </c>
      <c r="S235" s="92"/>
    </row>
    <row r="236" spans="1:19" ht="12.75" customHeight="1" thickBot="1" x14ac:dyDescent="0.25">
      <c r="A236" s="225"/>
      <c r="B236" s="225"/>
      <c r="C236" s="194" t="s">
        <v>44</v>
      </c>
      <c r="D236" s="73">
        <f>SUM(D193:D235)</f>
        <v>830352</v>
      </c>
      <c r="E236" s="74">
        <f t="shared" si="35"/>
        <v>0.67051253892169149</v>
      </c>
      <c r="F236" s="73"/>
      <c r="G236" s="73">
        <f>SUM(G193:G235)</f>
        <v>408032</v>
      </c>
      <c r="H236" s="74">
        <f t="shared" si="36"/>
        <v>0.32948746107830851</v>
      </c>
      <c r="I236" s="73">
        <f t="shared" si="37"/>
        <v>1238384</v>
      </c>
      <c r="S236" s="92"/>
    </row>
    <row r="237" spans="1:19" ht="12.75" customHeight="1" x14ac:dyDescent="0.2">
      <c r="A237" s="224" t="s">
        <v>399</v>
      </c>
      <c r="B237" s="224" t="s">
        <v>396</v>
      </c>
      <c r="C237" s="54" t="s">
        <v>613</v>
      </c>
      <c r="D237" s="85"/>
      <c r="E237" s="86"/>
      <c r="F237" s="174"/>
      <c r="G237" s="85"/>
      <c r="H237" s="86"/>
      <c r="I237" s="85"/>
      <c r="S237" s="92"/>
    </row>
    <row r="238" spans="1:19" ht="12.75" customHeight="1" x14ac:dyDescent="0.2">
      <c r="A238" s="230"/>
      <c r="B238" s="225"/>
      <c r="C238" s="49" t="s">
        <v>522</v>
      </c>
      <c r="D238" s="7"/>
      <c r="E238" s="10">
        <f t="shared" si="59"/>
        <v>0</v>
      </c>
      <c r="F238" s="7"/>
      <c r="G238" s="7">
        <v>512</v>
      </c>
      <c r="H238" s="10">
        <f t="shared" si="60"/>
        <v>1</v>
      </c>
      <c r="I238" s="7">
        <f t="shared" si="61"/>
        <v>512</v>
      </c>
      <c r="S238" s="92"/>
    </row>
    <row r="239" spans="1:19" ht="12.75" customHeight="1" x14ac:dyDescent="0.2">
      <c r="A239" s="230"/>
      <c r="B239" s="225"/>
      <c r="C239" s="89" t="s">
        <v>421</v>
      </c>
      <c r="D239" s="7"/>
      <c r="E239" s="10">
        <f t="shared" si="59"/>
        <v>0</v>
      </c>
      <c r="F239" s="7"/>
      <c r="G239" s="7">
        <v>3072</v>
      </c>
      <c r="H239" s="10">
        <f t="shared" si="60"/>
        <v>1</v>
      </c>
      <c r="I239" s="7">
        <f t="shared" si="61"/>
        <v>3072</v>
      </c>
      <c r="S239" s="92"/>
    </row>
    <row r="240" spans="1:19" ht="12.75" customHeight="1" x14ac:dyDescent="0.2">
      <c r="A240" s="230"/>
      <c r="B240" s="225"/>
      <c r="C240" s="89" t="s">
        <v>420</v>
      </c>
      <c r="D240" s="7"/>
      <c r="E240" s="10">
        <f t="shared" si="59"/>
        <v>0</v>
      </c>
      <c r="F240" s="7"/>
      <c r="G240" s="7">
        <v>11088</v>
      </c>
      <c r="H240" s="10">
        <f t="shared" si="60"/>
        <v>1</v>
      </c>
      <c r="I240" s="7">
        <f t="shared" si="61"/>
        <v>11088</v>
      </c>
      <c r="N240" s="8"/>
      <c r="O240" s="8"/>
      <c r="P240" s="8"/>
      <c r="Q240" s="8"/>
      <c r="S240" s="92"/>
    </row>
    <row r="241" spans="1:19" ht="12.75" customHeight="1" x14ac:dyDescent="0.2">
      <c r="A241" s="230"/>
      <c r="B241" s="225"/>
      <c r="C241" s="89" t="s">
        <v>423</v>
      </c>
      <c r="D241" s="7"/>
      <c r="E241" s="10">
        <f t="shared" si="59"/>
        <v>0</v>
      </c>
      <c r="F241" s="7"/>
      <c r="G241" s="7">
        <v>1200</v>
      </c>
      <c r="H241" s="10">
        <f t="shared" si="60"/>
        <v>1</v>
      </c>
      <c r="I241" s="7">
        <f t="shared" si="61"/>
        <v>1200</v>
      </c>
      <c r="S241" s="92"/>
    </row>
    <row r="242" spans="1:19" ht="12.75" customHeight="1" x14ac:dyDescent="0.2">
      <c r="A242" s="230"/>
      <c r="B242" s="225"/>
      <c r="C242" s="89" t="s">
        <v>428</v>
      </c>
      <c r="D242" s="7"/>
      <c r="E242" s="10">
        <f t="shared" si="59"/>
        <v>0</v>
      </c>
      <c r="F242" s="7"/>
      <c r="G242" s="7">
        <v>7200</v>
      </c>
      <c r="H242" s="10">
        <f t="shared" si="60"/>
        <v>1</v>
      </c>
      <c r="I242" s="7">
        <f t="shared" si="61"/>
        <v>7200</v>
      </c>
      <c r="N242" s="8"/>
      <c r="O242" s="8"/>
      <c r="P242" s="8"/>
      <c r="Q242" s="8"/>
      <c r="S242" s="92"/>
    </row>
    <row r="243" spans="1:19" ht="12.75" customHeight="1" x14ac:dyDescent="0.2">
      <c r="A243" s="230"/>
      <c r="B243" s="225"/>
      <c r="C243" s="89" t="s">
        <v>435</v>
      </c>
      <c r="D243" s="7"/>
      <c r="E243" s="10">
        <f t="shared" si="59"/>
        <v>0</v>
      </c>
      <c r="F243" s="7"/>
      <c r="G243" s="7">
        <v>5152</v>
      </c>
      <c r="H243" s="10">
        <f t="shared" si="60"/>
        <v>1</v>
      </c>
      <c r="I243" s="7">
        <f t="shared" si="61"/>
        <v>5152</v>
      </c>
      <c r="S243" s="92"/>
    </row>
    <row r="244" spans="1:19" ht="12.75" customHeight="1" x14ac:dyDescent="0.2">
      <c r="A244" s="230"/>
      <c r="B244" s="225"/>
      <c r="C244" s="89" t="s">
        <v>441</v>
      </c>
      <c r="D244" s="7">
        <v>9040</v>
      </c>
      <c r="E244" s="10">
        <f t="shared" si="59"/>
        <v>0.37666666666666665</v>
      </c>
      <c r="F244" s="7"/>
      <c r="G244" s="7">
        <v>14960</v>
      </c>
      <c r="H244" s="10">
        <f t="shared" si="60"/>
        <v>0.62333333333333329</v>
      </c>
      <c r="I244" s="7">
        <f t="shared" si="61"/>
        <v>24000</v>
      </c>
      <c r="S244" s="92"/>
    </row>
    <row r="245" spans="1:19" ht="12.75" customHeight="1" x14ac:dyDescent="0.2">
      <c r="A245" s="230"/>
      <c r="B245" s="225"/>
      <c r="C245" s="89" t="s">
        <v>448</v>
      </c>
      <c r="D245" s="7">
        <v>1520</v>
      </c>
      <c r="E245" s="10">
        <f t="shared" si="59"/>
        <v>0.19038076152304609</v>
      </c>
      <c r="F245" s="7"/>
      <c r="G245" s="7">
        <v>6464</v>
      </c>
      <c r="H245" s="10">
        <f t="shared" si="60"/>
        <v>0.80961923847695394</v>
      </c>
      <c r="I245" s="7">
        <f t="shared" si="61"/>
        <v>7984</v>
      </c>
      <c r="S245" s="92"/>
    </row>
    <row r="246" spans="1:19" ht="12.75" customHeight="1" x14ac:dyDescent="0.2">
      <c r="A246" s="230"/>
      <c r="B246" s="225"/>
      <c r="C246" s="89" t="s">
        <v>450</v>
      </c>
      <c r="D246" s="7"/>
      <c r="E246" s="10">
        <f t="shared" si="59"/>
        <v>0</v>
      </c>
      <c r="F246" s="7"/>
      <c r="G246" s="7">
        <v>1472</v>
      </c>
      <c r="H246" s="10">
        <f t="shared" si="60"/>
        <v>1</v>
      </c>
      <c r="I246" s="7">
        <f t="shared" si="61"/>
        <v>1472</v>
      </c>
      <c r="N246" s="8"/>
      <c r="O246" s="8"/>
      <c r="P246" s="8"/>
      <c r="Q246" s="8"/>
      <c r="S246" s="92"/>
    </row>
    <row r="247" spans="1:19" ht="12.75" customHeight="1" x14ac:dyDescent="0.2">
      <c r="A247" s="230"/>
      <c r="B247" s="225"/>
      <c r="C247" s="89" t="s">
        <v>451</v>
      </c>
      <c r="D247" s="7"/>
      <c r="E247" s="10">
        <f t="shared" si="59"/>
        <v>0</v>
      </c>
      <c r="F247" s="7"/>
      <c r="G247" s="7">
        <v>2944</v>
      </c>
      <c r="H247" s="10">
        <f t="shared" si="60"/>
        <v>1</v>
      </c>
      <c r="I247" s="7">
        <f t="shared" si="61"/>
        <v>2944</v>
      </c>
      <c r="S247" s="92"/>
    </row>
    <row r="248" spans="1:19" ht="12.75" customHeight="1" x14ac:dyDescent="0.2">
      <c r="A248" s="230"/>
      <c r="B248" s="225"/>
      <c r="C248" s="89" t="s">
        <v>452</v>
      </c>
      <c r="D248" s="7"/>
      <c r="E248" s="10">
        <f t="shared" si="59"/>
        <v>0</v>
      </c>
      <c r="F248" s="7"/>
      <c r="G248" s="7">
        <v>480</v>
      </c>
      <c r="H248" s="10">
        <f t="shared" si="60"/>
        <v>1</v>
      </c>
      <c r="I248" s="7">
        <f t="shared" si="61"/>
        <v>480</v>
      </c>
      <c r="S248" s="92"/>
    </row>
    <row r="249" spans="1:19" ht="12.75" customHeight="1" x14ac:dyDescent="0.2">
      <c r="A249" s="230"/>
      <c r="B249" s="225"/>
      <c r="C249" s="89" t="s">
        <v>455</v>
      </c>
      <c r="D249" s="7"/>
      <c r="E249" s="10">
        <f t="shared" si="59"/>
        <v>0</v>
      </c>
      <c r="F249" s="7"/>
      <c r="G249" s="7">
        <v>8112</v>
      </c>
      <c r="H249" s="10">
        <f t="shared" si="60"/>
        <v>1</v>
      </c>
      <c r="I249" s="7">
        <f t="shared" si="61"/>
        <v>8112</v>
      </c>
      <c r="S249" s="92"/>
    </row>
    <row r="250" spans="1:19" ht="12.75" customHeight="1" x14ac:dyDescent="0.2">
      <c r="A250" s="230"/>
      <c r="B250" s="225"/>
      <c r="C250" s="89" t="s">
        <v>460</v>
      </c>
      <c r="D250" s="7"/>
      <c r="E250" s="10">
        <f t="shared" si="59"/>
        <v>0</v>
      </c>
      <c r="F250" s="7"/>
      <c r="G250" s="7">
        <v>2352</v>
      </c>
      <c r="H250" s="10">
        <f t="shared" si="60"/>
        <v>1</v>
      </c>
      <c r="I250" s="7">
        <f t="shared" si="61"/>
        <v>2352</v>
      </c>
      <c r="S250" s="92"/>
    </row>
    <row r="251" spans="1:19" ht="12.75" customHeight="1" x14ac:dyDescent="0.2">
      <c r="A251" s="230"/>
      <c r="B251" s="225"/>
      <c r="C251" s="89" t="s">
        <v>466</v>
      </c>
      <c r="D251" s="7">
        <v>2112</v>
      </c>
      <c r="E251" s="10">
        <f t="shared" si="59"/>
        <v>0.38372093023255816</v>
      </c>
      <c r="F251" s="7"/>
      <c r="G251" s="7">
        <v>3392</v>
      </c>
      <c r="H251" s="10">
        <f t="shared" si="60"/>
        <v>0.61627906976744184</v>
      </c>
      <c r="I251" s="7">
        <f t="shared" si="61"/>
        <v>5504</v>
      </c>
      <c r="S251" s="92"/>
    </row>
    <row r="252" spans="1:19" ht="12.75" customHeight="1" x14ac:dyDescent="0.2">
      <c r="A252" s="230"/>
      <c r="B252" s="225"/>
      <c r="C252" s="89" t="s">
        <v>477</v>
      </c>
      <c r="D252" s="7">
        <v>720</v>
      </c>
      <c r="E252" s="10">
        <f t="shared" si="59"/>
        <v>0.78947368421052633</v>
      </c>
      <c r="F252" s="7"/>
      <c r="G252" s="7">
        <v>192</v>
      </c>
      <c r="H252" s="10">
        <f t="shared" si="60"/>
        <v>0.21052631578947367</v>
      </c>
      <c r="I252" s="7">
        <f t="shared" si="61"/>
        <v>912</v>
      </c>
      <c r="S252" s="92"/>
    </row>
    <row r="253" spans="1:19" ht="12.75" customHeight="1" x14ac:dyDescent="0.2">
      <c r="A253" s="230"/>
      <c r="B253" s="225"/>
      <c r="C253" s="89" t="s">
        <v>480</v>
      </c>
      <c r="D253" s="7"/>
      <c r="E253" s="10">
        <f t="shared" si="59"/>
        <v>0</v>
      </c>
      <c r="F253" s="7"/>
      <c r="G253" s="7">
        <v>624</v>
      </c>
      <c r="H253" s="10">
        <f t="shared" si="60"/>
        <v>1</v>
      </c>
      <c r="I253" s="7">
        <f t="shared" si="61"/>
        <v>624</v>
      </c>
      <c r="S253" s="92"/>
    </row>
    <row r="254" spans="1:19" ht="12.75" customHeight="1" x14ac:dyDescent="0.2">
      <c r="A254" s="230"/>
      <c r="B254" s="225"/>
      <c r="C254" s="89" t="s">
        <v>484</v>
      </c>
      <c r="D254" s="7"/>
      <c r="E254" s="10">
        <f t="shared" si="59"/>
        <v>0</v>
      </c>
      <c r="F254" s="7"/>
      <c r="G254" s="7">
        <v>1056</v>
      </c>
      <c r="H254" s="10">
        <f t="shared" si="60"/>
        <v>1</v>
      </c>
      <c r="I254" s="7">
        <f t="shared" si="61"/>
        <v>1056</v>
      </c>
      <c r="S254" s="92"/>
    </row>
    <row r="255" spans="1:19" ht="12.75" customHeight="1" x14ac:dyDescent="0.2">
      <c r="A255" s="230"/>
      <c r="B255" s="225"/>
      <c r="C255" s="89" t="s">
        <v>486</v>
      </c>
      <c r="D255" s="7"/>
      <c r="E255" s="10">
        <f t="shared" ref="E255" si="81">+D255/$I255</f>
        <v>0</v>
      </c>
      <c r="F255" s="7"/>
      <c r="G255" s="7">
        <v>1584</v>
      </c>
      <c r="H255" s="10">
        <f t="shared" ref="H255" si="82">+G255/$I255</f>
        <v>1</v>
      </c>
      <c r="I255" s="7">
        <f t="shared" ref="I255" si="83">+D255+G255</f>
        <v>1584</v>
      </c>
      <c r="S255" s="92"/>
    </row>
    <row r="256" spans="1:19" ht="12.75" customHeight="1" x14ac:dyDescent="0.2">
      <c r="A256" s="230"/>
      <c r="B256" s="225"/>
      <c r="C256" s="89" t="s">
        <v>488</v>
      </c>
      <c r="D256" s="7"/>
      <c r="E256" s="10">
        <f t="shared" si="59"/>
        <v>0</v>
      </c>
      <c r="F256" s="7"/>
      <c r="G256" s="7">
        <v>3392</v>
      </c>
      <c r="H256" s="10">
        <f t="shared" si="60"/>
        <v>1</v>
      </c>
      <c r="I256" s="7">
        <f t="shared" si="61"/>
        <v>3392</v>
      </c>
      <c r="S256" s="92"/>
    </row>
    <row r="257" spans="1:19" ht="12.75" customHeight="1" x14ac:dyDescent="0.2">
      <c r="A257" s="230"/>
      <c r="B257" s="225"/>
      <c r="C257" s="89" t="s">
        <v>494</v>
      </c>
      <c r="D257" s="7"/>
      <c r="E257" s="10">
        <f t="shared" si="59"/>
        <v>0</v>
      </c>
      <c r="F257" s="7"/>
      <c r="G257" s="7">
        <v>1152</v>
      </c>
      <c r="H257" s="10">
        <f t="shared" si="60"/>
        <v>1</v>
      </c>
      <c r="I257" s="7">
        <f t="shared" si="61"/>
        <v>1152</v>
      </c>
      <c r="S257" s="92"/>
    </row>
    <row r="258" spans="1:19" ht="12.75" customHeight="1" x14ac:dyDescent="0.2">
      <c r="A258" s="230"/>
      <c r="B258" s="225"/>
      <c r="C258" s="89" t="s">
        <v>495</v>
      </c>
      <c r="D258" s="7"/>
      <c r="E258" s="10">
        <f t="shared" si="59"/>
        <v>0</v>
      </c>
      <c r="F258" s="7"/>
      <c r="G258" s="7">
        <v>1152</v>
      </c>
      <c r="H258" s="10">
        <f t="shared" si="60"/>
        <v>1</v>
      </c>
      <c r="I258" s="7">
        <f t="shared" si="61"/>
        <v>1152</v>
      </c>
      <c r="S258" s="92"/>
    </row>
    <row r="259" spans="1:19" ht="12.75" customHeight="1" x14ac:dyDescent="0.2">
      <c r="A259" s="230"/>
      <c r="B259" s="225"/>
      <c r="C259" s="89" t="s">
        <v>499</v>
      </c>
      <c r="D259" s="7"/>
      <c r="E259" s="10">
        <f t="shared" si="59"/>
        <v>0</v>
      </c>
      <c r="F259" s="7"/>
      <c r="G259" s="7">
        <v>1056</v>
      </c>
      <c r="H259" s="10">
        <f t="shared" si="60"/>
        <v>1</v>
      </c>
      <c r="I259" s="7">
        <f t="shared" si="61"/>
        <v>1056</v>
      </c>
      <c r="S259" s="92"/>
    </row>
    <row r="260" spans="1:19" ht="12.75" customHeight="1" x14ac:dyDescent="0.2">
      <c r="A260" s="230"/>
      <c r="B260" s="225"/>
      <c r="C260" s="89" t="s">
        <v>575</v>
      </c>
      <c r="D260" s="7"/>
      <c r="E260" s="10">
        <f t="shared" si="59"/>
        <v>0</v>
      </c>
      <c r="F260" s="7"/>
      <c r="G260" s="7">
        <v>1104</v>
      </c>
      <c r="H260" s="10">
        <f t="shared" si="60"/>
        <v>1</v>
      </c>
      <c r="I260" s="7">
        <f t="shared" si="61"/>
        <v>1104</v>
      </c>
      <c r="S260" s="92"/>
    </row>
    <row r="261" spans="1:19" ht="12.75" customHeight="1" x14ac:dyDescent="0.2">
      <c r="A261" s="230"/>
      <c r="B261" s="225"/>
      <c r="C261" s="89" t="s">
        <v>511</v>
      </c>
      <c r="D261" s="7"/>
      <c r="E261" s="10">
        <f t="shared" si="59"/>
        <v>0</v>
      </c>
      <c r="F261" s="7"/>
      <c r="G261" s="7">
        <v>480</v>
      </c>
      <c r="H261" s="10">
        <f t="shared" si="60"/>
        <v>1</v>
      </c>
      <c r="I261" s="7">
        <f t="shared" si="61"/>
        <v>480</v>
      </c>
      <c r="S261" s="92"/>
    </row>
    <row r="262" spans="1:19" ht="12.75" customHeight="1" x14ac:dyDescent="0.2">
      <c r="A262" s="230"/>
      <c r="B262" s="225"/>
      <c r="C262" s="89" t="s">
        <v>518</v>
      </c>
      <c r="D262" s="7"/>
      <c r="E262" s="10">
        <f t="shared" si="59"/>
        <v>0</v>
      </c>
      <c r="F262" s="7"/>
      <c r="G262" s="7">
        <v>2688</v>
      </c>
      <c r="H262" s="10">
        <f t="shared" si="60"/>
        <v>1</v>
      </c>
      <c r="I262" s="7">
        <f t="shared" si="61"/>
        <v>2688</v>
      </c>
      <c r="S262" s="92"/>
    </row>
    <row r="263" spans="1:19" ht="12.75" customHeight="1" thickBot="1" x14ac:dyDescent="0.25">
      <c r="A263" s="230"/>
      <c r="B263" s="226"/>
      <c r="C263" s="194" t="s">
        <v>44</v>
      </c>
      <c r="D263" s="73">
        <f>SUM(D238:D262)</f>
        <v>13392</v>
      </c>
      <c r="E263" s="74">
        <f t="shared" si="59"/>
        <v>0.13910586671098554</v>
      </c>
      <c r="F263" s="73"/>
      <c r="G263" s="73">
        <f>SUM(G238:G262)</f>
        <v>82880</v>
      </c>
      <c r="H263" s="74">
        <f t="shared" si="60"/>
        <v>0.86089413328901443</v>
      </c>
      <c r="I263" s="73">
        <f t="shared" si="61"/>
        <v>96272</v>
      </c>
      <c r="S263" s="92"/>
    </row>
    <row r="264" spans="1:19" ht="12.75" customHeight="1" thickBot="1" x14ac:dyDescent="0.25">
      <c r="A264" s="231"/>
      <c r="B264" s="228" t="s">
        <v>582</v>
      </c>
      <c r="C264" s="229"/>
      <c r="D264" s="75">
        <f>SUM(D236,D263)</f>
        <v>843744</v>
      </c>
      <c r="E264" s="76">
        <f t="shared" ref="E264" si="84">+D264/$I264</f>
        <v>0.63218087657044209</v>
      </c>
      <c r="F264" s="77"/>
      <c r="G264" s="75">
        <f>SUM(G236,G263)</f>
        <v>490912</v>
      </c>
      <c r="H264" s="76">
        <f t="shared" ref="H264" si="85">+G264/$I264</f>
        <v>0.36781912342955786</v>
      </c>
      <c r="I264" s="77">
        <f t="shared" ref="I264" si="86">+D264+G264</f>
        <v>1334656</v>
      </c>
    </row>
    <row r="265" spans="1:19" ht="12.75" customHeight="1" x14ac:dyDescent="0.2">
      <c r="A265" s="223" t="s">
        <v>346</v>
      </c>
      <c r="B265" s="224" t="s">
        <v>339</v>
      </c>
      <c r="C265" s="52" t="s">
        <v>149</v>
      </c>
      <c r="D265" s="42"/>
      <c r="E265" s="41"/>
      <c r="F265" s="42"/>
      <c r="G265" s="42"/>
      <c r="H265" s="41"/>
      <c r="I265" s="42"/>
    </row>
    <row r="266" spans="1:19" ht="12.75" customHeight="1" x14ac:dyDescent="0.2">
      <c r="A266" s="224"/>
      <c r="B266" s="233"/>
      <c r="C266" s="51" t="s">
        <v>420</v>
      </c>
      <c r="D266" s="16">
        <v>24432</v>
      </c>
      <c r="E266" s="17">
        <f t="shared" si="35"/>
        <v>0.80495519240906699</v>
      </c>
      <c r="F266" s="16"/>
      <c r="G266" s="16">
        <v>5920</v>
      </c>
      <c r="H266" s="17">
        <f t="shared" si="36"/>
        <v>0.19504480759093304</v>
      </c>
      <c r="I266" s="16">
        <f t="shared" si="37"/>
        <v>30352</v>
      </c>
      <c r="N266" s="8"/>
      <c r="O266" s="8"/>
      <c r="P266" s="8"/>
      <c r="Q266" s="8"/>
      <c r="S266" s="92"/>
    </row>
    <row r="267" spans="1:19" ht="12.75" customHeight="1" x14ac:dyDescent="0.2">
      <c r="A267" s="224"/>
      <c r="B267" s="233"/>
      <c r="C267" s="9" t="s">
        <v>428</v>
      </c>
      <c r="D267" s="16">
        <v>36416</v>
      </c>
      <c r="E267" s="17">
        <f t="shared" si="35"/>
        <v>0.66901822457378013</v>
      </c>
      <c r="F267" s="16"/>
      <c r="G267" s="16">
        <v>18016</v>
      </c>
      <c r="H267" s="17">
        <f t="shared" si="36"/>
        <v>0.33098177542621987</v>
      </c>
      <c r="I267" s="16">
        <f t="shared" si="37"/>
        <v>54432</v>
      </c>
      <c r="S267" s="92"/>
    </row>
    <row r="268" spans="1:19" ht="12.75" customHeight="1" x14ac:dyDescent="0.2">
      <c r="A268" s="224"/>
      <c r="B268" s="233"/>
      <c r="C268" s="9" t="s">
        <v>435</v>
      </c>
      <c r="D268" s="7">
        <v>9280</v>
      </c>
      <c r="E268" s="10">
        <f t="shared" si="35"/>
        <v>0.68476977567886654</v>
      </c>
      <c r="F268" s="7"/>
      <c r="G268" s="7">
        <v>4272</v>
      </c>
      <c r="H268" s="10">
        <f t="shared" si="36"/>
        <v>0.3152302243211334</v>
      </c>
      <c r="I268" s="7">
        <f t="shared" si="37"/>
        <v>13552</v>
      </c>
      <c r="N268" s="8"/>
      <c r="O268" s="8"/>
      <c r="P268" s="8"/>
      <c r="Q268" s="8"/>
      <c r="S268" s="92"/>
    </row>
    <row r="269" spans="1:19" ht="12.75" customHeight="1" x14ac:dyDescent="0.2">
      <c r="A269" s="224"/>
      <c r="B269" s="233"/>
      <c r="C269" s="9" t="s">
        <v>467</v>
      </c>
      <c r="D269" s="7">
        <v>3936</v>
      </c>
      <c r="E269" s="10">
        <f t="shared" si="35"/>
        <v>0.27152317880794702</v>
      </c>
      <c r="F269" s="7"/>
      <c r="G269" s="7">
        <v>10560</v>
      </c>
      <c r="H269" s="10">
        <f t="shared" si="36"/>
        <v>0.72847682119205293</v>
      </c>
      <c r="I269" s="7">
        <f t="shared" si="37"/>
        <v>14496</v>
      </c>
      <c r="N269" s="8"/>
      <c r="O269" s="8"/>
      <c r="P269" s="8"/>
      <c r="Q269" s="8"/>
      <c r="S269" s="92"/>
    </row>
    <row r="270" spans="1:19" ht="12.75" customHeight="1" x14ac:dyDescent="0.2">
      <c r="A270" s="224"/>
      <c r="B270" s="233"/>
      <c r="C270" s="9" t="s">
        <v>473</v>
      </c>
      <c r="D270" s="7"/>
      <c r="E270" s="10" t="s">
        <v>615</v>
      </c>
      <c r="F270" s="7"/>
      <c r="G270" s="7"/>
      <c r="H270" s="10" t="s">
        <v>615</v>
      </c>
      <c r="I270" s="7">
        <f t="shared" si="37"/>
        <v>0</v>
      </c>
      <c r="S270" s="92"/>
    </row>
    <row r="271" spans="1:19" ht="12.75" customHeight="1" x14ac:dyDescent="0.2">
      <c r="A271" s="224"/>
      <c r="B271" s="233"/>
      <c r="C271" s="9" t="s">
        <v>474</v>
      </c>
      <c r="D271" s="7"/>
      <c r="E271" s="10" t="s">
        <v>615</v>
      </c>
      <c r="F271" s="7"/>
      <c r="G271" s="7">
        <v>5184</v>
      </c>
      <c r="H271" s="10" t="s">
        <v>615</v>
      </c>
      <c r="I271" s="7">
        <f t="shared" si="37"/>
        <v>5184</v>
      </c>
      <c r="N271" s="8"/>
      <c r="O271" s="8"/>
      <c r="P271" s="8"/>
      <c r="Q271" s="8"/>
      <c r="S271" s="92"/>
    </row>
    <row r="272" spans="1:19" ht="12.75" customHeight="1" x14ac:dyDescent="0.2">
      <c r="A272" s="224"/>
      <c r="B272" s="233"/>
      <c r="C272" s="9" t="s">
        <v>484</v>
      </c>
      <c r="D272" s="7">
        <v>1776</v>
      </c>
      <c r="E272" s="10">
        <f t="shared" si="35"/>
        <v>1</v>
      </c>
      <c r="F272" s="7"/>
      <c r="G272" s="7"/>
      <c r="H272" s="10">
        <f t="shared" si="36"/>
        <v>0</v>
      </c>
      <c r="I272" s="7">
        <f t="shared" si="37"/>
        <v>1776</v>
      </c>
      <c r="S272" s="92"/>
    </row>
    <row r="273" spans="1:19" ht="12.75" customHeight="1" x14ac:dyDescent="0.2">
      <c r="A273" s="224"/>
      <c r="B273" s="233"/>
      <c r="C273" s="9" t="s">
        <v>491</v>
      </c>
      <c r="D273" s="7"/>
      <c r="E273" s="10">
        <f t="shared" si="35"/>
        <v>0</v>
      </c>
      <c r="F273" s="7"/>
      <c r="G273" s="7">
        <v>1872</v>
      </c>
      <c r="H273" s="10">
        <f t="shared" si="36"/>
        <v>1</v>
      </c>
      <c r="I273" s="7">
        <f t="shared" si="37"/>
        <v>1872</v>
      </c>
      <c r="S273" s="92"/>
    </row>
    <row r="274" spans="1:19" ht="12.75" customHeight="1" x14ac:dyDescent="0.2">
      <c r="A274" s="224"/>
      <c r="B274" s="233"/>
      <c r="C274" s="9" t="s">
        <v>497</v>
      </c>
      <c r="D274" s="7">
        <v>3072</v>
      </c>
      <c r="E274" s="10">
        <f t="shared" si="35"/>
        <v>0.27826086956521739</v>
      </c>
      <c r="F274" s="7"/>
      <c r="G274" s="7">
        <v>7968</v>
      </c>
      <c r="H274" s="10">
        <f t="shared" si="36"/>
        <v>0.72173913043478266</v>
      </c>
      <c r="I274" s="7">
        <f t="shared" si="37"/>
        <v>11040</v>
      </c>
      <c r="S274" s="92"/>
    </row>
    <row r="275" spans="1:19" ht="12.75" customHeight="1" x14ac:dyDescent="0.2">
      <c r="A275" s="224"/>
      <c r="B275" s="233"/>
      <c r="C275" s="9" t="s">
        <v>499</v>
      </c>
      <c r="D275" s="7">
        <v>29904</v>
      </c>
      <c r="E275" s="10">
        <f t="shared" si="35"/>
        <v>0.71691599539700801</v>
      </c>
      <c r="F275" s="7"/>
      <c r="G275" s="7">
        <v>11808</v>
      </c>
      <c r="H275" s="10">
        <f t="shared" si="36"/>
        <v>0.28308400460299193</v>
      </c>
      <c r="I275" s="7">
        <f t="shared" si="37"/>
        <v>41712</v>
      </c>
      <c r="S275" s="92"/>
    </row>
    <row r="276" spans="1:19" ht="12.75" customHeight="1" x14ac:dyDescent="0.2">
      <c r="A276" s="224"/>
      <c r="B276" s="233"/>
      <c r="C276" s="34" t="s">
        <v>44</v>
      </c>
      <c r="D276" s="32">
        <f>SUM(D266:D275)</f>
        <v>108816</v>
      </c>
      <c r="E276" s="39">
        <f t="shared" si="35"/>
        <v>0.6238877167232364</v>
      </c>
      <c r="F276" s="38"/>
      <c r="G276" s="32">
        <f>SUM(G266:G275)</f>
        <v>65600</v>
      </c>
      <c r="H276" s="39">
        <f t="shared" si="36"/>
        <v>0.3761122832767636</v>
      </c>
      <c r="I276" s="38">
        <f t="shared" si="37"/>
        <v>174416</v>
      </c>
      <c r="S276" s="92"/>
    </row>
    <row r="277" spans="1:19" ht="12.75" customHeight="1" x14ac:dyDescent="0.2">
      <c r="A277" s="224"/>
      <c r="B277" s="233"/>
      <c r="C277" s="52" t="s">
        <v>133</v>
      </c>
      <c r="D277" s="32"/>
      <c r="E277" s="33"/>
      <c r="F277" s="64"/>
      <c r="G277" s="32"/>
      <c r="H277" s="33"/>
      <c r="I277" s="32"/>
    </row>
    <row r="278" spans="1:19" ht="12.75" customHeight="1" x14ac:dyDescent="0.2">
      <c r="A278" s="224"/>
      <c r="B278" s="233"/>
      <c r="C278" s="9" t="s">
        <v>422</v>
      </c>
      <c r="D278" s="16"/>
      <c r="E278" s="10" t="s">
        <v>615</v>
      </c>
      <c r="F278" s="5"/>
      <c r="G278" s="16"/>
      <c r="H278" s="10" t="s">
        <v>615</v>
      </c>
      <c r="I278" s="16">
        <f t="shared" ref="I278:I369" si="87">+D278+G278</f>
        <v>0</v>
      </c>
    </row>
    <row r="279" spans="1:19" ht="12.75" customHeight="1" x14ac:dyDescent="0.2">
      <c r="A279" s="224"/>
      <c r="B279" s="233"/>
      <c r="C279" s="9" t="s">
        <v>440</v>
      </c>
      <c r="D279" s="7"/>
      <c r="E279" s="10" t="s">
        <v>615</v>
      </c>
      <c r="F279" s="12"/>
      <c r="G279" s="7"/>
      <c r="H279" s="10" t="s">
        <v>615</v>
      </c>
      <c r="I279" s="7">
        <f t="shared" si="87"/>
        <v>0</v>
      </c>
    </row>
    <row r="280" spans="1:19" ht="12.75" customHeight="1" x14ac:dyDescent="0.2">
      <c r="A280" s="224"/>
      <c r="B280" s="233"/>
      <c r="C280" s="9" t="s">
        <v>466</v>
      </c>
      <c r="D280" s="7">
        <v>50768</v>
      </c>
      <c r="E280" s="10">
        <f t="shared" ref="E280:E369" si="88">+D280/$I280</f>
        <v>0.52550513415038091</v>
      </c>
      <c r="F280" s="12"/>
      <c r="G280" s="7">
        <v>45840</v>
      </c>
      <c r="H280" s="10">
        <f t="shared" ref="H280:H369" si="89">+G280/$I280</f>
        <v>0.47449486584961909</v>
      </c>
      <c r="I280" s="7">
        <f t="shared" si="87"/>
        <v>96608</v>
      </c>
      <c r="S280" s="92"/>
    </row>
    <row r="281" spans="1:19" ht="12.75" customHeight="1" x14ac:dyDescent="0.2">
      <c r="A281" s="224"/>
      <c r="B281" s="233"/>
      <c r="C281" s="9" t="s">
        <v>471</v>
      </c>
      <c r="D281" s="7"/>
      <c r="E281" s="10" t="s">
        <v>615</v>
      </c>
      <c r="F281" s="7"/>
      <c r="G281" s="7"/>
      <c r="H281" s="10" t="s">
        <v>615</v>
      </c>
      <c r="I281" s="7">
        <f t="shared" si="87"/>
        <v>0</v>
      </c>
      <c r="S281" s="92"/>
    </row>
    <row r="282" spans="1:19" ht="12.75" customHeight="1" x14ac:dyDescent="0.2">
      <c r="A282" s="224"/>
      <c r="B282" s="233"/>
      <c r="C282" s="9" t="s">
        <v>477</v>
      </c>
      <c r="D282" s="7">
        <v>31632</v>
      </c>
      <c r="E282" s="10">
        <f t="shared" si="88"/>
        <v>0.57006920415224915</v>
      </c>
      <c r="F282" s="7"/>
      <c r="G282" s="7">
        <v>23856</v>
      </c>
      <c r="H282" s="10">
        <f t="shared" si="89"/>
        <v>0.42993079584775085</v>
      </c>
      <c r="I282" s="7">
        <f t="shared" si="87"/>
        <v>55488</v>
      </c>
      <c r="N282" s="8"/>
      <c r="O282" s="8"/>
      <c r="P282" s="8"/>
      <c r="Q282" s="8"/>
      <c r="S282" s="92"/>
    </row>
    <row r="283" spans="1:19" ht="12.75" customHeight="1" x14ac:dyDescent="0.2">
      <c r="A283" s="224"/>
      <c r="B283" s="233"/>
      <c r="C283" s="9" t="s">
        <v>480</v>
      </c>
      <c r="D283" s="15">
        <v>4608</v>
      </c>
      <c r="E283" s="10">
        <f t="shared" si="88"/>
        <v>0.55813953488372092</v>
      </c>
      <c r="F283" s="7"/>
      <c r="G283" s="15">
        <v>3648</v>
      </c>
      <c r="H283" s="10">
        <f t="shared" si="89"/>
        <v>0.44186046511627908</v>
      </c>
      <c r="I283" s="7">
        <f t="shared" si="87"/>
        <v>8256</v>
      </c>
      <c r="N283" s="8"/>
      <c r="O283" s="8"/>
      <c r="P283" s="8"/>
      <c r="Q283" s="8"/>
      <c r="S283" s="92"/>
    </row>
    <row r="284" spans="1:19" ht="12.75" customHeight="1" x14ac:dyDescent="0.2">
      <c r="A284" s="224"/>
      <c r="B284" s="233"/>
      <c r="C284" s="9" t="s">
        <v>494</v>
      </c>
      <c r="D284" s="15">
        <v>6144</v>
      </c>
      <c r="E284" s="10">
        <f t="shared" si="88"/>
        <v>0.80503144654088055</v>
      </c>
      <c r="F284" s="7"/>
      <c r="G284" s="7">
        <v>1488</v>
      </c>
      <c r="H284" s="10">
        <f t="shared" si="89"/>
        <v>0.19496855345911951</v>
      </c>
      <c r="I284" s="7">
        <f t="shared" si="87"/>
        <v>7632</v>
      </c>
      <c r="N284" s="8"/>
      <c r="O284" s="8"/>
      <c r="P284" s="8"/>
      <c r="Q284" s="8"/>
      <c r="S284" s="92"/>
    </row>
    <row r="285" spans="1:19" ht="12.75" customHeight="1" x14ac:dyDescent="0.2">
      <c r="A285" s="224"/>
      <c r="B285" s="233"/>
      <c r="C285" s="9" t="s">
        <v>502</v>
      </c>
      <c r="D285" s="7">
        <v>13392</v>
      </c>
      <c r="E285" s="10">
        <f t="shared" si="88"/>
        <v>0.42725880551301687</v>
      </c>
      <c r="F285" s="7"/>
      <c r="G285" s="7">
        <v>17952</v>
      </c>
      <c r="H285" s="10">
        <f t="shared" si="89"/>
        <v>0.57274119448698313</v>
      </c>
      <c r="I285" s="7">
        <f t="shared" si="87"/>
        <v>31344</v>
      </c>
      <c r="S285" s="92"/>
    </row>
    <row r="286" spans="1:19" ht="12.75" customHeight="1" x14ac:dyDescent="0.2">
      <c r="A286" s="224"/>
      <c r="B286" s="233"/>
      <c r="C286" s="9" t="s">
        <v>510</v>
      </c>
      <c r="D286" s="7"/>
      <c r="E286" s="10">
        <f t="shared" ref="E286" si="90">+D286/$I286</f>
        <v>0</v>
      </c>
      <c r="F286" s="7"/>
      <c r="G286" s="7">
        <v>1120</v>
      </c>
      <c r="H286" s="10">
        <f t="shared" ref="H286" si="91">+G286/$I286</f>
        <v>1</v>
      </c>
      <c r="I286" s="7">
        <f t="shared" ref="I286" si="92">+D286+G286</f>
        <v>1120</v>
      </c>
      <c r="N286" s="8"/>
      <c r="O286" s="8"/>
      <c r="P286" s="8"/>
      <c r="Q286" s="8"/>
      <c r="S286" s="92"/>
    </row>
    <row r="287" spans="1:19" ht="12.75" customHeight="1" x14ac:dyDescent="0.2">
      <c r="A287" s="224"/>
      <c r="B287" s="233"/>
      <c r="C287" s="49" t="s">
        <v>511</v>
      </c>
      <c r="D287" s="7">
        <v>14544</v>
      </c>
      <c r="E287" s="10">
        <f t="shared" si="88"/>
        <v>0.84636871508379885</v>
      </c>
      <c r="F287" s="7"/>
      <c r="G287" s="7">
        <v>2640</v>
      </c>
      <c r="H287" s="10">
        <f t="shared" si="89"/>
        <v>0.15363128491620112</v>
      </c>
      <c r="I287" s="7">
        <f t="shared" si="87"/>
        <v>17184</v>
      </c>
      <c r="S287" s="92"/>
    </row>
    <row r="288" spans="1:19" ht="12.75" customHeight="1" x14ac:dyDescent="0.2">
      <c r="A288" s="224"/>
      <c r="B288" s="233"/>
      <c r="C288" s="34" t="s">
        <v>44</v>
      </c>
      <c r="D288" s="32">
        <f>SUM(D278:D287)</f>
        <v>121088</v>
      </c>
      <c r="E288" s="33">
        <f t="shared" si="88"/>
        <v>0.55638876635788859</v>
      </c>
      <c r="F288" s="32"/>
      <c r="G288" s="32">
        <f>SUM(G278:G287)</f>
        <v>96544</v>
      </c>
      <c r="H288" s="33">
        <f t="shared" si="89"/>
        <v>0.44361123364211147</v>
      </c>
      <c r="I288" s="32">
        <f t="shared" si="87"/>
        <v>217632</v>
      </c>
      <c r="S288" s="92"/>
    </row>
    <row r="289" spans="1:19" ht="12.75" customHeight="1" x14ac:dyDescent="0.2">
      <c r="A289" s="224"/>
      <c r="B289" s="233"/>
      <c r="C289" s="52" t="s">
        <v>54</v>
      </c>
      <c r="D289" s="32"/>
      <c r="E289" s="33"/>
      <c r="F289" s="64"/>
      <c r="G289" s="32"/>
      <c r="H289" s="33"/>
      <c r="I289" s="32"/>
      <c r="S289" s="92"/>
    </row>
    <row r="290" spans="1:19" ht="12.75" customHeight="1" x14ac:dyDescent="0.2">
      <c r="A290" s="224"/>
      <c r="B290" s="233"/>
      <c r="C290" s="9" t="s">
        <v>522</v>
      </c>
      <c r="D290" s="7"/>
      <c r="E290" s="10">
        <f t="shared" si="88"/>
        <v>0</v>
      </c>
      <c r="F290" s="12"/>
      <c r="G290" s="7">
        <v>3712</v>
      </c>
      <c r="H290" s="10">
        <f t="shared" si="89"/>
        <v>1</v>
      </c>
      <c r="I290" s="7">
        <f t="shared" si="87"/>
        <v>3712</v>
      </c>
      <c r="S290" s="92"/>
    </row>
    <row r="291" spans="1:19" ht="12.75" customHeight="1" x14ac:dyDescent="0.2">
      <c r="A291" s="224"/>
      <c r="B291" s="233"/>
      <c r="C291" s="9" t="s">
        <v>423</v>
      </c>
      <c r="D291" s="15">
        <v>8496</v>
      </c>
      <c r="E291" s="10">
        <f t="shared" si="88"/>
        <v>0.63214285714285712</v>
      </c>
      <c r="F291" s="7"/>
      <c r="G291" s="15">
        <v>4944</v>
      </c>
      <c r="H291" s="10">
        <f t="shared" si="89"/>
        <v>0.36785714285714288</v>
      </c>
      <c r="I291" s="7">
        <f t="shared" si="87"/>
        <v>13440</v>
      </c>
      <c r="S291" s="92"/>
    </row>
    <row r="292" spans="1:19" ht="12.75" customHeight="1" x14ac:dyDescent="0.2">
      <c r="A292" s="224"/>
      <c r="B292" s="233"/>
      <c r="C292" s="9" t="s">
        <v>431</v>
      </c>
      <c r="D292" s="15"/>
      <c r="E292" s="10">
        <f t="shared" si="88"/>
        <v>0</v>
      </c>
      <c r="F292" s="7"/>
      <c r="G292" s="15">
        <v>3072</v>
      </c>
      <c r="H292" s="10">
        <f t="shared" si="89"/>
        <v>1</v>
      </c>
      <c r="I292" s="7">
        <f t="shared" si="87"/>
        <v>3072</v>
      </c>
      <c r="S292" s="92"/>
    </row>
    <row r="293" spans="1:19" ht="12.75" customHeight="1" x14ac:dyDescent="0.2">
      <c r="A293" s="224"/>
      <c r="B293" s="233"/>
      <c r="C293" s="9" t="s">
        <v>452</v>
      </c>
      <c r="D293" s="7"/>
      <c r="E293" s="10" t="s">
        <v>615</v>
      </c>
      <c r="F293" s="7"/>
      <c r="G293" s="7"/>
      <c r="H293" s="10" t="s">
        <v>615</v>
      </c>
      <c r="I293" s="7">
        <f t="shared" si="87"/>
        <v>0</v>
      </c>
      <c r="S293" s="92"/>
    </row>
    <row r="294" spans="1:19" ht="12.75" customHeight="1" x14ac:dyDescent="0.2">
      <c r="A294" s="224"/>
      <c r="B294" s="233"/>
      <c r="C294" s="9" t="s">
        <v>455</v>
      </c>
      <c r="D294" s="15">
        <v>20592</v>
      </c>
      <c r="E294" s="10">
        <f t="shared" si="88"/>
        <v>0.4642857142857143</v>
      </c>
      <c r="F294" s="7"/>
      <c r="G294" s="15">
        <v>23760</v>
      </c>
      <c r="H294" s="10">
        <f t="shared" si="89"/>
        <v>0.5357142857142857</v>
      </c>
      <c r="I294" s="7">
        <f t="shared" si="87"/>
        <v>44352</v>
      </c>
      <c r="S294" s="92"/>
    </row>
    <row r="295" spans="1:19" ht="12.75" customHeight="1" x14ac:dyDescent="0.2">
      <c r="A295" s="224"/>
      <c r="B295" s="233"/>
      <c r="C295" s="9" t="s">
        <v>459</v>
      </c>
      <c r="D295" s="7">
        <v>8496</v>
      </c>
      <c r="E295" s="10">
        <f t="shared" si="88"/>
        <v>0.76623376623376627</v>
      </c>
      <c r="F295" s="7"/>
      <c r="G295" s="7">
        <v>2592</v>
      </c>
      <c r="H295" s="10">
        <f t="shared" si="89"/>
        <v>0.23376623376623376</v>
      </c>
      <c r="I295" s="7">
        <f t="shared" si="87"/>
        <v>11088</v>
      </c>
      <c r="S295" s="92"/>
    </row>
    <row r="296" spans="1:19" ht="12.75" customHeight="1" x14ac:dyDescent="0.2">
      <c r="A296" s="224"/>
      <c r="B296" s="233"/>
      <c r="C296" s="9" t="s">
        <v>460</v>
      </c>
      <c r="D296" s="7">
        <v>7008</v>
      </c>
      <c r="E296" s="10">
        <f t="shared" si="88"/>
        <v>0.52898550724637683</v>
      </c>
      <c r="F296" s="12"/>
      <c r="G296" s="7">
        <v>6240</v>
      </c>
      <c r="H296" s="10">
        <f t="shared" si="89"/>
        <v>0.47101449275362317</v>
      </c>
      <c r="I296" s="7">
        <f t="shared" si="87"/>
        <v>13248</v>
      </c>
      <c r="N296" s="8"/>
      <c r="O296" s="8"/>
      <c r="P296" s="8"/>
      <c r="Q296" s="8"/>
      <c r="S296" s="92"/>
    </row>
    <row r="297" spans="1:19" ht="12.75" customHeight="1" x14ac:dyDescent="0.2">
      <c r="A297" s="224"/>
      <c r="B297" s="233"/>
      <c r="C297" s="9" t="s">
        <v>461</v>
      </c>
      <c r="D297" s="15"/>
      <c r="E297" s="10">
        <f t="shared" si="88"/>
        <v>0</v>
      </c>
      <c r="F297" s="7"/>
      <c r="G297" s="15">
        <v>960</v>
      </c>
      <c r="H297" s="10">
        <f t="shared" si="89"/>
        <v>1</v>
      </c>
      <c r="I297" s="7">
        <f t="shared" si="87"/>
        <v>960</v>
      </c>
      <c r="S297" s="92"/>
    </row>
    <row r="298" spans="1:19" ht="12.75" customHeight="1" x14ac:dyDescent="0.2">
      <c r="A298" s="224"/>
      <c r="B298" s="233"/>
      <c r="C298" s="9" t="s">
        <v>488</v>
      </c>
      <c r="D298" s="7">
        <v>63552</v>
      </c>
      <c r="E298" s="10">
        <f t="shared" si="88"/>
        <v>0.67083262962337442</v>
      </c>
      <c r="F298" s="7"/>
      <c r="G298" s="7">
        <v>31184</v>
      </c>
      <c r="H298" s="10">
        <f t="shared" si="89"/>
        <v>0.32916737037662558</v>
      </c>
      <c r="I298" s="7">
        <f t="shared" si="87"/>
        <v>94736</v>
      </c>
      <c r="S298" s="92"/>
    </row>
    <row r="299" spans="1:19" ht="12.75" customHeight="1" x14ac:dyDescent="0.2">
      <c r="A299" s="224"/>
      <c r="B299" s="233"/>
      <c r="C299" s="9" t="s">
        <v>490</v>
      </c>
      <c r="D299" s="7">
        <v>3936</v>
      </c>
      <c r="E299" s="10">
        <f t="shared" si="88"/>
        <v>0.58571428571428574</v>
      </c>
      <c r="F299" s="7"/>
      <c r="G299" s="7">
        <v>2784</v>
      </c>
      <c r="H299" s="10">
        <f t="shared" si="89"/>
        <v>0.41428571428571431</v>
      </c>
      <c r="I299" s="7">
        <f t="shared" si="87"/>
        <v>6720</v>
      </c>
      <c r="S299" s="92"/>
    </row>
    <row r="300" spans="1:19" ht="12.75" customHeight="1" x14ac:dyDescent="0.2">
      <c r="A300" s="224"/>
      <c r="B300" s="233"/>
      <c r="C300" s="9" t="s">
        <v>495</v>
      </c>
      <c r="D300" s="7">
        <v>2304</v>
      </c>
      <c r="E300" s="10">
        <f t="shared" si="88"/>
        <v>0.32876712328767121</v>
      </c>
      <c r="F300" s="7"/>
      <c r="G300" s="7">
        <v>4704</v>
      </c>
      <c r="H300" s="10">
        <f t="shared" si="89"/>
        <v>0.67123287671232879</v>
      </c>
      <c r="I300" s="7">
        <f t="shared" si="87"/>
        <v>7008</v>
      </c>
      <c r="N300" s="8"/>
      <c r="O300" s="8"/>
      <c r="P300" s="8"/>
      <c r="Q300" s="8"/>
      <c r="S300" s="92"/>
    </row>
    <row r="301" spans="1:19" ht="12.75" customHeight="1" x14ac:dyDescent="0.2">
      <c r="A301" s="224"/>
      <c r="B301" s="233"/>
      <c r="C301" s="49" t="s">
        <v>501</v>
      </c>
      <c r="D301" s="7">
        <v>9072</v>
      </c>
      <c r="E301" s="10">
        <f t="shared" si="88"/>
        <v>0.51639344262295084</v>
      </c>
      <c r="F301" s="7"/>
      <c r="G301" s="7">
        <v>8496</v>
      </c>
      <c r="H301" s="10">
        <f t="shared" si="89"/>
        <v>0.48360655737704916</v>
      </c>
      <c r="I301" s="7">
        <f t="shared" si="87"/>
        <v>17568</v>
      </c>
      <c r="S301" s="92"/>
    </row>
    <row r="302" spans="1:19" ht="12.75" customHeight="1" x14ac:dyDescent="0.2">
      <c r="A302" s="224"/>
      <c r="B302" s="233"/>
      <c r="C302" s="49" t="s">
        <v>509</v>
      </c>
      <c r="D302" s="15">
        <v>2256</v>
      </c>
      <c r="E302" s="10">
        <f t="shared" si="88"/>
        <v>1</v>
      </c>
      <c r="F302" s="7"/>
      <c r="G302" s="15"/>
      <c r="H302" s="10">
        <f t="shared" si="89"/>
        <v>0</v>
      </c>
      <c r="I302" s="7">
        <f t="shared" si="87"/>
        <v>2256</v>
      </c>
      <c r="S302" s="92"/>
    </row>
    <row r="303" spans="1:19" ht="12.75" customHeight="1" x14ac:dyDescent="0.2">
      <c r="A303" s="224"/>
      <c r="B303" s="233"/>
      <c r="C303" s="34" t="s">
        <v>44</v>
      </c>
      <c r="D303" s="32">
        <f>SUM(D290:D302)</f>
        <v>125712</v>
      </c>
      <c r="E303" s="33">
        <f t="shared" si="88"/>
        <v>0.57623762376237619</v>
      </c>
      <c r="F303" s="32"/>
      <c r="G303" s="32">
        <f>SUM(G290:G302)</f>
        <v>92448</v>
      </c>
      <c r="H303" s="33">
        <f t="shared" si="89"/>
        <v>0.42376237623762375</v>
      </c>
      <c r="I303" s="32">
        <f t="shared" si="87"/>
        <v>218160</v>
      </c>
      <c r="S303" s="92"/>
    </row>
    <row r="304" spans="1:19" ht="12.75" customHeight="1" thickBot="1" x14ac:dyDescent="0.25">
      <c r="A304" s="224"/>
      <c r="B304" s="234"/>
      <c r="C304" s="63" t="s">
        <v>0</v>
      </c>
      <c r="D304" s="62">
        <f>SUM(D276,D288,D303)</f>
        <v>355616</v>
      </c>
      <c r="E304" s="60">
        <f t="shared" si="88"/>
        <v>0.58277833132308987</v>
      </c>
      <c r="F304" s="62"/>
      <c r="G304" s="62">
        <f>SUM(G276,G288,G303)</f>
        <v>254592</v>
      </c>
      <c r="H304" s="60">
        <f t="shared" si="89"/>
        <v>0.41722166867691018</v>
      </c>
      <c r="I304" s="62">
        <f t="shared" si="87"/>
        <v>610208</v>
      </c>
    </row>
    <row r="305" spans="1:23" ht="12.75" customHeight="1" x14ac:dyDescent="0.2">
      <c r="A305" s="221" t="s">
        <v>346</v>
      </c>
      <c r="B305" s="224" t="s">
        <v>354</v>
      </c>
      <c r="C305" s="51" t="s">
        <v>583</v>
      </c>
      <c r="D305" s="16"/>
      <c r="E305" s="10" t="s">
        <v>615</v>
      </c>
      <c r="F305" s="5"/>
      <c r="G305" s="16"/>
      <c r="H305" s="10" t="s">
        <v>615</v>
      </c>
      <c r="I305" s="16">
        <f t="shared" si="87"/>
        <v>0</v>
      </c>
    </row>
    <row r="306" spans="1:23" ht="12.75" customHeight="1" x14ac:dyDescent="0.2">
      <c r="A306" s="221"/>
      <c r="B306" s="224"/>
      <c r="C306" s="9" t="s">
        <v>584</v>
      </c>
      <c r="D306" s="7"/>
      <c r="E306" s="10">
        <f t="shared" si="88"/>
        <v>0</v>
      </c>
      <c r="F306" s="12"/>
      <c r="G306" s="7">
        <v>3296</v>
      </c>
      <c r="H306" s="10">
        <f t="shared" si="89"/>
        <v>1</v>
      </c>
      <c r="I306" s="7">
        <f t="shared" si="87"/>
        <v>3296</v>
      </c>
    </row>
    <row r="307" spans="1:23" ht="12.75" customHeight="1" x14ac:dyDescent="0.2">
      <c r="A307" s="221"/>
      <c r="B307" s="224"/>
      <c r="C307" s="9" t="s">
        <v>585</v>
      </c>
      <c r="D307" s="7">
        <v>9088</v>
      </c>
      <c r="E307" s="10">
        <f t="shared" si="88"/>
        <v>0.54720616570327552</v>
      </c>
      <c r="F307" s="7"/>
      <c r="G307" s="7">
        <v>7520</v>
      </c>
      <c r="H307" s="10">
        <f t="shared" si="89"/>
        <v>0.45279383429672448</v>
      </c>
      <c r="I307" s="7">
        <f t="shared" si="87"/>
        <v>16608</v>
      </c>
      <c r="S307" s="92"/>
    </row>
    <row r="308" spans="1:23" ht="12.75" customHeight="1" x14ac:dyDescent="0.2">
      <c r="A308" s="221"/>
      <c r="B308" s="224"/>
      <c r="C308" s="9" t="s">
        <v>586</v>
      </c>
      <c r="D308" s="7">
        <v>4768</v>
      </c>
      <c r="E308" s="10">
        <f t="shared" si="88"/>
        <v>0.49337748344370863</v>
      </c>
      <c r="F308" s="12"/>
      <c r="G308" s="7">
        <v>4896</v>
      </c>
      <c r="H308" s="10">
        <f t="shared" si="89"/>
        <v>0.50662251655629142</v>
      </c>
      <c r="I308" s="7">
        <f t="shared" si="87"/>
        <v>9664</v>
      </c>
      <c r="S308" s="92"/>
      <c r="T308" s="8"/>
      <c r="U308" s="8"/>
      <c r="V308" s="8"/>
      <c r="W308" s="8"/>
    </row>
    <row r="309" spans="1:23" ht="12.75" customHeight="1" x14ac:dyDescent="0.2">
      <c r="A309" s="221"/>
      <c r="B309" s="224"/>
      <c r="C309" s="205" t="s">
        <v>587</v>
      </c>
      <c r="D309" s="7">
        <v>384</v>
      </c>
      <c r="E309" s="10">
        <f t="shared" si="88"/>
        <v>0.33333333333333331</v>
      </c>
      <c r="F309" s="12"/>
      <c r="G309" s="7">
        <v>768</v>
      </c>
      <c r="H309" s="10">
        <f t="shared" si="89"/>
        <v>0.66666666666666663</v>
      </c>
      <c r="I309" s="7">
        <f t="shared" si="87"/>
        <v>1152</v>
      </c>
      <c r="S309" s="92"/>
    </row>
    <row r="310" spans="1:23" ht="12.75" customHeight="1" x14ac:dyDescent="0.2">
      <c r="A310" s="221"/>
      <c r="B310" s="224"/>
      <c r="C310" s="9" t="s">
        <v>588</v>
      </c>
      <c r="D310" s="7">
        <v>31040</v>
      </c>
      <c r="E310" s="10">
        <f t="shared" si="88"/>
        <v>0.74187380497131927</v>
      </c>
      <c r="F310" s="12"/>
      <c r="G310" s="7">
        <v>10800</v>
      </c>
      <c r="H310" s="10">
        <f t="shared" si="89"/>
        <v>0.25812619502868067</v>
      </c>
      <c r="I310" s="7">
        <f t="shared" si="87"/>
        <v>41840</v>
      </c>
      <c r="S310" s="92"/>
    </row>
    <row r="311" spans="1:23" ht="12.75" customHeight="1" x14ac:dyDescent="0.2">
      <c r="A311" s="221"/>
      <c r="B311" s="224"/>
      <c r="C311" s="9" t="s">
        <v>589</v>
      </c>
      <c r="D311" s="7">
        <v>4656</v>
      </c>
      <c r="E311" s="10">
        <f t="shared" si="88"/>
        <v>0.45754716981132076</v>
      </c>
      <c r="F311" s="12"/>
      <c r="G311" s="7">
        <v>5520</v>
      </c>
      <c r="H311" s="10">
        <f t="shared" si="89"/>
        <v>0.54245283018867929</v>
      </c>
      <c r="I311" s="7">
        <f t="shared" si="87"/>
        <v>10176</v>
      </c>
      <c r="S311" s="92"/>
    </row>
    <row r="312" spans="1:23" ht="12.75" customHeight="1" x14ac:dyDescent="0.2">
      <c r="A312" s="221"/>
      <c r="B312" s="224"/>
      <c r="C312" s="9" t="s">
        <v>590</v>
      </c>
      <c r="D312" s="7">
        <v>11840</v>
      </c>
      <c r="E312" s="10">
        <f t="shared" si="88"/>
        <v>0.36292300147130946</v>
      </c>
      <c r="F312" s="12"/>
      <c r="G312" s="7">
        <v>20784</v>
      </c>
      <c r="H312" s="10">
        <f t="shared" si="89"/>
        <v>0.63707699852869049</v>
      </c>
      <c r="I312" s="7">
        <f t="shared" si="87"/>
        <v>32624</v>
      </c>
      <c r="S312" s="92"/>
    </row>
    <row r="313" spans="1:23" ht="12.75" customHeight="1" x14ac:dyDescent="0.2">
      <c r="A313" s="221"/>
      <c r="B313" s="224"/>
      <c r="C313" s="51" t="s">
        <v>591</v>
      </c>
      <c r="D313" s="14">
        <v>76976</v>
      </c>
      <c r="E313" s="17">
        <f t="shared" si="88"/>
        <v>0.52920470795292052</v>
      </c>
      <c r="F313" s="16"/>
      <c r="G313" s="14">
        <v>68480</v>
      </c>
      <c r="H313" s="17">
        <f t="shared" si="89"/>
        <v>0.47079529204707954</v>
      </c>
      <c r="I313" s="16">
        <f t="shared" si="87"/>
        <v>145456</v>
      </c>
      <c r="S313" s="92"/>
    </row>
    <row r="314" spans="1:23" ht="12.75" customHeight="1" x14ac:dyDescent="0.2">
      <c r="A314" s="221"/>
      <c r="B314" s="224"/>
      <c r="C314" s="9" t="s">
        <v>489</v>
      </c>
      <c r="D314" s="7">
        <v>12752</v>
      </c>
      <c r="E314" s="10">
        <f t="shared" si="88"/>
        <v>0.36741867634771086</v>
      </c>
      <c r="F314" s="7"/>
      <c r="G314" s="7">
        <v>21955</v>
      </c>
      <c r="H314" s="10">
        <f t="shared" si="89"/>
        <v>0.63258132365228914</v>
      </c>
      <c r="I314" s="7">
        <f t="shared" si="87"/>
        <v>34707</v>
      </c>
      <c r="S314" s="92"/>
    </row>
    <row r="315" spans="1:23" ht="12.75" customHeight="1" x14ac:dyDescent="0.2">
      <c r="A315" s="221"/>
      <c r="B315" s="224"/>
      <c r="C315" s="9" t="s">
        <v>493</v>
      </c>
      <c r="D315" s="7">
        <v>5760</v>
      </c>
      <c r="E315" s="10">
        <f t="shared" ref="E315" si="93">+D315/$I315</f>
        <v>0.76271186440677963</v>
      </c>
      <c r="F315" s="7"/>
      <c r="G315" s="7">
        <v>1792</v>
      </c>
      <c r="H315" s="10">
        <f t="shared" ref="H315" si="94">+G315/$I315</f>
        <v>0.23728813559322035</v>
      </c>
      <c r="I315" s="7">
        <f t="shared" ref="I315" si="95">+D315+G315</f>
        <v>7552</v>
      </c>
      <c r="S315" s="92"/>
    </row>
    <row r="316" spans="1:23" ht="12.75" customHeight="1" x14ac:dyDescent="0.2">
      <c r="A316" s="221"/>
      <c r="B316" s="224"/>
      <c r="C316" s="9" t="s">
        <v>496</v>
      </c>
      <c r="D316" s="7">
        <v>2688</v>
      </c>
      <c r="E316" s="10">
        <f t="shared" ref="E316" si="96">+D316/$I316</f>
        <v>0.21818181818181817</v>
      </c>
      <c r="F316" s="7"/>
      <c r="G316" s="7">
        <v>9632</v>
      </c>
      <c r="H316" s="10">
        <f t="shared" ref="H316" si="97">+G316/$I316</f>
        <v>0.78181818181818186</v>
      </c>
      <c r="I316" s="7">
        <f t="shared" ref="I316" si="98">+D316+G316</f>
        <v>12320</v>
      </c>
      <c r="S316" s="92"/>
      <c r="T316" s="8"/>
      <c r="U316" s="8"/>
      <c r="V316" s="8"/>
      <c r="W316" s="8"/>
    </row>
    <row r="317" spans="1:23" ht="12.75" customHeight="1" x14ac:dyDescent="0.2">
      <c r="A317" s="221"/>
      <c r="B317" s="224"/>
      <c r="C317" s="9" t="s">
        <v>592</v>
      </c>
      <c r="D317" s="7">
        <v>5472</v>
      </c>
      <c r="E317" s="10">
        <f t="shared" si="88"/>
        <v>0.61180679785330949</v>
      </c>
      <c r="F317" s="7"/>
      <c r="G317" s="7">
        <v>3472</v>
      </c>
      <c r="H317" s="10">
        <f t="shared" si="89"/>
        <v>0.38819320214669051</v>
      </c>
      <c r="I317" s="7">
        <f t="shared" si="87"/>
        <v>8944</v>
      </c>
      <c r="S317" s="92"/>
    </row>
    <row r="318" spans="1:23" ht="12.75" customHeight="1" x14ac:dyDescent="0.2">
      <c r="A318" s="221"/>
      <c r="B318" s="224"/>
      <c r="C318" s="9" t="s">
        <v>663</v>
      </c>
      <c r="D318" s="7">
        <v>7568</v>
      </c>
      <c r="E318" s="10">
        <f t="shared" si="88"/>
        <v>0.45922330097087377</v>
      </c>
      <c r="F318" s="7"/>
      <c r="G318" s="7">
        <v>8912</v>
      </c>
      <c r="H318" s="10">
        <f t="shared" si="89"/>
        <v>0.54077669902912617</v>
      </c>
      <c r="I318" s="7">
        <f t="shared" si="87"/>
        <v>16480</v>
      </c>
      <c r="S318" s="92"/>
    </row>
    <row r="319" spans="1:23" ht="12.75" customHeight="1" x14ac:dyDescent="0.2">
      <c r="A319" s="221"/>
      <c r="B319" s="224"/>
      <c r="C319" s="48" t="s">
        <v>675</v>
      </c>
      <c r="D319" s="7">
        <v>2896</v>
      </c>
      <c r="E319" s="10">
        <f t="shared" si="88"/>
        <v>0.27549467275494671</v>
      </c>
      <c r="F319" s="7"/>
      <c r="G319" s="7">
        <v>7616</v>
      </c>
      <c r="H319" s="10">
        <f t="shared" si="89"/>
        <v>0.72450532724505323</v>
      </c>
      <c r="I319" s="7">
        <f t="shared" si="87"/>
        <v>10512</v>
      </c>
      <c r="S319" s="92"/>
    </row>
    <row r="320" spans="1:23" ht="12.75" customHeight="1" x14ac:dyDescent="0.2">
      <c r="A320" s="221"/>
      <c r="B320" s="224"/>
      <c r="C320" s="9" t="s">
        <v>676</v>
      </c>
      <c r="D320" s="7">
        <v>9152</v>
      </c>
      <c r="E320" s="10">
        <f t="shared" si="88"/>
        <v>0.63065049614112456</v>
      </c>
      <c r="F320" s="7"/>
      <c r="G320" s="7">
        <v>5360</v>
      </c>
      <c r="H320" s="10">
        <f t="shared" si="89"/>
        <v>0.36934950385887544</v>
      </c>
      <c r="I320" s="7">
        <f t="shared" si="87"/>
        <v>14512</v>
      </c>
      <c r="S320" s="92"/>
    </row>
    <row r="321" spans="1:19" ht="12.75" customHeight="1" thickBot="1" x14ac:dyDescent="0.25">
      <c r="A321" s="221"/>
      <c r="B321" s="227"/>
      <c r="C321" s="63" t="s">
        <v>0</v>
      </c>
      <c r="D321" s="62">
        <f>SUM(D305:D320)</f>
        <v>185040</v>
      </c>
      <c r="E321" s="60">
        <f t="shared" si="88"/>
        <v>0.50579073537009045</v>
      </c>
      <c r="F321" s="62"/>
      <c r="G321" s="62">
        <f>SUM(G305:G320)</f>
        <v>180803</v>
      </c>
      <c r="H321" s="60">
        <f t="shared" si="89"/>
        <v>0.49420926462990955</v>
      </c>
      <c r="I321" s="62">
        <f t="shared" si="87"/>
        <v>365843</v>
      </c>
      <c r="S321" s="92"/>
    </row>
    <row r="322" spans="1:19" ht="12.75" customHeight="1" x14ac:dyDescent="0.2">
      <c r="A322" s="221"/>
      <c r="B322" s="223" t="s">
        <v>340</v>
      </c>
      <c r="C322" s="47" t="s">
        <v>593</v>
      </c>
      <c r="D322" s="16">
        <v>123136</v>
      </c>
      <c r="E322" s="17">
        <f t="shared" si="88"/>
        <v>0.78820155673904135</v>
      </c>
      <c r="F322" s="16"/>
      <c r="G322" s="16">
        <v>33088</v>
      </c>
      <c r="H322" s="17">
        <f t="shared" si="89"/>
        <v>0.21179844326095862</v>
      </c>
      <c r="I322" s="16">
        <f t="shared" si="87"/>
        <v>156224</v>
      </c>
      <c r="S322" s="92"/>
    </row>
    <row r="323" spans="1:19" ht="12.75" customHeight="1" x14ac:dyDescent="0.2">
      <c r="A323" s="221"/>
      <c r="B323" s="225"/>
      <c r="C323" s="9" t="s">
        <v>594</v>
      </c>
      <c r="D323" s="7">
        <v>10976</v>
      </c>
      <c r="E323" s="10">
        <f t="shared" si="88"/>
        <v>0.63695450324976788</v>
      </c>
      <c r="F323" s="7"/>
      <c r="G323" s="7">
        <v>6256</v>
      </c>
      <c r="H323" s="10">
        <f t="shared" si="89"/>
        <v>0.36304549675023212</v>
      </c>
      <c r="I323" s="7">
        <f t="shared" si="87"/>
        <v>17232</v>
      </c>
      <c r="S323" s="92"/>
    </row>
    <row r="324" spans="1:19" ht="12.75" customHeight="1" x14ac:dyDescent="0.2">
      <c r="A324" s="221"/>
      <c r="B324" s="225"/>
      <c r="C324" s="49" t="s">
        <v>519</v>
      </c>
      <c r="D324" s="7">
        <v>24032</v>
      </c>
      <c r="E324" s="10">
        <f t="shared" si="88"/>
        <v>0.72912621359223306</v>
      </c>
      <c r="F324" s="7"/>
      <c r="G324" s="7">
        <v>8928</v>
      </c>
      <c r="H324" s="10">
        <f t="shared" si="89"/>
        <v>0.27087378640776699</v>
      </c>
      <c r="I324" s="7">
        <f t="shared" si="87"/>
        <v>32960</v>
      </c>
      <c r="S324" s="92"/>
    </row>
    <row r="325" spans="1:19" ht="12.75" customHeight="1" thickBot="1" x14ac:dyDescent="0.25">
      <c r="A325" s="221"/>
      <c r="B325" s="226"/>
      <c r="C325" s="61" t="s">
        <v>0</v>
      </c>
      <c r="D325" s="62">
        <f>SUM(D322:D324)</f>
        <v>158144</v>
      </c>
      <c r="E325" s="60">
        <f t="shared" si="88"/>
        <v>0.76614215952251763</v>
      </c>
      <c r="F325" s="62"/>
      <c r="G325" s="62">
        <f>SUM(G322:G324)</f>
        <v>48272</v>
      </c>
      <c r="H325" s="60">
        <f t="shared" si="89"/>
        <v>0.23385784047748237</v>
      </c>
      <c r="I325" s="62">
        <f t="shared" si="87"/>
        <v>206416</v>
      </c>
      <c r="S325" s="92"/>
    </row>
    <row r="326" spans="1:19" ht="12.75" customHeight="1" thickBot="1" x14ac:dyDescent="0.25">
      <c r="A326" s="222"/>
      <c r="B326" s="228" t="s">
        <v>171</v>
      </c>
      <c r="C326" s="229"/>
      <c r="D326" s="75">
        <f>SUM(D304,D321,D325)</f>
        <v>698800</v>
      </c>
      <c r="E326" s="76">
        <f t="shared" si="88"/>
        <v>0.59096786633369047</v>
      </c>
      <c r="F326" s="77"/>
      <c r="G326" s="75">
        <f>SUM(G304,G321,G325)</f>
        <v>483667</v>
      </c>
      <c r="H326" s="76">
        <f t="shared" si="89"/>
        <v>0.40903213366630953</v>
      </c>
      <c r="I326" s="77">
        <f t="shared" si="87"/>
        <v>1182467</v>
      </c>
    </row>
    <row r="327" spans="1:19" ht="12.75" customHeight="1" x14ac:dyDescent="0.2">
      <c r="A327" s="223" t="s">
        <v>345</v>
      </c>
      <c r="B327" s="223" t="s">
        <v>341</v>
      </c>
      <c r="C327" s="46" t="s">
        <v>179</v>
      </c>
      <c r="D327" s="35"/>
      <c r="E327" s="35"/>
      <c r="F327" s="35"/>
      <c r="G327" s="35"/>
      <c r="H327" s="35"/>
      <c r="I327" s="35"/>
    </row>
    <row r="328" spans="1:19" ht="12.75" customHeight="1" x14ac:dyDescent="0.2">
      <c r="A328" s="224"/>
      <c r="B328" s="225"/>
      <c r="C328" s="9" t="s">
        <v>595</v>
      </c>
      <c r="D328" s="15">
        <v>15024</v>
      </c>
      <c r="E328" s="10">
        <f t="shared" ref="E328:E331" si="99">+D328/$I328</f>
        <v>0.60619754680438998</v>
      </c>
      <c r="F328" s="7"/>
      <c r="G328" s="15">
        <v>9760</v>
      </c>
      <c r="H328" s="10">
        <f t="shared" ref="H328:H331" si="100">+G328/$I328</f>
        <v>0.39380245319561008</v>
      </c>
      <c r="I328" s="7">
        <f t="shared" ref="I328:I331" si="101">+D328+G328</f>
        <v>24784</v>
      </c>
      <c r="S328" s="92"/>
    </row>
    <row r="329" spans="1:19" ht="12.75" customHeight="1" x14ac:dyDescent="0.2">
      <c r="A329" s="224"/>
      <c r="B329" s="225"/>
      <c r="C329" s="9" t="s">
        <v>440</v>
      </c>
      <c r="D329" s="15">
        <v>1152</v>
      </c>
      <c r="E329" s="10">
        <f t="shared" si="99"/>
        <v>1</v>
      </c>
      <c r="F329" s="7"/>
      <c r="G329" s="15"/>
      <c r="H329" s="10">
        <f t="shared" si="100"/>
        <v>0</v>
      </c>
      <c r="I329" s="7">
        <f t="shared" si="101"/>
        <v>1152</v>
      </c>
      <c r="S329" s="92"/>
    </row>
    <row r="330" spans="1:19" ht="12.75" customHeight="1" x14ac:dyDescent="0.2">
      <c r="A330" s="224"/>
      <c r="B330" s="225"/>
      <c r="C330" s="9" t="s">
        <v>452</v>
      </c>
      <c r="D330" s="15">
        <v>5568</v>
      </c>
      <c r="E330" s="10">
        <f t="shared" si="99"/>
        <v>0.78911564625850339</v>
      </c>
      <c r="F330" s="7"/>
      <c r="G330" s="15">
        <v>1488</v>
      </c>
      <c r="H330" s="10">
        <f t="shared" si="100"/>
        <v>0.21088435374149661</v>
      </c>
      <c r="I330" s="7">
        <f t="shared" si="101"/>
        <v>7056</v>
      </c>
      <c r="S330" s="92"/>
    </row>
    <row r="331" spans="1:19" ht="12.75" customHeight="1" x14ac:dyDescent="0.2">
      <c r="A331" s="224"/>
      <c r="B331" s="225"/>
      <c r="C331" s="9" t="s">
        <v>480</v>
      </c>
      <c r="D331" s="15">
        <v>10224</v>
      </c>
      <c r="E331" s="10">
        <f t="shared" si="99"/>
        <v>0.82239382239382242</v>
      </c>
      <c r="F331" s="7"/>
      <c r="G331" s="15">
        <v>2208</v>
      </c>
      <c r="H331" s="10">
        <f t="shared" si="100"/>
        <v>0.17760617760617761</v>
      </c>
      <c r="I331" s="7">
        <f t="shared" si="101"/>
        <v>12432</v>
      </c>
      <c r="S331" s="92"/>
    </row>
    <row r="332" spans="1:19" ht="12.75" customHeight="1" x14ac:dyDescent="0.2">
      <c r="A332" s="224"/>
      <c r="B332" s="225"/>
      <c r="C332" s="9" t="s">
        <v>490</v>
      </c>
      <c r="D332" s="7">
        <v>16480</v>
      </c>
      <c r="E332" s="10">
        <f t="shared" ref="E332:E335" si="102">+D332/$I332</f>
        <v>0.62843197071384993</v>
      </c>
      <c r="F332" s="7"/>
      <c r="G332" s="7">
        <v>9744</v>
      </c>
      <c r="H332" s="10">
        <f t="shared" ref="H332:H335" si="103">+G332/$I332</f>
        <v>0.37156802928615007</v>
      </c>
      <c r="I332" s="7">
        <f t="shared" ref="I332:I335" si="104">+D332+G332</f>
        <v>26224</v>
      </c>
      <c r="S332" s="92"/>
    </row>
    <row r="333" spans="1:19" ht="12.75" customHeight="1" x14ac:dyDescent="0.2">
      <c r="A333" s="224"/>
      <c r="B333" s="225"/>
      <c r="C333" s="9" t="s">
        <v>511</v>
      </c>
      <c r="D333" s="16">
        <v>14160</v>
      </c>
      <c r="E333" s="17">
        <f t="shared" si="102"/>
        <v>0.47427652733118969</v>
      </c>
      <c r="F333" s="5"/>
      <c r="G333" s="16">
        <v>15696</v>
      </c>
      <c r="H333" s="17">
        <f t="shared" si="103"/>
        <v>0.52572347266881025</v>
      </c>
      <c r="I333" s="16">
        <f t="shared" si="104"/>
        <v>29856</v>
      </c>
      <c r="S333" s="92"/>
    </row>
    <row r="334" spans="1:19" ht="12.75" customHeight="1" x14ac:dyDescent="0.2">
      <c r="A334" s="224"/>
      <c r="B334" s="225"/>
      <c r="C334" s="9" t="s">
        <v>596</v>
      </c>
      <c r="D334" s="7">
        <v>17552</v>
      </c>
      <c r="E334" s="10">
        <f t="shared" ref="E334" si="105">+D334/$I334</f>
        <v>0.74524456521739135</v>
      </c>
      <c r="F334" s="7"/>
      <c r="G334" s="7">
        <v>6000</v>
      </c>
      <c r="H334" s="10">
        <f t="shared" ref="H334" si="106">+G334/$I334</f>
        <v>0.2547554347826087</v>
      </c>
      <c r="I334" s="7">
        <f t="shared" ref="I334" si="107">+D334+G334</f>
        <v>23552</v>
      </c>
      <c r="S334" s="92"/>
    </row>
    <row r="335" spans="1:19" ht="12.75" customHeight="1" x14ac:dyDescent="0.2">
      <c r="A335" s="224"/>
      <c r="B335" s="225"/>
      <c r="C335" s="34" t="s">
        <v>44</v>
      </c>
      <c r="D335" s="32">
        <f>SUM(D328:D334)</f>
        <v>80160</v>
      </c>
      <c r="E335" s="41">
        <f t="shared" si="102"/>
        <v>0.64099283520982597</v>
      </c>
      <c r="F335" s="42"/>
      <c r="G335" s="32">
        <f>SUM(G328:G334)</f>
        <v>44896</v>
      </c>
      <c r="H335" s="41">
        <f t="shared" si="103"/>
        <v>0.35900716479017403</v>
      </c>
      <c r="I335" s="42">
        <f t="shared" si="104"/>
        <v>125056</v>
      </c>
      <c r="N335" s="8"/>
      <c r="P335" s="8"/>
      <c r="Q335" s="8"/>
      <c r="S335" s="92"/>
    </row>
    <row r="336" spans="1:19" ht="12.75" customHeight="1" x14ac:dyDescent="0.2">
      <c r="A336" s="224"/>
      <c r="B336" s="225"/>
      <c r="C336" s="52" t="s">
        <v>186</v>
      </c>
      <c r="D336" s="32"/>
      <c r="E336" s="33"/>
      <c r="F336" s="32"/>
      <c r="G336" s="32"/>
      <c r="H336" s="33"/>
      <c r="I336" s="32"/>
      <c r="S336" s="92"/>
    </row>
    <row r="337" spans="1:23" ht="12.75" customHeight="1" x14ac:dyDescent="0.2">
      <c r="A337" s="224"/>
      <c r="B337" s="225"/>
      <c r="C337" s="9" t="s">
        <v>423</v>
      </c>
      <c r="D337" s="15">
        <v>30336</v>
      </c>
      <c r="E337" s="10">
        <f t="shared" si="88"/>
        <v>0.5857275254865616</v>
      </c>
      <c r="F337" s="7"/>
      <c r="G337" s="15">
        <v>21456</v>
      </c>
      <c r="H337" s="10">
        <f t="shared" si="89"/>
        <v>0.41427247451343835</v>
      </c>
      <c r="I337" s="7">
        <f t="shared" si="87"/>
        <v>51792</v>
      </c>
      <c r="S337" s="92"/>
    </row>
    <row r="338" spans="1:23" ht="12.75" customHeight="1" x14ac:dyDescent="0.2">
      <c r="A338" s="224"/>
      <c r="B338" s="225"/>
      <c r="C338" s="9" t="s">
        <v>597</v>
      </c>
      <c r="D338" s="15">
        <v>39024</v>
      </c>
      <c r="E338" s="10">
        <f t="shared" si="88"/>
        <v>0.53522053982883477</v>
      </c>
      <c r="F338" s="7"/>
      <c r="G338" s="15">
        <v>33888</v>
      </c>
      <c r="H338" s="10">
        <f t="shared" si="89"/>
        <v>0.46477946017116523</v>
      </c>
      <c r="I338" s="7">
        <f t="shared" si="87"/>
        <v>72912</v>
      </c>
      <c r="S338" s="92"/>
    </row>
    <row r="339" spans="1:23" ht="12.75" customHeight="1" x14ac:dyDescent="0.2">
      <c r="A339" s="224"/>
      <c r="B339" s="225"/>
      <c r="C339" s="9" t="s">
        <v>598</v>
      </c>
      <c r="D339" s="7">
        <v>640</v>
      </c>
      <c r="E339" s="10">
        <f t="shared" si="88"/>
        <v>6.2402496099843996E-2</v>
      </c>
      <c r="F339" s="7"/>
      <c r="G339" s="7">
        <v>9616</v>
      </c>
      <c r="H339" s="10">
        <f t="shared" si="89"/>
        <v>0.93759750390015606</v>
      </c>
      <c r="I339" s="7">
        <f t="shared" si="87"/>
        <v>10256</v>
      </c>
      <c r="S339" s="92"/>
    </row>
    <row r="340" spans="1:23" ht="12.75" customHeight="1" x14ac:dyDescent="0.2">
      <c r="A340" s="224"/>
      <c r="B340" s="225"/>
      <c r="C340" s="9" t="s">
        <v>460</v>
      </c>
      <c r="D340" s="7">
        <v>9312</v>
      </c>
      <c r="E340" s="10">
        <f t="shared" si="88"/>
        <v>0.48989898989898989</v>
      </c>
      <c r="F340" s="12"/>
      <c r="G340" s="7">
        <v>9696</v>
      </c>
      <c r="H340" s="10">
        <f t="shared" si="89"/>
        <v>0.51010101010101006</v>
      </c>
      <c r="I340" s="7">
        <f t="shared" si="87"/>
        <v>19008</v>
      </c>
      <c r="S340" s="92"/>
    </row>
    <row r="341" spans="1:23" ht="12.75" customHeight="1" x14ac:dyDescent="0.2">
      <c r="A341" s="224"/>
      <c r="B341" s="225"/>
      <c r="C341" s="9" t="s">
        <v>461</v>
      </c>
      <c r="D341" s="15"/>
      <c r="E341" s="10">
        <f t="shared" si="88"/>
        <v>0</v>
      </c>
      <c r="F341" s="7"/>
      <c r="G341" s="14">
        <v>2048</v>
      </c>
      <c r="H341" s="10">
        <f t="shared" si="89"/>
        <v>1</v>
      </c>
      <c r="I341" s="7">
        <f t="shared" si="87"/>
        <v>2048</v>
      </c>
      <c r="S341" s="92"/>
    </row>
    <row r="342" spans="1:23" ht="12.75" customHeight="1" x14ac:dyDescent="0.2">
      <c r="A342" s="224"/>
      <c r="B342" s="225"/>
      <c r="C342" s="9" t="s">
        <v>495</v>
      </c>
      <c r="D342" s="7">
        <v>19088</v>
      </c>
      <c r="E342" s="10">
        <f t="shared" si="88"/>
        <v>0.64382083108472743</v>
      </c>
      <c r="F342" s="7"/>
      <c r="G342" s="7">
        <v>10560</v>
      </c>
      <c r="H342" s="10">
        <f t="shared" si="89"/>
        <v>0.35617916891527251</v>
      </c>
      <c r="I342" s="7">
        <f t="shared" si="87"/>
        <v>29648</v>
      </c>
      <c r="S342" s="92"/>
    </row>
    <row r="343" spans="1:23" ht="12.75" customHeight="1" x14ac:dyDescent="0.2">
      <c r="A343" s="224"/>
      <c r="B343" s="225"/>
      <c r="C343" s="34" t="s">
        <v>44</v>
      </c>
      <c r="D343" s="32">
        <f>SUM(D337:D342)</f>
        <v>98400</v>
      </c>
      <c r="E343" s="33">
        <f t="shared" si="88"/>
        <v>0.52998965873836612</v>
      </c>
      <c r="F343" s="32"/>
      <c r="G343" s="32">
        <f>SUM(G337:G342)</f>
        <v>87264</v>
      </c>
      <c r="H343" s="33">
        <f t="shared" si="89"/>
        <v>0.47001034126163393</v>
      </c>
      <c r="I343" s="32">
        <f t="shared" si="87"/>
        <v>185664</v>
      </c>
      <c r="S343" s="92"/>
    </row>
    <row r="344" spans="1:23" ht="12.75" customHeight="1" thickBot="1" x14ac:dyDescent="0.25">
      <c r="A344" s="224"/>
      <c r="B344" s="226"/>
      <c r="C344" s="63" t="s">
        <v>0</v>
      </c>
      <c r="D344" s="62">
        <f>SUM(D335,D343)</f>
        <v>178560</v>
      </c>
      <c r="E344" s="60">
        <f t="shared" si="88"/>
        <v>0.57466529351184348</v>
      </c>
      <c r="F344" s="62"/>
      <c r="G344" s="62">
        <f>SUM(G335,G343)</f>
        <v>132160</v>
      </c>
      <c r="H344" s="60">
        <f t="shared" si="89"/>
        <v>0.42533470648815652</v>
      </c>
      <c r="I344" s="62">
        <f t="shared" si="87"/>
        <v>310720</v>
      </c>
    </row>
    <row r="345" spans="1:23" ht="12.75" customHeight="1" x14ac:dyDescent="0.2">
      <c r="A345" s="224"/>
      <c r="B345" s="223" t="s">
        <v>342</v>
      </c>
      <c r="C345" s="52" t="s">
        <v>56</v>
      </c>
      <c r="D345" s="35"/>
      <c r="E345" s="35"/>
      <c r="F345" s="35"/>
      <c r="G345" s="35"/>
      <c r="H345" s="35"/>
      <c r="I345" s="35"/>
    </row>
    <row r="346" spans="1:23" ht="12.75" customHeight="1" x14ac:dyDescent="0.2">
      <c r="A346" s="224"/>
      <c r="B346" s="225"/>
      <c r="C346" s="51" t="s">
        <v>522</v>
      </c>
      <c r="D346" s="15">
        <v>14080</v>
      </c>
      <c r="E346" s="10">
        <f t="shared" ref="E346:E355" si="108">+D346/$I346</f>
        <v>0.87649402390438247</v>
      </c>
      <c r="F346" s="7"/>
      <c r="G346" s="15">
        <v>1984</v>
      </c>
      <c r="H346" s="10">
        <f t="shared" ref="H346:H355" si="109">+G346/$I346</f>
        <v>0.12350597609561753</v>
      </c>
      <c r="I346" s="7">
        <f t="shared" ref="I346:I355" si="110">+D346+G346</f>
        <v>16064</v>
      </c>
      <c r="S346" s="92"/>
    </row>
    <row r="347" spans="1:23" ht="12.75" customHeight="1" x14ac:dyDescent="0.2">
      <c r="A347" s="224"/>
      <c r="B347" s="225"/>
      <c r="C347" s="51" t="s">
        <v>424</v>
      </c>
      <c r="D347" s="7"/>
      <c r="E347" s="10">
        <f t="shared" si="108"/>
        <v>0</v>
      </c>
      <c r="F347" s="7"/>
      <c r="G347" s="7">
        <v>6752</v>
      </c>
      <c r="H347" s="10">
        <f t="shared" si="109"/>
        <v>1</v>
      </c>
      <c r="I347" s="7">
        <f t="shared" si="110"/>
        <v>6752</v>
      </c>
      <c r="S347" s="92"/>
    </row>
    <row r="348" spans="1:23" ht="12.75" customHeight="1" x14ac:dyDescent="0.2">
      <c r="A348" s="224"/>
      <c r="B348" s="225"/>
      <c r="C348" s="9" t="s">
        <v>599</v>
      </c>
      <c r="D348" s="16">
        <v>10608</v>
      </c>
      <c r="E348" s="17">
        <f t="shared" si="108"/>
        <v>0.82462686567164178</v>
      </c>
      <c r="F348" s="16"/>
      <c r="G348" s="16">
        <v>2256</v>
      </c>
      <c r="H348" s="17">
        <f t="shared" si="109"/>
        <v>0.17537313432835822</v>
      </c>
      <c r="I348" s="16">
        <f t="shared" si="110"/>
        <v>12864</v>
      </c>
      <c r="S348" s="8"/>
      <c r="T348" s="14"/>
      <c r="U348" s="14"/>
      <c r="V348" s="14"/>
      <c r="W348" s="14"/>
    </row>
    <row r="349" spans="1:23" ht="12.75" customHeight="1" x14ac:dyDescent="0.2">
      <c r="A349" s="224"/>
      <c r="B349" s="225"/>
      <c r="C349" s="51" t="s">
        <v>431</v>
      </c>
      <c r="D349" s="16">
        <v>10560</v>
      </c>
      <c r="E349" s="17">
        <f t="shared" ref="E349" si="111">+D349/$I349</f>
        <v>0.83018867924528306</v>
      </c>
      <c r="F349" s="16"/>
      <c r="G349" s="16">
        <v>2160</v>
      </c>
      <c r="H349" s="17">
        <f t="shared" ref="H349" si="112">+G349/$I349</f>
        <v>0.16981132075471697</v>
      </c>
      <c r="I349" s="16">
        <f t="shared" ref="I349" si="113">+D349+G349</f>
        <v>12720</v>
      </c>
      <c r="S349" s="92"/>
    </row>
    <row r="350" spans="1:23" ht="12.75" customHeight="1" x14ac:dyDescent="0.2">
      <c r="A350" s="224"/>
      <c r="B350" s="225"/>
      <c r="C350" s="51" t="s">
        <v>459</v>
      </c>
      <c r="D350" s="7">
        <v>17952</v>
      </c>
      <c r="E350" s="10">
        <f t="shared" si="108"/>
        <v>0.74206349206349209</v>
      </c>
      <c r="F350" s="7"/>
      <c r="G350" s="7">
        <v>6240</v>
      </c>
      <c r="H350" s="10">
        <f t="shared" si="109"/>
        <v>0.25793650793650796</v>
      </c>
      <c r="I350" s="7">
        <f t="shared" si="110"/>
        <v>24192</v>
      </c>
      <c r="S350" s="92"/>
    </row>
    <row r="351" spans="1:23" ht="12.75" customHeight="1" x14ac:dyDescent="0.2">
      <c r="A351" s="224"/>
      <c r="B351" s="225"/>
      <c r="C351" s="9" t="s">
        <v>471</v>
      </c>
      <c r="D351" s="15">
        <v>1040</v>
      </c>
      <c r="E351" s="10">
        <f t="shared" ref="E351" si="114">+D351/$I351</f>
        <v>1</v>
      </c>
      <c r="F351" s="7"/>
      <c r="G351" s="15"/>
      <c r="H351" s="10">
        <f t="shared" ref="H351" si="115">+G351/$I351</f>
        <v>0</v>
      </c>
      <c r="I351" s="7">
        <f t="shared" ref="I351" si="116">+D351+G351</f>
        <v>1040</v>
      </c>
      <c r="S351" s="92"/>
    </row>
    <row r="352" spans="1:23" ht="12.75" customHeight="1" x14ac:dyDescent="0.2">
      <c r="A352" s="224"/>
      <c r="B352" s="225"/>
      <c r="C352" s="51" t="s">
        <v>606</v>
      </c>
      <c r="D352" s="7">
        <v>10368</v>
      </c>
      <c r="E352" s="10">
        <f t="shared" si="108"/>
        <v>0.47058823529411764</v>
      </c>
      <c r="F352" s="7"/>
      <c r="G352" s="7">
        <v>11664</v>
      </c>
      <c r="H352" s="10">
        <f t="shared" si="109"/>
        <v>0.52941176470588236</v>
      </c>
      <c r="I352" s="7">
        <f t="shared" si="110"/>
        <v>22032</v>
      </c>
      <c r="S352" s="92"/>
    </row>
    <row r="353" spans="1:23" ht="12.75" customHeight="1" x14ac:dyDescent="0.2">
      <c r="A353" s="224"/>
      <c r="B353" s="225"/>
      <c r="C353" s="44" t="s">
        <v>600</v>
      </c>
      <c r="D353" s="15"/>
      <c r="E353" s="10">
        <f t="shared" si="108"/>
        <v>0</v>
      </c>
      <c r="F353" s="7"/>
      <c r="G353" s="15">
        <v>1440</v>
      </c>
      <c r="H353" s="10">
        <f t="shared" si="109"/>
        <v>1</v>
      </c>
      <c r="I353" s="7">
        <f t="shared" si="110"/>
        <v>1440</v>
      </c>
      <c r="S353" s="92"/>
    </row>
    <row r="354" spans="1:23" ht="12.75" customHeight="1" x14ac:dyDescent="0.2">
      <c r="A354" s="224"/>
      <c r="B354" s="225"/>
      <c r="C354" s="9" t="s">
        <v>510</v>
      </c>
      <c r="D354" s="7">
        <v>7360</v>
      </c>
      <c r="E354" s="10">
        <f t="shared" si="108"/>
        <v>1</v>
      </c>
      <c r="F354" s="7"/>
      <c r="G354" s="7"/>
      <c r="H354" s="10">
        <f t="shared" si="109"/>
        <v>0</v>
      </c>
      <c r="I354" s="7">
        <f t="shared" si="110"/>
        <v>7360</v>
      </c>
      <c r="S354" s="92"/>
    </row>
    <row r="355" spans="1:23" ht="12.75" customHeight="1" x14ac:dyDescent="0.2">
      <c r="A355" s="224"/>
      <c r="B355" s="225"/>
      <c r="C355" s="34" t="s">
        <v>44</v>
      </c>
      <c r="D355" s="36">
        <f>SUM(D346:D354)</f>
        <v>71968</v>
      </c>
      <c r="E355" s="33">
        <f t="shared" si="108"/>
        <v>0.68892632868739467</v>
      </c>
      <c r="F355" s="32"/>
      <c r="G355" s="36">
        <f>SUM(G346:G354)</f>
        <v>32496</v>
      </c>
      <c r="H355" s="33">
        <f t="shared" si="109"/>
        <v>0.31107367131260533</v>
      </c>
      <c r="I355" s="32">
        <f t="shared" si="110"/>
        <v>104464</v>
      </c>
      <c r="S355" s="92"/>
    </row>
    <row r="356" spans="1:23" ht="12.75" customHeight="1" x14ac:dyDescent="0.2">
      <c r="A356" s="224"/>
      <c r="B356" s="225"/>
      <c r="C356" s="52" t="s">
        <v>132</v>
      </c>
      <c r="D356" s="36"/>
      <c r="E356" s="33"/>
      <c r="F356" s="32"/>
      <c r="G356" s="36"/>
      <c r="H356" s="33"/>
      <c r="I356" s="32"/>
      <c r="S356" s="92"/>
    </row>
    <row r="357" spans="1:23" ht="12.75" customHeight="1" x14ac:dyDescent="0.2">
      <c r="A357" s="224"/>
      <c r="B357" s="225"/>
      <c r="C357" s="9" t="s">
        <v>625</v>
      </c>
      <c r="D357" s="16">
        <v>8400</v>
      </c>
      <c r="E357" s="17">
        <f>+D357/$I357</f>
        <v>0.72214580467675382</v>
      </c>
      <c r="F357" s="16"/>
      <c r="G357" s="16">
        <v>3232</v>
      </c>
      <c r="H357" s="17">
        <f>+G357/$I357</f>
        <v>0.27785419532324623</v>
      </c>
      <c r="I357" s="16">
        <f>+D357+G357</f>
        <v>11632</v>
      </c>
      <c r="S357" s="92"/>
    </row>
    <row r="358" spans="1:23" ht="12.75" customHeight="1" x14ac:dyDescent="0.2">
      <c r="A358" s="224"/>
      <c r="B358" s="225"/>
      <c r="C358" s="9" t="s">
        <v>455</v>
      </c>
      <c r="D358" s="7">
        <v>31728</v>
      </c>
      <c r="E358" s="10">
        <f t="shared" ref="E358:E359" si="117">+D358/$I358</f>
        <v>0.48424908424908425</v>
      </c>
      <c r="F358" s="7"/>
      <c r="G358" s="7">
        <v>33792</v>
      </c>
      <c r="H358" s="10">
        <f t="shared" ref="H358:H359" si="118">+G358/$I358</f>
        <v>0.51575091575091581</v>
      </c>
      <c r="I358" s="7">
        <f t="shared" ref="I358:I359" si="119">+D358+G358</f>
        <v>65520</v>
      </c>
      <c r="N358" s="8"/>
      <c r="O358" s="8"/>
      <c r="P358" s="8"/>
      <c r="Q358" s="8"/>
      <c r="S358" s="92"/>
    </row>
    <row r="359" spans="1:23" ht="12.75" customHeight="1" x14ac:dyDescent="0.2">
      <c r="A359" s="224"/>
      <c r="B359" s="225"/>
      <c r="C359" s="9" t="s">
        <v>601</v>
      </c>
      <c r="D359" s="7">
        <v>9152</v>
      </c>
      <c r="E359" s="10">
        <f t="shared" si="117"/>
        <v>0.42686567164179107</v>
      </c>
      <c r="F359" s="7"/>
      <c r="G359" s="7">
        <v>12288</v>
      </c>
      <c r="H359" s="10">
        <f t="shared" si="118"/>
        <v>0.57313432835820899</v>
      </c>
      <c r="I359" s="7">
        <f t="shared" si="119"/>
        <v>21440</v>
      </c>
      <c r="S359" s="92"/>
    </row>
    <row r="360" spans="1:23" ht="12.75" customHeight="1" x14ac:dyDescent="0.2">
      <c r="A360" s="224"/>
      <c r="B360" s="225"/>
      <c r="C360" s="9" t="s">
        <v>488</v>
      </c>
      <c r="D360" s="7">
        <v>93808</v>
      </c>
      <c r="E360" s="10">
        <f>+D360/$I360</f>
        <v>0.72240019714144899</v>
      </c>
      <c r="F360" s="7"/>
      <c r="G360" s="7">
        <v>36048</v>
      </c>
      <c r="H360" s="10">
        <f>+G360/$I360</f>
        <v>0.27759980285855101</v>
      </c>
      <c r="I360" s="7">
        <f>+D360+G360</f>
        <v>129856</v>
      </c>
      <c r="S360" s="92"/>
    </row>
    <row r="361" spans="1:23" ht="12.75" customHeight="1" x14ac:dyDescent="0.2">
      <c r="A361" s="224"/>
      <c r="B361" s="225"/>
      <c r="C361" s="34" t="s">
        <v>44</v>
      </c>
      <c r="D361" s="32">
        <f>SUM(D357:D360)</f>
        <v>143088</v>
      </c>
      <c r="E361" s="33">
        <f>+D361/$I361</f>
        <v>0.62634822804314327</v>
      </c>
      <c r="F361" s="32"/>
      <c r="G361" s="32">
        <f>SUM(G357:G360)</f>
        <v>85360</v>
      </c>
      <c r="H361" s="33">
        <f>+G361/$I361</f>
        <v>0.37365177195685673</v>
      </c>
      <c r="I361" s="32">
        <f>+D361+G361</f>
        <v>228448</v>
      </c>
      <c r="S361" s="92"/>
    </row>
    <row r="362" spans="1:23" ht="12.75" customHeight="1" x14ac:dyDescent="0.2">
      <c r="A362" s="224"/>
      <c r="B362" s="225"/>
      <c r="C362" s="52" t="s">
        <v>50</v>
      </c>
      <c r="D362" s="42"/>
      <c r="E362" s="41"/>
      <c r="F362" s="42"/>
      <c r="G362" s="42"/>
      <c r="H362" s="41"/>
      <c r="I362" s="42"/>
      <c r="S362" s="92"/>
    </row>
    <row r="363" spans="1:23" ht="12.75" customHeight="1" x14ac:dyDescent="0.2">
      <c r="A363" s="224"/>
      <c r="B363" s="225"/>
      <c r="C363" s="9" t="s">
        <v>466</v>
      </c>
      <c r="D363" s="15">
        <v>78272</v>
      </c>
      <c r="E363" s="10">
        <f t="shared" si="88"/>
        <v>0.91200596569724091</v>
      </c>
      <c r="F363" s="7"/>
      <c r="G363" s="15">
        <v>7552</v>
      </c>
      <c r="H363" s="10">
        <f t="shared" si="89"/>
        <v>8.7994034302759136E-2</v>
      </c>
      <c r="I363" s="7">
        <f t="shared" si="87"/>
        <v>85824</v>
      </c>
      <c r="S363" s="92"/>
    </row>
    <row r="364" spans="1:23" ht="12.75" customHeight="1" x14ac:dyDescent="0.2">
      <c r="A364" s="224"/>
      <c r="B364" s="225"/>
      <c r="C364" s="9" t="s">
        <v>484</v>
      </c>
      <c r="D364" s="15">
        <v>6624</v>
      </c>
      <c r="E364" s="10">
        <f t="shared" si="88"/>
        <v>0.9261744966442953</v>
      </c>
      <c r="F364" s="7"/>
      <c r="G364" s="15">
        <v>528</v>
      </c>
      <c r="H364" s="10">
        <f t="shared" si="89"/>
        <v>7.3825503355704702E-2</v>
      </c>
      <c r="I364" s="7">
        <f t="shared" si="87"/>
        <v>7152</v>
      </c>
      <c r="N364" s="8"/>
      <c r="O364" s="8"/>
      <c r="P364" s="8"/>
      <c r="Q364" s="8"/>
      <c r="S364" s="92"/>
    </row>
    <row r="365" spans="1:23" ht="12.75" customHeight="1" x14ac:dyDescent="0.2">
      <c r="A365" s="224"/>
      <c r="B365" s="225"/>
      <c r="C365" s="9" t="s">
        <v>602</v>
      </c>
      <c r="D365" s="15">
        <v>1296</v>
      </c>
      <c r="E365" s="10">
        <f t="shared" si="88"/>
        <v>6.2937062937062943E-2</v>
      </c>
      <c r="F365" s="7"/>
      <c r="G365" s="15">
        <v>19296</v>
      </c>
      <c r="H365" s="10">
        <f t="shared" si="89"/>
        <v>0.93706293706293708</v>
      </c>
      <c r="I365" s="7">
        <f t="shared" si="87"/>
        <v>20592</v>
      </c>
      <c r="S365" s="92"/>
    </row>
    <row r="366" spans="1:23" ht="12.75" customHeight="1" x14ac:dyDescent="0.2">
      <c r="A366" s="224"/>
      <c r="B366" s="225"/>
      <c r="C366" s="9" t="s">
        <v>494</v>
      </c>
      <c r="D366" s="7">
        <v>13536</v>
      </c>
      <c r="E366" s="10">
        <f t="shared" ref="E366" si="120">+D366/$I366</f>
        <v>0.90384615384615385</v>
      </c>
      <c r="F366" s="7"/>
      <c r="G366" s="7">
        <v>1440</v>
      </c>
      <c r="H366" s="10">
        <f t="shared" ref="H366" si="121">+G366/$I366</f>
        <v>9.6153846153846159E-2</v>
      </c>
      <c r="I366" s="7">
        <f t="shared" ref="I366" si="122">+D366+G366</f>
        <v>14976</v>
      </c>
      <c r="S366" s="8"/>
      <c r="T366" s="14"/>
      <c r="U366" s="14"/>
      <c r="V366" s="14"/>
      <c r="W366" s="14"/>
    </row>
    <row r="367" spans="1:23" ht="12.75" customHeight="1" x14ac:dyDescent="0.2">
      <c r="A367" s="224"/>
      <c r="B367" s="225"/>
      <c r="C367" s="9" t="s">
        <v>502</v>
      </c>
      <c r="D367" s="7">
        <v>37728</v>
      </c>
      <c r="E367" s="10">
        <f>+D367/$I367</f>
        <v>0.80864197530864201</v>
      </c>
      <c r="F367" s="7"/>
      <c r="G367" s="7">
        <v>8928</v>
      </c>
      <c r="H367" s="10">
        <f>+G367/$I367</f>
        <v>0.19135802469135801</v>
      </c>
      <c r="I367" s="7">
        <f>+D367+G367</f>
        <v>46656</v>
      </c>
      <c r="S367" s="92"/>
    </row>
    <row r="368" spans="1:23" ht="12.75" customHeight="1" x14ac:dyDescent="0.2">
      <c r="A368" s="224"/>
      <c r="B368" s="225"/>
      <c r="C368" s="34" t="s">
        <v>44</v>
      </c>
      <c r="D368" s="32">
        <f>SUM(D363:D367)</f>
        <v>137456</v>
      </c>
      <c r="E368" s="33">
        <f t="shared" si="88"/>
        <v>0.78456621004566207</v>
      </c>
      <c r="F368" s="32"/>
      <c r="G368" s="32">
        <f>SUM(G363:G367)</f>
        <v>37744</v>
      </c>
      <c r="H368" s="33">
        <f t="shared" si="89"/>
        <v>0.2154337899543379</v>
      </c>
      <c r="I368" s="32">
        <f t="shared" si="87"/>
        <v>175200</v>
      </c>
      <c r="S368" s="92"/>
    </row>
    <row r="369" spans="1:19" ht="12.75" customHeight="1" thickBot="1" x14ac:dyDescent="0.25">
      <c r="A369" s="224"/>
      <c r="B369" s="226"/>
      <c r="C369" s="63" t="s">
        <v>0</v>
      </c>
      <c r="D369" s="62">
        <f>SUM(D355,D361,D368)</f>
        <v>352512</v>
      </c>
      <c r="E369" s="60">
        <f t="shared" si="88"/>
        <v>0.69376830305129578</v>
      </c>
      <c r="F369" s="62"/>
      <c r="G369" s="62">
        <f>SUM(G355,G361,G368)</f>
        <v>155600</v>
      </c>
      <c r="H369" s="60">
        <f t="shared" si="89"/>
        <v>0.30623169694870422</v>
      </c>
      <c r="I369" s="62">
        <f t="shared" si="87"/>
        <v>508112</v>
      </c>
    </row>
    <row r="370" spans="1:19" ht="12.75" customHeight="1" x14ac:dyDescent="0.2">
      <c r="A370" s="221" t="s">
        <v>345</v>
      </c>
      <c r="B370" s="223" t="s">
        <v>603</v>
      </c>
      <c r="C370" s="50" t="s">
        <v>330</v>
      </c>
      <c r="D370" s="64"/>
      <c r="E370" s="64"/>
      <c r="F370" s="64"/>
      <c r="G370" s="32"/>
      <c r="H370" s="32"/>
      <c r="I370" s="37"/>
    </row>
    <row r="371" spans="1:19" ht="12.75" customHeight="1" x14ac:dyDescent="0.2">
      <c r="A371" s="221"/>
      <c r="B371" s="225"/>
      <c r="C371" s="9" t="s">
        <v>420</v>
      </c>
      <c r="D371" s="7">
        <v>27456</v>
      </c>
      <c r="E371" s="10">
        <f t="shared" ref="E371:E372" si="123">+D371/$I371</f>
        <v>0.86317907444668007</v>
      </c>
      <c r="F371" s="12"/>
      <c r="G371" s="7">
        <v>4352</v>
      </c>
      <c r="H371" s="10">
        <f t="shared" ref="H371:H372" si="124">+G371/$I371</f>
        <v>0.13682092555331993</v>
      </c>
      <c r="I371" s="15">
        <f t="shared" ref="I371:I372" si="125">+D371+G371</f>
        <v>31808</v>
      </c>
      <c r="S371" s="92"/>
    </row>
    <row r="372" spans="1:19" ht="12.75" customHeight="1" x14ac:dyDescent="0.2">
      <c r="A372" s="221"/>
      <c r="B372" s="225"/>
      <c r="C372" s="9" t="s">
        <v>422</v>
      </c>
      <c r="D372" s="7">
        <v>2352</v>
      </c>
      <c r="E372" s="10">
        <f t="shared" si="123"/>
        <v>1</v>
      </c>
      <c r="F372" s="12"/>
      <c r="G372" s="7"/>
      <c r="H372" s="10">
        <f t="shared" si="124"/>
        <v>0</v>
      </c>
      <c r="I372" s="15">
        <f t="shared" si="125"/>
        <v>2352</v>
      </c>
      <c r="S372" s="92"/>
    </row>
    <row r="373" spans="1:19" ht="12.75" customHeight="1" x14ac:dyDescent="0.2">
      <c r="A373" s="221"/>
      <c r="B373" s="225"/>
      <c r="C373" s="51" t="s">
        <v>428</v>
      </c>
      <c r="D373" s="7">
        <v>25216</v>
      </c>
      <c r="E373" s="10">
        <f t="shared" ref="E373:E441" si="126">+D373/$I373</f>
        <v>0.41473684210526318</v>
      </c>
      <c r="F373" s="12"/>
      <c r="G373" s="7">
        <v>35584</v>
      </c>
      <c r="H373" s="10">
        <f t="shared" ref="H373:H441" si="127">+G373/$I373</f>
        <v>0.58526315789473682</v>
      </c>
      <c r="I373" s="15">
        <f t="shared" ref="I373:I441" si="128">+D373+G373</f>
        <v>60800</v>
      </c>
      <c r="S373" s="92"/>
    </row>
    <row r="374" spans="1:19" ht="12.75" customHeight="1" x14ac:dyDescent="0.2">
      <c r="A374" s="221"/>
      <c r="B374" s="225"/>
      <c r="C374" s="9" t="s">
        <v>430</v>
      </c>
      <c r="D374" s="7">
        <v>768</v>
      </c>
      <c r="E374" s="10">
        <f t="shared" si="126"/>
        <v>1</v>
      </c>
      <c r="F374" s="12"/>
      <c r="G374" s="7"/>
      <c r="H374" s="10">
        <f t="shared" si="127"/>
        <v>0</v>
      </c>
      <c r="I374" s="15">
        <f t="shared" si="128"/>
        <v>768</v>
      </c>
      <c r="S374" s="92"/>
    </row>
    <row r="375" spans="1:19" ht="12.75" customHeight="1" x14ac:dyDescent="0.2">
      <c r="A375" s="221"/>
      <c r="B375" s="225"/>
      <c r="C375" s="9" t="s">
        <v>435</v>
      </c>
      <c r="D375" s="7">
        <v>18336</v>
      </c>
      <c r="E375" s="10">
        <f t="shared" si="126"/>
        <v>0.60411175540326834</v>
      </c>
      <c r="F375" s="12"/>
      <c r="G375" s="7">
        <v>12016</v>
      </c>
      <c r="H375" s="10">
        <f t="shared" si="127"/>
        <v>0.39588824459673166</v>
      </c>
      <c r="I375" s="15">
        <f t="shared" si="128"/>
        <v>30352</v>
      </c>
      <c r="S375" s="92"/>
    </row>
    <row r="376" spans="1:19" ht="12.75" customHeight="1" x14ac:dyDescent="0.2">
      <c r="A376" s="221"/>
      <c r="B376" s="225"/>
      <c r="C376" s="9" t="s">
        <v>491</v>
      </c>
      <c r="D376" s="7">
        <v>3456</v>
      </c>
      <c r="E376" s="10">
        <f t="shared" si="126"/>
        <v>1</v>
      </c>
      <c r="F376" s="12"/>
      <c r="G376" s="7"/>
      <c r="H376" s="10">
        <f t="shared" si="127"/>
        <v>0</v>
      </c>
      <c r="I376" s="15">
        <f t="shared" si="128"/>
        <v>3456</v>
      </c>
      <c r="S376" s="92"/>
    </row>
    <row r="377" spans="1:19" ht="12.75" customHeight="1" x14ac:dyDescent="0.2">
      <c r="A377" s="221"/>
      <c r="B377" s="225"/>
      <c r="C377" s="9" t="s">
        <v>497</v>
      </c>
      <c r="D377" s="7">
        <v>20112</v>
      </c>
      <c r="E377" s="10">
        <f t="shared" si="126"/>
        <v>0.72241379310344822</v>
      </c>
      <c r="F377" s="12"/>
      <c r="G377" s="7">
        <v>7728</v>
      </c>
      <c r="H377" s="10">
        <f t="shared" si="127"/>
        <v>0.27758620689655172</v>
      </c>
      <c r="I377" s="15">
        <f t="shared" si="128"/>
        <v>27840</v>
      </c>
      <c r="S377" s="92"/>
    </row>
    <row r="378" spans="1:19" ht="12.75" customHeight="1" x14ac:dyDescent="0.2">
      <c r="A378" s="221"/>
      <c r="B378" s="225"/>
      <c r="C378" s="9" t="s">
        <v>509</v>
      </c>
      <c r="D378" s="7">
        <v>4944</v>
      </c>
      <c r="E378" s="10">
        <f t="shared" ref="E378" si="129">+D378/$I378</f>
        <v>0.8110236220472441</v>
      </c>
      <c r="F378" s="12"/>
      <c r="G378" s="7">
        <v>1152</v>
      </c>
      <c r="H378" s="10">
        <f t="shared" ref="H378" si="130">+G378/$I378</f>
        <v>0.1889763779527559</v>
      </c>
      <c r="I378" s="15">
        <f t="shared" ref="I378" si="131">+D378+G378</f>
        <v>6096</v>
      </c>
      <c r="S378" s="92"/>
    </row>
    <row r="379" spans="1:19" ht="12.75" customHeight="1" x14ac:dyDescent="0.2">
      <c r="A379" s="221"/>
      <c r="B379" s="225"/>
      <c r="C379" s="55" t="s">
        <v>44</v>
      </c>
      <c r="D379" s="32">
        <f>SUM(D371:D378)</f>
        <v>102640</v>
      </c>
      <c r="E379" s="33">
        <f t="shared" si="126"/>
        <v>0.62787511011059993</v>
      </c>
      <c r="F379" s="64"/>
      <c r="G379" s="32">
        <f>SUM(G371:G378)</f>
        <v>60832</v>
      </c>
      <c r="H379" s="33">
        <f t="shared" si="127"/>
        <v>0.37212488988940001</v>
      </c>
      <c r="I379" s="36">
        <f t="shared" si="128"/>
        <v>163472</v>
      </c>
      <c r="S379" s="92"/>
    </row>
    <row r="380" spans="1:19" ht="12.75" customHeight="1" x14ac:dyDescent="0.2">
      <c r="A380" s="221"/>
      <c r="B380" s="225"/>
      <c r="C380" s="52" t="s">
        <v>180</v>
      </c>
      <c r="D380" s="32"/>
      <c r="E380" s="33"/>
      <c r="F380" s="64"/>
      <c r="G380" s="32"/>
      <c r="H380" s="33"/>
      <c r="I380" s="36"/>
    </row>
    <row r="381" spans="1:19" ht="12.75" customHeight="1" x14ac:dyDescent="0.2">
      <c r="A381" s="221"/>
      <c r="B381" s="225"/>
      <c r="C381" s="48" t="s">
        <v>460</v>
      </c>
      <c r="D381" s="7"/>
      <c r="E381" s="10" t="s">
        <v>615</v>
      </c>
      <c r="F381" s="12"/>
      <c r="G381" s="7"/>
      <c r="H381" s="10" t="s">
        <v>615</v>
      </c>
      <c r="I381" s="15">
        <f t="shared" si="128"/>
        <v>0</v>
      </c>
    </row>
    <row r="382" spans="1:19" ht="12.75" customHeight="1" x14ac:dyDescent="0.2">
      <c r="A382" s="221"/>
      <c r="B382" s="225"/>
      <c r="C382" s="48" t="s">
        <v>467</v>
      </c>
      <c r="D382" s="7">
        <v>9552</v>
      </c>
      <c r="E382" s="10">
        <f t="shared" si="126"/>
        <v>0.73703703703703705</v>
      </c>
      <c r="F382" s="12"/>
      <c r="G382" s="7">
        <v>3408</v>
      </c>
      <c r="H382" s="10">
        <f t="shared" si="127"/>
        <v>0.26296296296296295</v>
      </c>
      <c r="I382" s="15">
        <f t="shared" si="128"/>
        <v>12960</v>
      </c>
      <c r="S382" s="92"/>
    </row>
    <row r="383" spans="1:19" ht="12.75" customHeight="1" x14ac:dyDescent="0.2">
      <c r="A383" s="221"/>
      <c r="B383" s="225"/>
      <c r="C383" s="48" t="s">
        <v>474</v>
      </c>
      <c r="D383" s="7">
        <v>9408</v>
      </c>
      <c r="E383" s="10">
        <f t="shared" si="126"/>
        <v>0.48275862068965519</v>
      </c>
      <c r="F383" s="12"/>
      <c r="G383" s="7">
        <v>10080</v>
      </c>
      <c r="H383" s="10">
        <f t="shared" si="127"/>
        <v>0.51724137931034486</v>
      </c>
      <c r="I383" s="15">
        <f t="shared" si="128"/>
        <v>19488</v>
      </c>
      <c r="S383" s="92"/>
    </row>
    <row r="384" spans="1:19" ht="12.75" customHeight="1" x14ac:dyDescent="0.2">
      <c r="A384" s="221"/>
      <c r="B384" s="225"/>
      <c r="C384" s="9" t="s">
        <v>477</v>
      </c>
      <c r="D384" s="7">
        <v>42864</v>
      </c>
      <c r="E384" s="10">
        <f t="shared" si="126"/>
        <v>0.8045045045045045</v>
      </c>
      <c r="F384" s="12"/>
      <c r="G384" s="7">
        <v>10416</v>
      </c>
      <c r="H384" s="10">
        <f t="shared" si="127"/>
        <v>0.1954954954954955</v>
      </c>
      <c r="I384" s="15">
        <f t="shared" si="128"/>
        <v>53280</v>
      </c>
      <c r="S384" s="92"/>
    </row>
    <row r="385" spans="1:19" ht="12.75" customHeight="1" x14ac:dyDescent="0.2">
      <c r="A385" s="221"/>
      <c r="B385" s="225"/>
      <c r="C385" s="48" t="s">
        <v>499</v>
      </c>
      <c r="D385" s="7">
        <v>38736</v>
      </c>
      <c r="E385" s="10">
        <f t="shared" si="126"/>
        <v>0.86402569593147749</v>
      </c>
      <c r="F385" s="12"/>
      <c r="G385" s="7">
        <v>6096</v>
      </c>
      <c r="H385" s="10">
        <f t="shared" si="127"/>
        <v>0.13597430406852248</v>
      </c>
      <c r="I385" s="15">
        <f t="shared" si="128"/>
        <v>44832</v>
      </c>
      <c r="N385" s="8"/>
      <c r="S385" s="92"/>
    </row>
    <row r="386" spans="1:19" ht="12.75" customHeight="1" x14ac:dyDescent="0.2">
      <c r="A386" s="221"/>
      <c r="B386" s="225"/>
      <c r="C386" s="9" t="s">
        <v>501</v>
      </c>
      <c r="D386" s="7">
        <v>24576</v>
      </c>
      <c r="E386" s="10">
        <f t="shared" si="126"/>
        <v>0.81920000000000004</v>
      </c>
      <c r="F386" s="12"/>
      <c r="G386" s="7">
        <v>5424</v>
      </c>
      <c r="H386" s="10">
        <f t="shared" si="127"/>
        <v>0.18079999999999999</v>
      </c>
      <c r="I386" s="15">
        <f t="shared" si="128"/>
        <v>30000</v>
      </c>
      <c r="N386" s="8"/>
      <c r="S386" s="92"/>
    </row>
    <row r="387" spans="1:19" ht="12.75" customHeight="1" x14ac:dyDescent="0.2">
      <c r="A387" s="221"/>
      <c r="B387" s="225"/>
      <c r="C387" s="34" t="s">
        <v>44</v>
      </c>
      <c r="D387" s="32">
        <f>SUM(D381:D386)</f>
        <v>125136</v>
      </c>
      <c r="E387" s="33">
        <f t="shared" si="126"/>
        <v>0.77937219730941709</v>
      </c>
      <c r="F387" s="64"/>
      <c r="G387" s="32">
        <f>SUM(G381:G386)</f>
        <v>35424</v>
      </c>
      <c r="H387" s="33">
        <f t="shared" si="127"/>
        <v>0.22062780269058296</v>
      </c>
      <c r="I387" s="36">
        <f t="shared" si="128"/>
        <v>160560</v>
      </c>
      <c r="S387" s="92"/>
    </row>
    <row r="388" spans="1:19" ht="12.75" customHeight="1" x14ac:dyDescent="0.2">
      <c r="A388" s="221"/>
      <c r="B388" s="225"/>
      <c r="C388" s="46" t="s">
        <v>604</v>
      </c>
      <c r="D388" s="32"/>
      <c r="E388" s="33"/>
      <c r="F388" s="64"/>
      <c r="G388" s="32"/>
      <c r="H388" s="33"/>
      <c r="I388" s="36"/>
    </row>
    <row r="389" spans="1:19" ht="12.75" customHeight="1" x14ac:dyDescent="0.2">
      <c r="A389" s="221"/>
      <c r="B389" s="225"/>
      <c r="C389" s="51" t="s">
        <v>563</v>
      </c>
      <c r="D389" s="7"/>
      <c r="E389" s="10" t="s">
        <v>615</v>
      </c>
      <c r="F389" s="12"/>
      <c r="G389" s="7"/>
      <c r="H389" s="10" t="s">
        <v>615</v>
      </c>
      <c r="I389" s="15">
        <f t="shared" si="128"/>
        <v>0</v>
      </c>
    </row>
    <row r="390" spans="1:19" ht="12.75" customHeight="1" x14ac:dyDescent="0.2">
      <c r="A390" s="221"/>
      <c r="B390" s="225"/>
      <c r="C390" s="51" t="s">
        <v>528</v>
      </c>
      <c r="D390" s="7">
        <v>8352</v>
      </c>
      <c r="E390" s="10">
        <f t="shared" ref="E390:E391" si="132">+D390/$I390</f>
        <v>1</v>
      </c>
      <c r="F390" s="12"/>
      <c r="G390" s="7"/>
      <c r="H390" s="10">
        <f t="shared" ref="H390:H391" si="133">+G390/$I390</f>
        <v>0</v>
      </c>
      <c r="I390" s="15">
        <f t="shared" ref="I390" si="134">+D390+G390</f>
        <v>8352</v>
      </c>
      <c r="S390" s="92"/>
    </row>
    <row r="391" spans="1:19" ht="12.75" customHeight="1" x14ac:dyDescent="0.2">
      <c r="A391" s="221"/>
      <c r="B391" s="225"/>
      <c r="C391" s="9" t="s">
        <v>530</v>
      </c>
      <c r="D391" s="7">
        <v>13968</v>
      </c>
      <c r="E391" s="10">
        <f t="shared" si="132"/>
        <v>0.76377952755905509</v>
      </c>
      <c r="F391" s="12"/>
      <c r="G391" s="7">
        <v>4320</v>
      </c>
      <c r="H391" s="10">
        <f t="shared" si="133"/>
        <v>0.23622047244094488</v>
      </c>
      <c r="I391" s="15">
        <f t="shared" si="128"/>
        <v>18288</v>
      </c>
      <c r="S391" s="92"/>
    </row>
    <row r="392" spans="1:19" ht="12.75" customHeight="1" x14ac:dyDescent="0.2">
      <c r="A392" s="221"/>
      <c r="B392" s="225"/>
      <c r="C392" s="48" t="s">
        <v>526</v>
      </c>
      <c r="D392" s="7"/>
      <c r="E392" s="10" t="s">
        <v>615</v>
      </c>
      <c r="F392" s="12"/>
      <c r="G392" s="7"/>
      <c r="H392" s="10" t="s">
        <v>615</v>
      </c>
      <c r="I392" s="15">
        <f t="shared" ref="I392" si="135">+D392+G392</f>
        <v>0</v>
      </c>
      <c r="S392" s="92"/>
    </row>
    <row r="393" spans="1:19" ht="12.75" customHeight="1" x14ac:dyDescent="0.2">
      <c r="A393" s="221"/>
      <c r="B393" s="225"/>
      <c r="C393" s="48" t="s">
        <v>531</v>
      </c>
      <c r="D393" s="7">
        <v>41376</v>
      </c>
      <c r="E393" s="10">
        <f t="shared" ref="E393:E398" si="136">+D393/$I393</f>
        <v>0.72355903749300499</v>
      </c>
      <c r="F393" s="12"/>
      <c r="G393" s="7">
        <v>15808</v>
      </c>
      <c r="H393" s="10">
        <f t="shared" ref="H393:H398" si="137">+G393/$I393</f>
        <v>0.27644096250699496</v>
      </c>
      <c r="I393" s="15">
        <f t="shared" si="128"/>
        <v>57184</v>
      </c>
      <c r="S393" s="92"/>
    </row>
    <row r="394" spans="1:19" ht="12.75" customHeight="1" x14ac:dyDescent="0.2">
      <c r="A394" s="221"/>
      <c r="B394" s="225"/>
      <c r="C394" s="48" t="s">
        <v>532</v>
      </c>
      <c r="D394" s="7">
        <v>8256</v>
      </c>
      <c r="E394" s="10">
        <f t="shared" si="136"/>
        <v>0.3788546255506608</v>
      </c>
      <c r="F394" s="12"/>
      <c r="G394" s="7">
        <v>13536</v>
      </c>
      <c r="H394" s="10">
        <f t="shared" si="137"/>
        <v>0.62114537444933926</v>
      </c>
      <c r="I394" s="15">
        <f t="shared" si="128"/>
        <v>21792</v>
      </c>
      <c r="S394" s="92"/>
    </row>
    <row r="395" spans="1:19" ht="12.75" customHeight="1" x14ac:dyDescent="0.2">
      <c r="A395" s="221"/>
      <c r="B395" s="225"/>
      <c r="C395" s="48" t="s">
        <v>533</v>
      </c>
      <c r="D395" s="7"/>
      <c r="E395" s="10" t="s">
        <v>615</v>
      </c>
      <c r="F395" s="12"/>
      <c r="G395" s="7"/>
      <c r="H395" s="10" t="s">
        <v>615</v>
      </c>
      <c r="I395" s="15">
        <f t="shared" si="128"/>
        <v>0</v>
      </c>
      <c r="S395" s="92"/>
    </row>
    <row r="396" spans="1:19" ht="12.75" customHeight="1" x14ac:dyDescent="0.2">
      <c r="A396" s="221"/>
      <c r="B396" s="225"/>
      <c r="C396" s="9" t="s">
        <v>534</v>
      </c>
      <c r="D396" s="7">
        <v>17248</v>
      </c>
      <c r="E396" s="10">
        <f t="shared" si="136"/>
        <v>0.50232991612301958</v>
      </c>
      <c r="F396" s="12"/>
      <c r="G396" s="7">
        <v>17088</v>
      </c>
      <c r="H396" s="10">
        <f t="shared" si="137"/>
        <v>0.49767008387698042</v>
      </c>
      <c r="I396" s="15">
        <f t="shared" si="128"/>
        <v>34336</v>
      </c>
      <c r="S396" s="92"/>
    </row>
    <row r="397" spans="1:19" ht="12.75" customHeight="1" x14ac:dyDescent="0.2">
      <c r="A397" s="221"/>
      <c r="B397" s="225"/>
      <c r="C397" s="48" t="s">
        <v>535</v>
      </c>
      <c r="D397" s="7">
        <v>5472</v>
      </c>
      <c r="E397" s="10">
        <f t="shared" si="136"/>
        <v>0.40569395017793597</v>
      </c>
      <c r="F397" s="12"/>
      <c r="G397" s="7">
        <v>8016</v>
      </c>
      <c r="H397" s="10">
        <f t="shared" si="137"/>
        <v>0.59430604982206403</v>
      </c>
      <c r="I397" s="15">
        <f t="shared" si="128"/>
        <v>13488</v>
      </c>
      <c r="N397" s="8"/>
      <c r="O397" s="8"/>
      <c r="P397" s="8"/>
      <c r="Q397" s="8"/>
      <c r="S397" s="92"/>
    </row>
    <row r="398" spans="1:19" ht="12.75" customHeight="1" x14ac:dyDescent="0.2">
      <c r="A398" s="221"/>
      <c r="B398" s="225"/>
      <c r="C398" s="48" t="s">
        <v>536</v>
      </c>
      <c r="D398" s="7">
        <v>624</v>
      </c>
      <c r="E398" s="10">
        <f t="shared" si="136"/>
        <v>1</v>
      </c>
      <c r="F398" s="12"/>
      <c r="G398" s="7"/>
      <c r="H398" s="10">
        <f t="shared" si="137"/>
        <v>0</v>
      </c>
      <c r="I398" s="15">
        <f t="shared" si="128"/>
        <v>624</v>
      </c>
      <c r="N398" s="8"/>
      <c r="O398" s="8"/>
      <c r="Q398" s="8"/>
      <c r="S398" s="92"/>
    </row>
    <row r="399" spans="1:19" ht="12.75" customHeight="1" x14ac:dyDescent="0.2">
      <c r="A399" s="221"/>
      <c r="B399" s="225"/>
      <c r="C399" s="48" t="s">
        <v>538</v>
      </c>
      <c r="D399" s="7"/>
      <c r="E399" s="10" t="s">
        <v>615</v>
      </c>
      <c r="F399" s="12"/>
      <c r="G399" s="7"/>
      <c r="H399" s="10" t="s">
        <v>615</v>
      </c>
      <c r="I399" s="15">
        <f t="shared" si="128"/>
        <v>0</v>
      </c>
      <c r="R399" s="8"/>
      <c r="S399" s="92"/>
    </row>
    <row r="400" spans="1:19" ht="12.75" customHeight="1" x14ac:dyDescent="0.2">
      <c r="A400" s="221"/>
      <c r="B400" s="225"/>
      <c r="C400" s="9" t="s">
        <v>539</v>
      </c>
      <c r="D400" s="7"/>
      <c r="E400" s="10" t="s">
        <v>615</v>
      </c>
      <c r="F400" s="12"/>
      <c r="G400" s="7"/>
      <c r="H400" s="10" t="s">
        <v>615</v>
      </c>
      <c r="I400" s="15">
        <f t="shared" si="128"/>
        <v>0</v>
      </c>
      <c r="S400" s="92"/>
    </row>
    <row r="401" spans="1:19" ht="12.75" customHeight="1" x14ac:dyDescent="0.2">
      <c r="A401" s="221"/>
      <c r="B401" s="225"/>
      <c r="C401" s="56" t="s">
        <v>44</v>
      </c>
      <c r="D401" s="32">
        <f>SUM(D389:D400)</f>
        <v>95296</v>
      </c>
      <c r="E401" s="33">
        <f t="shared" si="126"/>
        <v>0.61854813583965107</v>
      </c>
      <c r="F401" s="64"/>
      <c r="G401" s="32">
        <f>SUM(G389:G400)</f>
        <v>58768</v>
      </c>
      <c r="H401" s="33">
        <f t="shared" si="127"/>
        <v>0.38145186416034893</v>
      </c>
      <c r="I401" s="36">
        <f t="shared" si="128"/>
        <v>154064</v>
      </c>
      <c r="S401" s="92"/>
    </row>
    <row r="402" spans="1:19" ht="12.75" customHeight="1" thickBot="1" x14ac:dyDescent="0.25">
      <c r="A402" s="221"/>
      <c r="B402" s="226"/>
      <c r="C402" s="63" t="s">
        <v>0</v>
      </c>
      <c r="D402" s="62">
        <f>SUM(D379,D387,D401)</f>
        <v>323072</v>
      </c>
      <c r="E402" s="60">
        <f t="shared" si="126"/>
        <v>0.67574713028345768</v>
      </c>
      <c r="F402" s="67"/>
      <c r="G402" s="62">
        <f>SUM(G379,G387,G401)</f>
        <v>155024</v>
      </c>
      <c r="H402" s="60">
        <f t="shared" si="127"/>
        <v>0.32425286971654227</v>
      </c>
      <c r="I402" s="59">
        <f t="shared" si="128"/>
        <v>478096</v>
      </c>
    </row>
    <row r="403" spans="1:19" ht="12.75" customHeight="1" thickBot="1" x14ac:dyDescent="0.25">
      <c r="A403" s="222"/>
      <c r="B403" s="228" t="s">
        <v>172</v>
      </c>
      <c r="C403" s="229"/>
      <c r="D403" s="75">
        <f>SUM(D344,D369,D402)</f>
        <v>854144</v>
      </c>
      <c r="E403" s="76">
        <f t="shared" si="126"/>
        <v>0.65859014532803672</v>
      </c>
      <c r="F403" s="77"/>
      <c r="G403" s="75">
        <f>SUM(G344,G369,G402)</f>
        <v>442784</v>
      </c>
      <c r="H403" s="76">
        <f t="shared" si="127"/>
        <v>0.34140985467196328</v>
      </c>
      <c r="I403" s="77">
        <f t="shared" si="128"/>
        <v>1296928</v>
      </c>
      <c r="N403" s="8"/>
    </row>
    <row r="404" spans="1:19" ht="12.75" customHeight="1" x14ac:dyDescent="0.2">
      <c r="A404" s="235" t="s">
        <v>344</v>
      </c>
      <c r="B404" s="223" t="s">
        <v>382</v>
      </c>
      <c r="C404" s="54" t="s">
        <v>182</v>
      </c>
      <c r="D404" s="69"/>
      <c r="E404" s="82"/>
      <c r="F404" s="68"/>
      <c r="G404" s="69"/>
      <c r="H404" s="82"/>
      <c r="I404" s="83"/>
    </row>
    <row r="405" spans="1:19" ht="12.75" customHeight="1" x14ac:dyDescent="0.2">
      <c r="A405" s="221"/>
      <c r="B405" s="225"/>
      <c r="C405" s="51" t="s">
        <v>522</v>
      </c>
      <c r="D405" s="7"/>
      <c r="E405" s="10">
        <f t="shared" si="126"/>
        <v>0</v>
      </c>
      <c r="F405" s="12"/>
      <c r="G405" s="7">
        <v>3584</v>
      </c>
      <c r="H405" s="10">
        <f t="shared" si="127"/>
        <v>1</v>
      </c>
      <c r="I405" s="15">
        <f t="shared" si="128"/>
        <v>3584</v>
      </c>
      <c r="S405" s="92"/>
    </row>
    <row r="406" spans="1:19" ht="12.75" customHeight="1" x14ac:dyDescent="0.2">
      <c r="A406" s="221"/>
      <c r="B406" s="225"/>
      <c r="C406" s="51" t="s">
        <v>423</v>
      </c>
      <c r="D406" s="7">
        <v>4512</v>
      </c>
      <c r="E406" s="10">
        <f t="shared" ref="E406" si="138">+D406/$I406</f>
        <v>0.4845360824742268</v>
      </c>
      <c r="F406" s="12"/>
      <c r="G406" s="7">
        <v>4800</v>
      </c>
      <c r="H406" s="10">
        <f t="shared" ref="H406" si="139">+G406/$I406</f>
        <v>0.51546391752577314</v>
      </c>
      <c r="I406" s="15">
        <f t="shared" ref="I406" si="140">+D406+G406</f>
        <v>9312</v>
      </c>
      <c r="S406" s="92"/>
    </row>
    <row r="407" spans="1:19" ht="12.75" customHeight="1" x14ac:dyDescent="0.2">
      <c r="A407" s="221"/>
      <c r="B407" s="225"/>
      <c r="C407" s="9" t="s">
        <v>431</v>
      </c>
      <c r="D407" s="7"/>
      <c r="E407" s="10">
        <f t="shared" si="126"/>
        <v>0</v>
      </c>
      <c r="F407" s="12"/>
      <c r="G407" s="7">
        <v>2640</v>
      </c>
      <c r="H407" s="10">
        <f t="shared" si="127"/>
        <v>1</v>
      </c>
      <c r="I407" s="15">
        <f t="shared" si="128"/>
        <v>2640</v>
      </c>
      <c r="S407" s="92"/>
    </row>
    <row r="408" spans="1:19" ht="12.75" customHeight="1" x14ac:dyDescent="0.2">
      <c r="A408" s="221"/>
      <c r="B408" s="225"/>
      <c r="C408" s="9" t="s">
        <v>452</v>
      </c>
      <c r="D408" s="7"/>
      <c r="E408" s="10" t="s">
        <v>615</v>
      </c>
      <c r="F408" s="12"/>
      <c r="G408" s="7"/>
      <c r="H408" s="10" t="s">
        <v>615</v>
      </c>
      <c r="I408" s="15">
        <f t="shared" si="128"/>
        <v>0</v>
      </c>
      <c r="S408" s="92"/>
    </row>
    <row r="409" spans="1:19" ht="12.75" customHeight="1" x14ac:dyDescent="0.2">
      <c r="A409" s="221"/>
      <c r="B409" s="225"/>
      <c r="C409" s="9" t="s">
        <v>459</v>
      </c>
      <c r="D409" s="7">
        <v>13632</v>
      </c>
      <c r="E409" s="10">
        <f t="shared" si="126"/>
        <v>0.71898734177215184</v>
      </c>
      <c r="F409" s="12"/>
      <c r="G409" s="7">
        <v>5328</v>
      </c>
      <c r="H409" s="10">
        <f t="shared" si="127"/>
        <v>0.2810126582278481</v>
      </c>
      <c r="I409" s="15">
        <f t="shared" si="128"/>
        <v>18960</v>
      </c>
      <c r="N409" s="8"/>
      <c r="O409" s="8"/>
      <c r="P409" s="8"/>
      <c r="Q409" s="8"/>
      <c r="S409" s="92"/>
    </row>
    <row r="410" spans="1:19" ht="12.75" customHeight="1" x14ac:dyDescent="0.2">
      <c r="A410" s="221"/>
      <c r="B410" s="225"/>
      <c r="C410" s="9" t="s">
        <v>460</v>
      </c>
      <c r="D410" s="7">
        <v>4464</v>
      </c>
      <c r="E410" s="10">
        <f t="shared" si="126"/>
        <v>0.58125000000000004</v>
      </c>
      <c r="F410" s="12"/>
      <c r="G410" s="7">
        <v>3216</v>
      </c>
      <c r="H410" s="10">
        <f t="shared" si="127"/>
        <v>0.41875000000000001</v>
      </c>
      <c r="I410" s="15">
        <f t="shared" si="128"/>
        <v>7680</v>
      </c>
      <c r="S410" s="92"/>
    </row>
    <row r="411" spans="1:19" ht="12.75" customHeight="1" x14ac:dyDescent="0.2">
      <c r="A411" s="221"/>
      <c r="B411" s="225"/>
      <c r="C411" s="9" t="s">
        <v>461</v>
      </c>
      <c r="D411" s="7">
        <v>1024</v>
      </c>
      <c r="E411" s="10">
        <f t="shared" si="126"/>
        <v>1</v>
      </c>
      <c r="F411" s="12"/>
      <c r="G411" s="7"/>
      <c r="H411" s="10">
        <f t="shared" si="127"/>
        <v>0</v>
      </c>
      <c r="I411" s="15">
        <f t="shared" si="128"/>
        <v>1024</v>
      </c>
      <c r="S411" s="92"/>
    </row>
    <row r="412" spans="1:19" ht="12.75" customHeight="1" x14ac:dyDescent="0.2">
      <c r="A412" s="221"/>
      <c r="B412" s="225"/>
      <c r="C412" s="9" t="s">
        <v>466</v>
      </c>
      <c r="D412" s="7">
        <v>55552</v>
      </c>
      <c r="E412" s="10">
        <f t="shared" si="126"/>
        <v>0.50406504065040647</v>
      </c>
      <c r="F412" s="12"/>
      <c r="G412" s="7">
        <v>54656</v>
      </c>
      <c r="H412" s="10">
        <f t="shared" si="127"/>
        <v>0.49593495934959347</v>
      </c>
      <c r="I412" s="15">
        <f t="shared" si="128"/>
        <v>110208</v>
      </c>
      <c r="S412" s="92"/>
    </row>
    <row r="413" spans="1:19" ht="12.75" customHeight="1" x14ac:dyDescent="0.2">
      <c r="A413" s="221"/>
      <c r="B413" s="225"/>
      <c r="C413" s="9" t="s">
        <v>480</v>
      </c>
      <c r="D413" s="7">
        <v>4032</v>
      </c>
      <c r="E413" s="10">
        <f t="shared" si="126"/>
        <v>0.60869565217391308</v>
      </c>
      <c r="F413" s="12"/>
      <c r="G413" s="7">
        <v>2592</v>
      </c>
      <c r="H413" s="10">
        <f t="shared" si="127"/>
        <v>0.39130434782608697</v>
      </c>
      <c r="I413" s="15">
        <f t="shared" si="128"/>
        <v>6624</v>
      </c>
      <c r="S413" s="92"/>
    </row>
    <row r="414" spans="1:19" ht="12.75" customHeight="1" x14ac:dyDescent="0.2">
      <c r="A414" s="221"/>
      <c r="B414" s="225"/>
      <c r="C414" s="9" t="s">
        <v>490</v>
      </c>
      <c r="D414" s="7">
        <v>3600</v>
      </c>
      <c r="E414" s="10">
        <f t="shared" si="126"/>
        <v>0.83643122676579928</v>
      </c>
      <c r="F414" s="12"/>
      <c r="G414" s="7">
        <v>704</v>
      </c>
      <c r="H414" s="10">
        <f t="shared" si="127"/>
        <v>0.16356877323420074</v>
      </c>
      <c r="I414" s="15">
        <f t="shared" si="128"/>
        <v>4304</v>
      </c>
      <c r="S414" s="92"/>
    </row>
    <row r="415" spans="1:19" ht="12.75" customHeight="1" x14ac:dyDescent="0.2">
      <c r="A415" s="221"/>
      <c r="B415" s="225"/>
      <c r="C415" s="9" t="s">
        <v>494</v>
      </c>
      <c r="D415" s="7">
        <v>1152</v>
      </c>
      <c r="E415" s="10">
        <f t="shared" si="126"/>
        <v>0.23300970873786409</v>
      </c>
      <c r="F415" s="12"/>
      <c r="G415" s="7">
        <v>3792</v>
      </c>
      <c r="H415" s="10">
        <f t="shared" si="127"/>
        <v>0.76699029126213591</v>
      </c>
      <c r="I415" s="15">
        <f t="shared" si="128"/>
        <v>4944</v>
      </c>
      <c r="S415" s="92"/>
    </row>
    <row r="416" spans="1:19" ht="12.75" customHeight="1" x14ac:dyDescent="0.2">
      <c r="A416" s="221"/>
      <c r="B416" s="225"/>
      <c r="C416" s="9" t="s">
        <v>495</v>
      </c>
      <c r="D416" s="7">
        <v>1248</v>
      </c>
      <c r="E416" s="10">
        <f t="shared" si="126"/>
        <v>0.5</v>
      </c>
      <c r="F416" s="12"/>
      <c r="G416" s="7">
        <v>1248</v>
      </c>
      <c r="H416" s="10">
        <f t="shared" si="127"/>
        <v>0.5</v>
      </c>
      <c r="I416" s="15">
        <f t="shared" si="128"/>
        <v>2496</v>
      </c>
      <c r="S416" s="92"/>
    </row>
    <row r="417" spans="1:19" ht="12.75" customHeight="1" x14ac:dyDescent="0.2">
      <c r="A417" s="221"/>
      <c r="B417" s="225"/>
      <c r="C417" s="9" t="s">
        <v>501</v>
      </c>
      <c r="D417" s="7">
        <v>6624</v>
      </c>
      <c r="E417" s="10">
        <f t="shared" si="126"/>
        <v>0.46938775510204084</v>
      </c>
      <c r="F417" s="12"/>
      <c r="G417" s="7">
        <v>7488</v>
      </c>
      <c r="H417" s="10">
        <f t="shared" si="127"/>
        <v>0.53061224489795922</v>
      </c>
      <c r="I417" s="15">
        <f t="shared" si="128"/>
        <v>14112</v>
      </c>
      <c r="S417" s="92"/>
    </row>
    <row r="418" spans="1:19" ht="12.75" customHeight="1" x14ac:dyDescent="0.2">
      <c r="A418" s="221"/>
      <c r="B418" s="225"/>
      <c r="C418" s="9" t="s">
        <v>502</v>
      </c>
      <c r="D418" s="7">
        <v>3984</v>
      </c>
      <c r="E418" s="10">
        <f t="shared" si="126"/>
        <v>0.27035830618892509</v>
      </c>
      <c r="F418" s="12"/>
      <c r="G418" s="7">
        <v>10752</v>
      </c>
      <c r="H418" s="10">
        <f t="shared" si="127"/>
        <v>0.72964169381107491</v>
      </c>
      <c r="I418" s="15">
        <f t="shared" si="128"/>
        <v>14736</v>
      </c>
      <c r="S418" s="92"/>
    </row>
    <row r="419" spans="1:19" ht="12.75" customHeight="1" x14ac:dyDescent="0.2">
      <c r="A419" s="221"/>
      <c r="B419" s="225"/>
      <c r="C419" s="9" t="s">
        <v>509</v>
      </c>
      <c r="D419" s="7">
        <v>2592</v>
      </c>
      <c r="E419" s="10">
        <f t="shared" si="126"/>
        <v>1</v>
      </c>
      <c r="F419" s="12"/>
      <c r="G419" s="7"/>
      <c r="H419" s="10">
        <f t="shared" si="127"/>
        <v>0</v>
      </c>
      <c r="I419" s="15">
        <f t="shared" si="128"/>
        <v>2592</v>
      </c>
      <c r="S419" s="92"/>
    </row>
    <row r="420" spans="1:19" ht="12.75" customHeight="1" x14ac:dyDescent="0.2">
      <c r="A420" s="221"/>
      <c r="B420" s="225"/>
      <c r="C420" s="9" t="s">
        <v>510</v>
      </c>
      <c r="D420" s="7"/>
      <c r="E420" s="10" t="s">
        <v>615</v>
      </c>
      <c r="F420" s="12"/>
      <c r="G420" s="7"/>
      <c r="H420" s="10" t="s">
        <v>615</v>
      </c>
      <c r="I420" s="15">
        <f t="shared" si="128"/>
        <v>0</v>
      </c>
      <c r="S420" s="92"/>
    </row>
    <row r="421" spans="1:19" ht="12.75" customHeight="1" x14ac:dyDescent="0.2">
      <c r="A421" s="221"/>
      <c r="B421" s="225"/>
      <c r="C421" s="9" t="s">
        <v>511</v>
      </c>
      <c r="D421" s="7">
        <v>5136</v>
      </c>
      <c r="E421" s="10">
        <f t="shared" si="126"/>
        <v>0.50710900473933651</v>
      </c>
      <c r="F421" s="12"/>
      <c r="G421" s="7">
        <v>4992</v>
      </c>
      <c r="H421" s="10">
        <f t="shared" si="127"/>
        <v>0.49289099526066349</v>
      </c>
      <c r="I421" s="15">
        <f t="shared" si="128"/>
        <v>10128</v>
      </c>
      <c r="S421" s="92"/>
    </row>
    <row r="422" spans="1:19" ht="12.75" customHeight="1" x14ac:dyDescent="0.2">
      <c r="A422" s="221"/>
      <c r="B422" s="225"/>
      <c r="C422" s="56" t="s">
        <v>44</v>
      </c>
      <c r="D422" s="32">
        <f>SUM(D405:D421)</f>
        <v>107552</v>
      </c>
      <c r="E422" s="33">
        <f t="shared" ref="E422" si="141">+D422/$I422</f>
        <v>0.50412479376031194</v>
      </c>
      <c r="F422" s="64"/>
      <c r="G422" s="32">
        <f>SUM(G405:G421)</f>
        <v>105792</v>
      </c>
      <c r="H422" s="33">
        <f t="shared" ref="H422" si="142">+G422/$I422</f>
        <v>0.495875206239688</v>
      </c>
      <c r="I422" s="36">
        <f t="shared" ref="I422" si="143">+D422+G422</f>
        <v>213344</v>
      </c>
      <c r="N422" s="8"/>
      <c r="S422" s="92"/>
    </row>
    <row r="423" spans="1:19" ht="12.75" customHeight="1" x14ac:dyDescent="0.2">
      <c r="A423" s="221"/>
      <c r="B423" s="225"/>
      <c r="C423" s="46" t="s">
        <v>185</v>
      </c>
      <c r="D423" s="32"/>
      <c r="E423" s="33"/>
      <c r="F423" s="64"/>
      <c r="G423" s="32"/>
      <c r="H423" s="33"/>
      <c r="I423" s="36"/>
    </row>
    <row r="424" spans="1:19" ht="12.75" customHeight="1" x14ac:dyDescent="0.2">
      <c r="A424" s="221"/>
      <c r="B424" s="225"/>
      <c r="C424" s="9" t="s">
        <v>420</v>
      </c>
      <c r="D424" s="7">
        <v>12880</v>
      </c>
      <c r="E424" s="10">
        <f t="shared" si="126"/>
        <v>0.71875</v>
      </c>
      <c r="F424" s="12"/>
      <c r="G424" s="7">
        <v>5040</v>
      </c>
      <c r="H424" s="10">
        <f t="shared" si="127"/>
        <v>0.28125</v>
      </c>
      <c r="I424" s="15">
        <f t="shared" si="128"/>
        <v>17920</v>
      </c>
      <c r="S424" s="92"/>
    </row>
    <row r="425" spans="1:19" ht="12.75" customHeight="1" x14ac:dyDescent="0.2">
      <c r="A425" s="221"/>
      <c r="B425" s="225"/>
      <c r="C425" s="9" t="s">
        <v>428</v>
      </c>
      <c r="D425" s="7">
        <v>10848</v>
      </c>
      <c r="E425" s="10">
        <f t="shared" ref="E425" si="144">+D425/$I425</f>
        <v>0.36807817589576547</v>
      </c>
      <c r="F425" s="12"/>
      <c r="G425" s="7">
        <v>18624</v>
      </c>
      <c r="H425" s="10">
        <f t="shared" ref="H425" si="145">+G425/$I425</f>
        <v>0.63192182410423448</v>
      </c>
      <c r="I425" s="15">
        <f t="shared" ref="I425" si="146">+D425+G425</f>
        <v>29472</v>
      </c>
      <c r="S425" s="92"/>
    </row>
    <row r="426" spans="1:19" ht="12.75" customHeight="1" x14ac:dyDescent="0.2">
      <c r="A426" s="221"/>
      <c r="B426" s="225"/>
      <c r="C426" s="9" t="s">
        <v>435</v>
      </c>
      <c r="D426" s="7">
        <v>6160</v>
      </c>
      <c r="E426" s="10">
        <f t="shared" si="126"/>
        <v>0.39007092198581561</v>
      </c>
      <c r="F426" s="12"/>
      <c r="G426" s="7">
        <v>9632</v>
      </c>
      <c r="H426" s="10">
        <f t="shared" si="127"/>
        <v>0.60992907801418439</v>
      </c>
      <c r="I426" s="15">
        <f t="shared" si="128"/>
        <v>15792</v>
      </c>
      <c r="N426" s="8"/>
      <c r="O426" s="8"/>
      <c r="P426" s="8"/>
      <c r="Q426" s="8"/>
      <c r="S426" s="92"/>
    </row>
    <row r="427" spans="1:19" ht="12.75" customHeight="1" x14ac:dyDescent="0.2">
      <c r="A427" s="221"/>
      <c r="B427" s="225"/>
      <c r="C427" s="9" t="s">
        <v>455</v>
      </c>
      <c r="D427" s="7">
        <v>11616</v>
      </c>
      <c r="E427" s="10">
        <f t="shared" ref="E427" si="147">+D427/$I427</f>
        <v>0.50627615062761511</v>
      </c>
      <c r="F427" s="12"/>
      <c r="G427" s="7">
        <v>11328</v>
      </c>
      <c r="H427" s="10">
        <f t="shared" ref="H427" si="148">+G427/$I427</f>
        <v>0.49372384937238495</v>
      </c>
      <c r="I427" s="15">
        <f t="shared" ref="I427" si="149">+D427+G427</f>
        <v>22944</v>
      </c>
      <c r="S427" s="92"/>
    </row>
    <row r="428" spans="1:19" ht="12.75" customHeight="1" x14ac:dyDescent="0.2">
      <c r="A428" s="221"/>
      <c r="B428" s="225"/>
      <c r="C428" s="9" t="s">
        <v>467</v>
      </c>
      <c r="D428" s="7"/>
      <c r="E428" s="10">
        <f t="shared" si="126"/>
        <v>0</v>
      </c>
      <c r="F428" s="12"/>
      <c r="G428" s="7">
        <v>7872</v>
      </c>
      <c r="H428" s="10">
        <f t="shared" si="127"/>
        <v>1</v>
      </c>
      <c r="I428" s="15">
        <f t="shared" si="128"/>
        <v>7872</v>
      </c>
      <c r="S428" s="92"/>
    </row>
    <row r="429" spans="1:19" ht="12.75" customHeight="1" x14ac:dyDescent="0.2">
      <c r="A429" s="221"/>
      <c r="B429" s="225"/>
      <c r="C429" s="9" t="s">
        <v>474</v>
      </c>
      <c r="D429" s="7"/>
      <c r="E429" s="10">
        <f t="shared" si="126"/>
        <v>0</v>
      </c>
      <c r="F429" s="12"/>
      <c r="G429" s="7">
        <v>4416</v>
      </c>
      <c r="H429" s="10">
        <f t="shared" si="127"/>
        <v>1</v>
      </c>
      <c r="I429" s="15">
        <f t="shared" si="128"/>
        <v>4416</v>
      </c>
      <c r="S429" s="92"/>
    </row>
    <row r="430" spans="1:19" ht="12.75" customHeight="1" x14ac:dyDescent="0.2">
      <c r="A430" s="221"/>
      <c r="B430" s="225"/>
      <c r="C430" s="9" t="s">
        <v>477</v>
      </c>
      <c r="D430" s="7">
        <v>20256</v>
      </c>
      <c r="E430" s="10">
        <f t="shared" si="126"/>
        <v>0.40694310511089682</v>
      </c>
      <c r="F430" s="12"/>
      <c r="G430" s="7">
        <v>29520</v>
      </c>
      <c r="H430" s="10">
        <f t="shared" si="127"/>
        <v>0.59305689488910318</v>
      </c>
      <c r="I430" s="15">
        <f t="shared" si="128"/>
        <v>49776</v>
      </c>
      <c r="S430" s="92"/>
    </row>
    <row r="431" spans="1:19" ht="12.75" customHeight="1" x14ac:dyDescent="0.2">
      <c r="A431" s="221"/>
      <c r="B431" s="225"/>
      <c r="C431" s="9" t="s">
        <v>484</v>
      </c>
      <c r="D431" s="7"/>
      <c r="E431" s="10">
        <f t="shared" si="126"/>
        <v>0</v>
      </c>
      <c r="F431" s="12"/>
      <c r="G431" s="7">
        <v>2464</v>
      </c>
      <c r="H431" s="10">
        <f t="shared" si="127"/>
        <v>1</v>
      </c>
      <c r="I431" s="15">
        <f t="shared" si="128"/>
        <v>2464</v>
      </c>
      <c r="S431" s="92"/>
    </row>
    <row r="432" spans="1:19" ht="12.75" customHeight="1" x14ac:dyDescent="0.2">
      <c r="A432" s="221"/>
      <c r="B432" s="225"/>
      <c r="C432" s="9" t="s">
        <v>488</v>
      </c>
      <c r="D432" s="7">
        <v>35840</v>
      </c>
      <c r="E432" s="10">
        <f t="shared" si="126"/>
        <v>0.53781512605042014</v>
      </c>
      <c r="F432" s="12"/>
      <c r="G432" s="7">
        <v>30800</v>
      </c>
      <c r="H432" s="10">
        <f t="shared" si="127"/>
        <v>0.46218487394957986</v>
      </c>
      <c r="I432" s="15">
        <f t="shared" si="128"/>
        <v>66640</v>
      </c>
      <c r="S432" s="92"/>
    </row>
    <row r="433" spans="1:19" ht="12.75" customHeight="1" x14ac:dyDescent="0.2">
      <c r="A433" s="221"/>
      <c r="B433" s="225"/>
      <c r="C433" s="9" t="s">
        <v>491</v>
      </c>
      <c r="D433" s="7"/>
      <c r="E433" s="10" t="s">
        <v>615</v>
      </c>
      <c r="F433" s="12"/>
      <c r="G433" s="7"/>
      <c r="H433" s="10" t="s">
        <v>615</v>
      </c>
      <c r="I433" s="15">
        <f t="shared" si="128"/>
        <v>0</v>
      </c>
      <c r="S433" s="92"/>
    </row>
    <row r="434" spans="1:19" ht="12.75" customHeight="1" x14ac:dyDescent="0.2">
      <c r="A434" s="221"/>
      <c r="B434" s="225"/>
      <c r="C434" s="9" t="s">
        <v>497</v>
      </c>
      <c r="D434" s="7">
        <v>3648</v>
      </c>
      <c r="E434" s="10">
        <f t="shared" ref="E434" si="150">+D434/$I434</f>
        <v>1</v>
      </c>
      <c r="F434" s="12"/>
      <c r="G434" s="7"/>
      <c r="H434" s="10">
        <f t="shared" ref="H434" si="151">+G434/$I434</f>
        <v>0</v>
      </c>
      <c r="I434" s="15">
        <f t="shared" ref="I434" si="152">+D434+G434</f>
        <v>3648</v>
      </c>
      <c r="S434" s="92"/>
    </row>
    <row r="435" spans="1:19" ht="12.75" customHeight="1" x14ac:dyDescent="0.2">
      <c r="A435" s="221"/>
      <c r="B435" s="225"/>
      <c r="C435" s="9" t="s">
        <v>499</v>
      </c>
      <c r="D435" s="7">
        <v>20784</v>
      </c>
      <c r="E435" s="10">
        <f t="shared" si="126"/>
        <v>0.70064724919093846</v>
      </c>
      <c r="F435" s="12"/>
      <c r="G435" s="7">
        <v>8880</v>
      </c>
      <c r="H435" s="10">
        <f t="shared" si="127"/>
        <v>0.29935275080906149</v>
      </c>
      <c r="I435" s="15">
        <f t="shared" si="128"/>
        <v>29664</v>
      </c>
      <c r="S435" s="92"/>
    </row>
    <row r="436" spans="1:19" ht="12.75" customHeight="1" x14ac:dyDescent="0.2">
      <c r="A436" s="221"/>
      <c r="B436" s="225"/>
      <c r="C436" s="34" t="s">
        <v>44</v>
      </c>
      <c r="D436" s="32">
        <f>SUM(D424:D435)</f>
        <v>122032</v>
      </c>
      <c r="E436" s="33">
        <f t="shared" ref="E436" si="153">+D436/$I436</f>
        <v>0.4869437527932069</v>
      </c>
      <c r="F436" s="64"/>
      <c r="G436" s="32">
        <f>SUM(G424:G435)</f>
        <v>128576</v>
      </c>
      <c r="H436" s="33">
        <f t="shared" ref="H436" si="154">+G436/$I436</f>
        <v>0.5130562472067931</v>
      </c>
      <c r="I436" s="36">
        <f t="shared" ref="I436" si="155">+D436+G436</f>
        <v>250608</v>
      </c>
      <c r="S436" s="92"/>
    </row>
    <row r="437" spans="1:19" ht="12.75" customHeight="1" x14ac:dyDescent="0.2">
      <c r="A437" s="221"/>
      <c r="B437" s="225"/>
      <c r="C437" s="9" t="s">
        <v>605</v>
      </c>
      <c r="D437" s="7">
        <v>5376</v>
      </c>
      <c r="E437" s="10">
        <f t="shared" si="126"/>
        <v>0.78873239436619713</v>
      </c>
      <c r="F437" s="12"/>
      <c r="G437" s="7">
        <v>1440</v>
      </c>
      <c r="H437" s="10">
        <f t="shared" si="127"/>
        <v>0.21126760563380281</v>
      </c>
      <c r="I437" s="15">
        <f t="shared" si="128"/>
        <v>6816</v>
      </c>
      <c r="S437" s="92"/>
    </row>
    <row r="438" spans="1:19" ht="12.75" customHeight="1" x14ac:dyDescent="0.2">
      <c r="A438" s="221"/>
      <c r="B438" s="225"/>
      <c r="C438" s="9" t="s">
        <v>517</v>
      </c>
      <c r="D438" s="7">
        <v>2592</v>
      </c>
      <c r="E438" s="10">
        <f t="shared" si="126"/>
        <v>0.58064516129032262</v>
      </c>
      <c r="F438" s="12"/>
      <c r="G438" s="7">
        <v>1872</v>
      </c>
      <c r="H438" s="10">
        <f t="shared" si="127"/>
        <v>0.41935483870967744</v>
      </c>
      <c r="I438" s="15">
        <f t="shared" si="128"/>
        <v>4464</v>
      </c>
      <c r="S438" s="92"/>
    </row>
    <row r="439" spans="1:19" ht="12.75" customHeight="1" x14ac:dyDescent="0.2">
      <c r="A439" s="221"/>
      <c r="B439" s="225"/>
      <c r="C439" s="56" t="s">
        <v>44</v>
      </c>
      <c r="D439" s="32">
        <f>SUM(D437:D438)</f>
        <v>7968</v>
      </c>
      <c r="E439" s="33">
        <f t="shared" si="126"/>
        <v>0.70638297872340428</v>
      </c>
      <c r="F439" s="64"/>
      <c r="G439" s="32">
        <f>SUM(G437:G438)</f>
        <v>3312</v>
      </c>
      <c r="H439" s="33">
        <f t="shared" si="127"/>
        <v>0.29361702127659572</v>
      </c>
      <c r="I439" s="36">
        <f t="shared" si="128"/>
        <v>11280</v>
      </c>
      <c r="S439" s="92"/>
    </row>
    <row r="440" spans="1:19" ht="12.75" customHeight="1" thickBot="1" x14ac:dyDescent="0.25">
      <c r="A440" s="221"/>
      <c r="B440" s="226"/>
      <c r="C440" s="63" t="s">
        <v>0</v>
      </c>
      <c r="D440" s="66">
        <f>SUM(D422,D436,D439)</f>
        <v>237552</v>
      </c>
      <c r="E440" s="78">
        <f t="shared" si="126"/>
        <v>0.49986532893407853</v>
      </c>
      <c r="F440" s="65"/>
      <c r="G440" s="66">
        <f>SUM(G422,G436,G439)</f>
        <v>237680</v>
      </c>
      <c r="H440" s="78">
        <f t="shared" si="127"/>
        <v>0.50013467106592147</v>
      </c>
      <c r="I440" s="84">
        <f t="shared" si="128"/>
        <v>475232</v>
      </c>
    </row>
    <row r="441" spans="1:19" ht="12.75" customHeight="1" thickBot="1" x14ac:dyDescent="0.25">
      <c r="A441" s="236"/>
      <c r="B441" s="228" t="s">
        <v>173</v>
      </c>
      <c r="C441" s="229"/>
      <c r="D441" s="75">
        <f>+D440</f>
        <v>237552</v>
      </c>
      <c r="E441" s="76">
        <f t="shared" si="126"/>
        <v>0.49986532893407853</v>
      </c>
      <c r="F441" s="77"/>
      <c r="G441" s="75">
        <f>+G440</f>
        <v>237680</v>
      </c>
      <c r="H441" s="76">
        <f t="shared" si="127"/>
        <v>0.50013467106592147</v>
      </c>
      <c r="I441" s="77">
        <f t="shared" si="128"/>
        <v>475232</v>
      </c>
    </row>
    <row r="442" spans="1:19" ht="12.75" customHeight="1" x14ac:dyDescent="0.2">
      <c r="D442" s="2"/>
      <c r="E442" s="2"/>
      <c r="F442" s="2"/>
      <c r="G442" s="1"/>
      <c r="H442" s="1"/>
    </row>
    <row r="443" spans="1:19" ht="12.75" customHeight="1" x14ac:dyDescent="0.2">
      <c r="D443" s="1"/>
      <c r="E443" s="1"/>
      <c r="F443" s="1"/>
      <c r="G443" s="2"/>
      <c r="H443" s="1"/>
    </row>
    <row r="444" spans="1:19" ht="12.75" customHeight="1" x14ac:dyDescent="0.2">
      <c r="D444" s="1"/>
      <c r="E444" s="1"/>
      <c r="F444" s="1"/>
      <c r="G444" s="1"/>
      <c r="H444" s="1"/>
    </row>
    <row r="445" spans="1:19" ht="12.75" customHeight="1" x14ac:dyDescent="0.2">
      <c r="D445" s="1"/>
      <c r="E445" s="1"/>
      <c r="F445" s="1"/>
      <c r="G445" s="1"/>
      <c r="H445" s="1"/>
    </row>
    <row r="446" spans="1:19" ht="12.75" customHeight="1" x14ac:dyDescent="0.2">
      <c r="D446" s="1"/>
      <c r="E446" s="1"/>
      <c r="F446" s="1"/>
      <c r="G446" s="1"/>
      <c r="H446" s="1"/>
    </row>
    <row r="447" spans="1:19" ht="12.75" customHeight="1" x14ac:dyDescent="0.2">
      <c r="D447" s="1"/>
      <c r="E447" s="1"/>
      <c r="F447" s="1"/>
      <c r="G447" s="1"/>
      <c r="H447" s="1"/>
    </row>
    <row r="448" spans="1:19" ht="12.75" customHeight="1" x14ac:dyDescent="0.2">
      <c r="D448" s="1"/>
      <c r="E448" s="1"/>
      <c r="F448" s="1"/>
      <c r="G448" s="1"/>
      <c r="H448" s="1"/>
    </row>
    <row r="449" spans="4:8" ht="12.75" customHeight="1" x14ac:dyDescent="0.2">
      <c r="D449" s="1"/>
      <c r="E449" s="1"/>
      <c r="F449" s="1"/>
      <c r="G449" s="1"/>
      <c r="H449" s="1"/>
    </row>
    <row r="450" spans="4:8" ht="12.75" customHeight="1" x14ac:dyDescent="0.2">
      <c r="D450" s="2"/>
      <c r="E450" s="2"/>
      <c r="F450" s="2"/>
      <c r="G450" s="1"/>
      <c r="H450" s="1"/>
    </row>
    <row r="451" spans="4:8" ht="12.75" customHeight="1" x14ac:dyDescent="0.2">
      <c r="D451" s="2"/>
      <c r="E451" s="2"/>
      <c r="F451" s="2"/>
      <c r="G451" s="1"/>
      <c r="H451" s="1"/>
    </row>
    <row r="452" spans="4:8" ht="12.75" customHeight="1" x14ac:dyDescent="0.2">
      <c r="D452" s="1"/>
      <c r="E452" s="1"/>
      <c r="F452" s="1"/>
      <c r="G452" s="1"/>
      <c r="H452" s="1"/>
    </row>
    <row r="453" spans="4:8" x14ac:dyDescent="0.2">
      <c r="D453" s="1"/>
      <c r="E453" s="1"/>
      <c r="F453" s="1"/>
      <c r="G453" s="1"/>
      <c r="H453" s="1"/>
    </row>
    <row r="454" spans="4:8" x14ac:dyDescent="0.2">
      <c r="D454" s="1"/>
      <c r="E454" s="1"/>
      <c r="F454" s="1"/>
      <c r="G454" s="1"/>
      <c r="H454" s="1"/>
    </row>
    <row r="455" spans="4:8" x14ac:dyDescent="0.2">
      <c r="D455" s="1"/>
      <c r="E455" s="1"/>
      <c r="F455" s="1"/>
      <c r="G455" s="1"/>
      <c r="H455" s="1"/>
    </row>
    <row r="456" spans="4:8" x14ac:dyDescent="0.2">
      <c r="D456" s="1"/>
      <c r="E456" s="1"/>
      <c r="F456" s="1"/>
      <c r="G456" s="1"/>
      <c r="H456" s="1"/>
    </row>
    <row r="457" spans="4:8" x14ac:dyDescent="0.2">
      <c r="D457" s="1"/>
      <c r="E457" s="1"/>
      <c r="F457" s="1"/>
      <c r="G457" s="1"/>
      <c r="H457" s="1"/>
    </row>
    <row r="458" spans="4:8" x14ac:dyDescent="0.2">
      <c r="D458" s="2"/>
      <c r="E458" s="2"/>
      <c r="F458" s="2"/>
      <c r="G458" s="1"/>
      <c r="H458" s="1"/>
    </row>
    <row r="459" spans="4:8" x14ac:dyDescent="0.2">
      <c r="D459" s="2"/>
      <c r="E459" s="2"/>
      <c r="F459" s="2"/>
      <c r="G459" s="1"/>
      <c r="H459" s="1"/>
    </row>
    <row r="460" spans="4:8" x14ac:dyDescent="0.2">
      <c r="D460" s="1"/>
      <c r="E460" s="1"/>
      <c r="F460" s="1"/>
      <c r="G460" s="1"/>
      <c r="H460" s="1"/>
    </row>
    <row r="461" spans="4:8" x14ac:dyDescent="0.2">
      <c r="D461" s="1"/>
      <c r="E461" s="1"/>
      <c r="F461" s="1"/>
      <c r="G461" s="1"/>
      <c r="H461" s="1"/>
    </row>
    <row r="462" spans="4:8" x14ac:dyDescent="0.2">
      <c r="D462" s="1"/>
      <c r="E462" s="1"/>
      <c r="F462" s="1"/>
      <c r="G462" s="1"/>
      <c r="H462" s="1"/>
    </row>
    <row r="463" spans="4:8" x14ac:dyDescent="0.2">
      <c r="D463" s="1"/>
      <c r="E463" s="1"/>
      <c r="F463" s="1"/>
      <c r="G463" s="1"/>
      <c r="H463" s="1"/>
    </row>
    <row r="464" spans="4:8" x14ac:dyDescent="0.2">
      <c r="D464" s="1"/>
      <c r="E464" s="1"/>
      <c r="F464" s="1"/>
      <c r="G464" s="1"/>
      <c r="H464" s="1"/>
    </row>
    <row r="465" spans="4:8" x14ac:dyDescent="0.2">
      <c r="D465" s="1"/>
      <c r="E465" s="1"/>
      <c r="F465" s="1"/>
      <c r="G465" s="1"/>
      <c r="H465" s="1"/>
    </row>
    <row r="466" spans="4:8" x14ac:dyDescent="0.2">
      <c r="D466" s="2"/>
      <c r="E466" s="2"/>
      <c r="F466" s="2"/>
      <c r="G466" s="1"/>
      <c r="H466" s="1"/>
    </row>
    <row r="467" spans="4:8" x14ac:dyDescent="0.2">
      <c r="D467" s="2"/>
      <c r="E467" s="2"/>
      <c r="F467" s="2"/>
      <c r="G467" s="1"/>
      <c r="H467" s="1"/>
    </row>
    <row r="468" spans="4:8" x14ac:dyDescent="0.2">
      <c r="D468" s="1"/>
      <c r="E468" s="1"/>
      <c r="F468" s="1"/>
      <c r="G468" s="1"/>
      <c r="H468" s="1"/>
    </row>
    <row r="469" spans="4:8" x14ac:dyDescent="0.2">
      <c r="D469" s="1"/>
      <c r="E469" s="1"/>
      <c r="F469" s="1"/>
      <c r="G469" s="1"/>
      <c r="H469" s="1"/>
    </row>
    <row r="470" spans="4:8" x14ac:dyDescent="0.2">
      <c r="D470" s="1"/>
      <c r="E470" s="1"/>
      <c r="F470" s="1"/>
      <c r="G470" s="1"/>
      <c r="H470" s="1"/>
    </row>
    <row r="471" spans="4:8" x14ac:dyDescent="0.2">
      <c r="D471" s="1"/>
      <c r="E471" s="1"/>
      <c r="F471" s="1"/>
      <c r="G471" s="1"/>
      <c r="H471" s="1"/>
    </row>
    <row r="472" spans="4:8" x14ac:dyDescent="0.2">
      <c r="D472" s="1"/>
      <c r="E472" s="1"/>
      <c r="F472" s="1"/>
      <c r="G472" s="1"/>
      <c r="H472" s="1"/>
    </row>
    <row r="473" spans="4:8" x14ac:dyDescent="0.2">
      <c r="D473" s="1"/>
      <c r="E473" s="1"/>
      <c r="F473" s="1"/>
      <c r="G473" s="1"/>
      <c r="H473" s="1"/>
    </row>
    <row r="474" spans="4:8" x14ac:dyDescent="0.2">
      <c r="D474" s="1"/>
      <c r="E474" s="1"/>
      <c r="F474" s="1"/>
      <c r="G474" s="1"/>
      <c r="H474" s="1"/>
    </row>
    <row r="475" spans="4:8" x14ac:dyDescent="0.2">
      <c r="D475" s="1"/>
      <c r="E475" s="1"/>
      <c r="F475" s="1"/>
      <c r="G475" s="1"/>
      <c r="H475" s="1"/>
    </row>
    <row r="476" spans="4:8" x14ac:dyDescent="0.2">
      <c r="D476" s="1"/>
      <c r="E476" s="1"/>
      <c r="F476" s="1"/>
      <c r="G476" s="1"/>
      <c r="H476" s="1"/>
    </row>
    <row r="477" spans="4:8" x14ac:dyDescent="0.2">
      <c r="D477" s="1"/>
      <c r="E477" s="1"/>
      <c r="F477" s="1"/>
      <c r="G477" s="1"/>
      <c r="H477" s="1"/>
    </row>
    <row r="478" spans="4:8" x14ac:dyDescent="0.2">
      <c r="D478" s="1"/>
      <c r="E478" s="1"/>
      <c r="F478" s="1"/>
      <c r="G478" s="2"/>
      <c r="H478" s="1"/>
    </row>
    <row r="479" spans="4:8" x14ac:dyDescent="0.2">
      <c r="D479" s="1"/>
      <c r="E479" s="1"/>
      <c r="F479" s="1"/>
      <c r="G479" s="2"/>
      <c r="H479" s="1"/>
    </row>
    <row r="480" spans="4:8" x14ac:dyDescent="0.2">
      <c r="D480" s="2"/>
      <c r="E480" s="2"/>
      <c r="F480" s="2"/>
      <c r="G480" s="1"/>
      <c r="H480" s="1"/>
    </row>
    <row r="481" spans="4:8" x14ac:dyDescent="0.2">
      <c r="D481" s="2"/>
      <c r="E481" s="2"/>
      <c r="F481" s="2"/>
      <c r="G481" s="1"/>
      <c r="H481" s="1"/>
    </row>
    <row r="482" spans="4:8" x14ac:dyDescent="0.2">
      <c r="D482" s="2"/>
      <c r="E482" s="2"/>
      <c r="F482" s="2"/>
      <c r="G482" s="1"/>
      <c r="H482" s="1"/>
    </row>
    <row r="483" spans="4:8" x14ac:dyDescent="0.2">
      <c r="D483" s="2"/>
      <c r="E483" s="2"/>
      <c r="F483" s="2"/>
      <c r="G483" s="1"/>
      <c r="H483" s="1"/>
    </row>
    <row r="484" spans="4:8" x14ac:dyDescent="0.2">
      <c r="D484" s="1"/>
      <c r="E484" s="1"/>
      <c r="F484" s="1"/>
      <c r="G484" s="1"/>
      <c r="H484" s="1"/>
    </row>
    <row r="485" spans="4:8" x14ac:dyDescent="0.2">
      <c r="D485" s="1"/>
      <c r="E485" s="1"/>
      <c r="F485" s="1"/>
      <c r="G485" s="1"/>
      <c r="H485" s="1"/>
    </row>
    <row r="486" spans="4:8" x14ac:dyDescent="0.2">
      <c r="D486" s="1"/>
      <c r="E486" s="1"/>
      <c r="F486" s="1"/>
      <c r="G486" s="1"/>
      <c r="H486" s="1"/>
    </row>
    <row r="487" spans="4:8" x14ac:dyDescent="0.2">
      <c r="D487" s="1"/>
      <c r="E487" s="1"/>
      <c r="F487" s="1"/>
      <c r="G487" s="1"/>
      <c r="H487" s="1"/>
    </row>
    <row r="488" spans="4:8" x14ac:dyDescent="0.2">
      <c r="D488" s="1"/>
      <c r="E488" s="1"/>
      <c r="F488" s="1"/>
      <c r="G488" s="1"/>
      <c r="H488" s="1"/>
    </row>
    <row r="489" spans="4:8" x14ac:dyDescent="0.2">
      <c r="D489" s="1"/>
      <c r="E489" s="1"/>
      <c r="F489" s="1"/>
      <c r="G489" s="1"/>
      <c r="H489" s="1"/>
    </row>
    <row r="490" spans="4:8" x14ac:dyDescent="0.2">
      <c r="D490" s="1"/>
      <c r="E490" s="1"/>
      <c r="F490" s="1"/>
      <c r="G490" s="1"/>
      <c r="H490" s="1"/>
    </row>
    <row r="491" spans="4:8" x14ac:dyDescent="0.2">
      <c r="D491" s="1"/>
      <c r="E491" s="1"/>
      <c r="F491" s="1"/>
      <c r="G491" s="1"/>
      <c r="H491" s="1"/>
    </row>
    <row r="492" spans="4:8" x14ac:dyDescent="0.2">
      <c r="D492" s="1"/>
      <c r="E492" s="1"/>
      <c r="F492" s="1"/>
      <c r="G492" s="1"/>
      <c r="H492" s="1"/>
    </row>
    <row r="493" spans="4:8" x14ac:dyDescent="0.2">
      <c r="D493" s="1"/>
      <c r="E493" s="1"/>
      <c r="F493" s="1"/>
      <c r="G493" s="1"/>
      <c r="H493" s="1"/>
    </row>
    <row r="494" spans="4:8" x14ac:dyDescent="0.2">
      <c r="D494" s="1"/>
      <c r="E494" s="1"/>
      <c r="F494" s="1"/>
      <c r="G494" s="1"/>
      <c r="H494" s="1"/>
    </row>
    <row r="495" spans="4:8" x14ac:dyDescent="0.2">
      <c r="D495" s="1"/>
      <c r="E495" s="1"/>
      <c r="F495" s="1"/>
      <c r="G495" s="1"/>
      <c r="H495" s="1"/>
    </row>
    <row r="496" spans="4:8" x14ac:dyDescent="0.2">
      <c r="D496" s="1"/>
      <c r="E496" s="1"/>
      <c r="F496" s="1"/>
      <c r="G496" s="1"/>
      <c r="H496" s="1"/>
    </row>
    <row r="497" spans="4:8" x14ac:dyDescent="0.2">
      <c r="D497" s="1"/>
      <c r="E497" s="1"/>
      <c r="F497" s="1"/>
      <c r="G497" s="1"/>
      <c r="H497" s="1"/>
    </row>
    <row r="498" spans="4:8" x14ac:dyDescent="0.2">
      <c r="D498" s="1"/>
      <c r="E498" s="1"/>
      <c r="F498" s="1"/>
      <c r="G498" s="1"/>
      <c r="H498" s="1"/>
    </row>
    <row r="499" spans="4:8" x14ac:dyDescent="0.2">
      <c r="D499" s="1"/>
      <c r="E499" s="1"/>
      <c r="F499" s="1"/>
      <c r="G499" s="1"/>
      <c r="H499" s="1"/>
    </row>
    <row r="500" spans="4:8" x14ac:dyDescent="0.2">
      <c r="D500" s="1"/>
      <c r="E500" s="1"/>
      <c r="F500" s="1"/>
      <c r="G500" s="1"/>
      <c r="H500" s="1"/>
    </row>
    <row r="501" spans="4:8" x14ac:dyDescent="0.2">
      <c r="D501" s="1"/>
      <c r="E501" s="1"/>
      <c r="F501" s="1"/>
      <c r="G501" s="1"/>
      <c r="H501" s="1"/>
    </row>
    <row r="502" spans="4:8" x14ac:dyDescent="0.2">
      <c r="D502" s="1"/>
      <c r="E502" s="1"/>
      <c r="F502" s="1"/>
      <c r="G502" s="1"/>
      <c r="H502" s="1"/>
    </row>
    <row r="503" spans="4:8" x14ac:dyDescent="0.2">
      <c r="D503" s="1"/>
      <c r="E503" s="1"/>
      <c r="F503" s="1"/>
      <c r="G503" s="1"/>
      <c r="H503" s="1"/>
    </row>
    <row r="504" spans="4:8" x14ac:dyDescent="0.2">
      <c r="D504" s="1"/>
      <c r="E504" s="1"/>
      <c r="F504" s="1"/>
      <c r="G504" s="1"/>
      <c r="H504" s="1"/>
    </row>
    <row r="505" spans="4:8" x14ac:dyDescent="0.2">
      <c r="D505" s="1"/>
      <c r="E505" s="1"/>
      <c r="F505" s="1"/>
      <c r="G505" s="1"/>
      <c r="H505" s="1"/>
    </row>
    <row r="506" spans="4:8" x14ac:dyDescent="0.2">
      <c r="D506" s="1"/>
      <c r="E506" s="1"/>
      <c r="F506" s="1"/>
      <c r="G506" s="1"/>
      <c r="H506" s="1"/>
    </row>
    <row r="507" spans="4:8" x14ac:dyDescent="0.2">
      <c r="D507" s="1"/>
      <c r="E507" s="1"/>
      <c r="F507" s="1"/>
      <c r="G507" s="1"/>
      <c r="H507" s="1"/>
    </row>
    <row r="508" spans="4:8" x14ac:dyDescent="0.2">
      <c r="D508" s="2"/>
      <c r="E508" s="2"/>
      <c r="F508" s="2"/>
      <c r="G508" s="1"/>
      <c r="H508" s="1"/>
    </row>
    <row r="509" spans="4:8" x14ac:dyDescent="0.2">
      <c r="D509" s="2"/>
      <c r="E509" s="2"/>
      <c r="F509" s="2"/>
      <c r="G509" s="1"/>
      <c r="H509" s="1"/>
    </row>
    <row r="510" spans="4:8" x14ac:dyDescent="0.2">
      <c r="D510" s="1"/>
      <c r="E510" s="1"/>
      <c r="F510" s="1"/>
      <c r="G510" s="1"/>
      <c r="H510" s="1"/>
    </row>
    <row r="511" spans="4:8" x14ac:dyDescent="0.2">
      <c r="D511" s="1"/>
      <c r="E511" s="1"/>
      <c r="F511" s="1"/>
      <c r="G511" s="1"/>
      <c r="H511" s="1"/>
    </row>
    <row r="512" spans="4:8" x14ac:dyDescent="0.2">
      <c r="D512" s="1"/>
      <c r="E512" s="1"/>
      <c r="F512" s="1"/>
      <c r="G512" s="1"/>
      <c r="H512" s="1"/>
    </row>
    <row r="513" spans="4:8" x14ac:dyDescent="0.2">
      <c r="D513" s="1"/>
      <c r="E513" s="1"/>
      <c r="F513" s="1"/>
      <c r="G513" s="1"/>
      <c r="H513" s="1"/>
    </row>
    <row r="514" spans="4:8" x14ac:dyDescent="0.2">
      <c r="D514" s="1"/>
      <c r="E514" s="1"/>
      <c r="F514" s="1"/>
      <c r="G514" s="1"/>
      <c r="H514" s="1"/>
    </row>
    <row r="515" spans="4:8" x14ac:dyDescent="0.2">
      <c r="D515" s="1"/>
      <c r="E515" s="1"/>
      <c r="F515" s="1"/>
      <c r="G515" s="1"/>
      <c r="H515" s="1"/>
    </row>
    <row r="516" spans="4:8" x14ac:dyDescent="0.2">
      <c r="D516" s="1"/>
      <c r="E516" s="1"/>
      <c r="F516" s="1"/>
      <c r="G516" s="1"/>
      <c r="H516" s="1"/>
    </row>
    <row r="517" spans="4:8" x14ac:dyDescent="0.2">
      <c r="D517" s="1"/>
      <c r="E517" s="1"/>
      <c r="F517" s="1"/>
      <c r="G517" s="1"/>
      <c r="H517" s="1"/>
    </row>
    <row r="518" spans="4:8" x14ac:dyDescent="0.2">
      <c r="D518" s="2"/>
      <c r="E518" s="2"/>
      <c r="F518" s="2"/>
      <c r="G518" s="1"/>
      <c r="H518" s="1"/>
    </row>
    <row r="519" spans="4:8" x14ac:dyDescent="0.2">
      <c r="D519" s="2"/>
      <c r="E519" s="2"/>
      <c r="F519" s="2"/>
      <c r="G519" s="1"/>
      <c r="H519" s="1"/>
    </row>
  </sheetData>
  <sortState xmlns:xlrd2="http://schemas.microsoft.com/office/spreadsheetml/2017/richdata2" ref="C319:C321">
    <sortCondition ref="C319:C321"/>
  </sortState>
  <mergeCells count="40">
    <mergeCell ref="B441:C441"/>
    <mergeCell ref="A404:A441"/>
    <mergeCell ref="D6:E6"/>
    <mergeCell ref="A104:A141"/>
    <mergeCell ref="A9:A51"/>
    <mergeCell ref="A265:A304"/>
    <mergeCell ref="A142:A157"/>
    <mergeCell ref="A158:A191"/>
    <mergeCell ref="B322:B325"/>
    <mergeCell ref="A327:A369"/>
    <mergeCell ref="B327:B344"/>
    <mergeCell ref="B345:B369"/>
    <mergeCell ref="B326:C326"/>
    <mergeCell ref="B404:B440"/>
    <mergeCell ref="A305:A326"/>
    <mergeCell ref="B403:C403"/>
    <mergeCell ref="G6:H6"/>
    <mergeCell ref="B8:C8"/>
    <mergeCell ref="B370:B402"/>
    <mergeCell ref="B9:B31"/>
    <mergeCell ref="B32:B50"/>
    <mergeCell ref="B104:B141"/>
    <mergeCell ref="B51:C51"/>
    <mergeCell ref="B142:B157"/>
    <mergeCell ref="B158:B190"/>
    <mergeCell ref="B265:B304"/>
    <mergeCell ref="B191:C191"/>
    <mergeCell ref="B264:C264"/>
    <mergeCell ref="B305:B321"/>
    <mergeCell ref="A370:A403"/>
    <mergeCell ref="A52:A78"/>
    <mergeCell ref="B52:B77"/>
    <mergeCell ref="A79:A103"/>
    <mergeCell ref="B79:B102"/>
    <mergeCell ref="B78:C78"/>
    <mergeCell ref="B103:C103"/>
    <mergeCell ref="B192:B236"/>
    <mergeCell ref="B237:B263"/>
    <mergeCell ref="A192:A236"/>
    <mergeCell ref="A237:A264"/>
  </mergeCells>
  <phoneticPr fontId="8" type="noConversion"/>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12" manualBreakCount="12">
    <brk id="51" max="8" man="1"/>
    <brk id="78" max="8" man="1"/>
    <brk id="103" max="8" man="1"/>
    <brk id="141" max="8" man="1"/>
    <brk id="157" max="8" man="1"/>
    <brk id="191" max="8" man="1"/>
    <brk id="236" max="8" man="1"/>
    <brk id="264" max="8" man="1"/>
    <brk id="304" max="8" man="1"/>
    <brk id="326" max="8" man="1"/>
    <brk id="369" max="8" man="1"/>
    <brk id="403" max="8" man="1"/>
  </rowBreaks>
  <colBreaks count="1" manualBreakCount="1">
    <brk id="2" min="8" max="297" man="1"/>
  </colBreaks>
  <ignoredErrors>
    <ignoredError sqref="E10:F10 E13:F13 F11:F12 I11:I12 E15:F20 F14 I14 E22:F22 F21 I21 E26:F28 F23:F25 I23:I25 E30:F30 F29 I29 H10:I10 H13:I13 H15:I20 H22:I22 H26:I28 H30:I30 E47:E48 E55:I77 D77 I53 E81:E94 H80:I93 D102:G102 E98:E101 H98:I101 I94:I97 E123 D130:G130 I121:I123 G141 H137:I140 E145:E155 H143:I155 D156:G156 D118 H32:I48 D50:F50 D31:G31 D165:I166 D183:I184 E174:F182 H174:I182 D263:I265 E220:F220 H220:I220 E222:F229 D276:I279 E271:F271 H271:I271 I270 F270 E105:F114 E118:I118 D236:I237 D256:F256 D258:F259 H105:I114 E116:F117 H116:I117 D172:I173 E167:F171 H167:I171 D189:I192 E185:F188 H185:I188 E232:F235 E193:F219 H222:I229 H232:I235 H193:I219 E244:F252 D261:F262 H261:I262 D238:F243 H238:I243 H256:I256 H258:I259 H244:I252 E266:F269 E272:F275 H266:I269 H272:I275 D288:I289 E280:F287 H280:I287 D302:I305 D290:F301 H290:I301 D321:I321 E307:F320 D306 I306 H307:I320 F306 D325:I327 E322:F324 H322:I324 D335:I336 E328:F334 H328:I334 D343:I345 D337:F342 H337:I342 D355:I356 E354:I354 E346:F353 H346:I353 D361:I362 E357:F360 H357:I360 D368:I370 E363:F367 H363:I367 D379:I381 E371:F378 H371:I378 D387:I389 E382:F386 H382:I386 D399:I404 E390:I390 E398:I398 E391:F397 H391:I397 D422:I423 E406:F421 D405:F405 H405:I405 H406:I421 D436:I436 E424:F435 H424:I435"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65"/>
  <sheetViews>
    <sheetView zoomScale="140" zoomScaleNormal="140" workbookViewId="0">
      <pane ySplit="8" topLeftCell="A9" activePane="bottomLeft" state="frozen"/>
      <selection activeCell="B9" sqref="B9:B30"/>
      <selection pane="bottomLeft" activeCell="B9" sqref="B9:B30"/>
    </sheetView>
  </sheetViews>
  <sheetFormatPr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18.6640625" bestFit="1" customWidth="1"/>
    <col min="14" max="17" width="8.88671875" style="92"/>
    <col min="30" max="16384" width="8.88671875" style="8"/>
  </cols>
  <sheetData>
    <row r="1" spans="1:16" ht="12.75" customHeight="1" x14ac:dyDescent="0.2">
      <c r="A1" s="29" t="s">
        <v>283</v>
      </c>
      <c r="C1" s="29"/>
      <c r="D1" s="29"/>
      <c r="E1" s="29"/>
      <c r="F1" s="29"/>
      <c r="G1" s="29"/>
      <c r="H1" s="29"/>
      <c r="I1" s="29"/>
    </row>
    <row r="2" spans="1:16" ht="12.75" customHeight="1" x14ac:dyDescent="0.2">
      <c r="A2" s="29" t="s">
        <v>13</v>
      </c>
      <c r="C2" s="29"/>
      <c r="D2" s="29"/>
      <c r="E2" s="29"/>
      <c r="F2" s="29"/>
      <c r="G2" s="29"/>
      <c r="H2" s="29"/>
      <c r="I2" s="29"/>
    </row>
    <row r="3" spans="1:16" ht="12.75" customHeight="1" x14ac:dyDescent="0.2">
      <c r="A3" s="29" t="s">
        <v>12</v>
      </c>
      <c r="C3" s="29"/>
      <c r="D3" s="29"/>
      <c r="E3" s="29"/>
      <c r="F3" s="29"/>
      <c r="G3" s="29"/>
      <c r="H3" s="29"/>
      <c r="I3" s="29"/>
    </row>
    <row r="4" spans="1:16" ht="12.75" customHeight="1" x14ac:dyDescent="0.2">
      <c r="A4" s="29" t="s">
        <v>668</v>
      </c>
      <c r="D4" s="29"/>
      <c r="E4" s="29"/>
      <c r="F4" s="29"/>
      <c r="G4" s="90"/>
      <c r="H4" s="29"/>
      <c r="I4" s="29"/>
    </row>
    <row r="5" spans="1:16" ht="12.75" customHeight="1" x14ac:dyDescent="0.2">
      <c r="B5" s="91"/>
    </row>
    <row r="6" spans="1:16" ht="12.75" customHeight="1" x14ac:dyDescent="0.2">
      <c r="D6" s="220" t="s">
        <v>16</v>
      </c>
      <c r="E6" s="220"/>
      <c r="F6" s="3"/>
      <c r="G6" s="220" t="s">
        <v>1</v>
      </c>
      <c r="H6" s="220"/>
      <c r="I6" s="3"/>
    </row>
    <row r="7" spans="1:16" ht="12.75" customHeight="1" x14ac:dyDescent="0.2">
      <c r="A7" s="81"/>
      <c r="B7" s="4" t="s">
        <v>2</v>
      </c>
      <c r="C7" s="4" t="s">
        <v>3</v>
      </c>
      <c r="D7" s="5" t="s">
        <v>4</v>
      </c>
      <c r="E7" s="5" t="s">
        <v>5</v>
      </c>
      <c r="F7" s="5"/>
      <c r="G7" s="5" t="s">
        <v>4</v>
      </c>
      <c r="H7" s="5" t="s">
        <v>5</v>
      </c>
      <c r="I7" s="5" t="s">
        <v>6</v>
      </c>
    </row>
    <row r="8" spans="1:16" ht="12.75" customHeight="1" thickBot="1" x14ac:dyDescent="0.25">
      <c r="A8" s="70"/>
      <c r="B8" s="241" t="s">
        <v>14</v>
      </c>
      <c r="C8" s="241"/>
      <c r="D8" s="87">
        <f>SUM(D26,D64)</f>
        <v>38080</v>
      </c>
      <c r="E8" s="213">
        <f>D8/$I8</f>
        <v>0.61738002594033725</v>
      </c>
      <c r="F8" s="214"/>
      <c r="G8" s="87">
        <f>SUM(G26,G64)</f>
        <v>23600</v>
      </c>
      <c r="H8" s="213">
        <f>G8/$I8</f>
        <v>0.38261997405966275</v>
      </c>
      <c r="I8" s="87">
        <f>+D8+G8</f>
        <v>61680</v>
      </c>
      <c r="O8" s="14"/>
      <c r="P8" s="14"/>
    </row>
    <row r="9" spans="1:16" ht="12.75" customHeight="1" x14ac:dyDescent="0.2">
      <c r="A9" s="221" t="s">
        <v>346</v>
      </c>
      <c r="B9" s="224" t="s">
        <v>354</v>
      </c>
      <c r="C9" s="51" t="s">
        <v>583</v>
      </c>
      <c r="D9" s="16"/>
      <c r="E9" s="17" t="s">
        <v>615</v>
      </c>
      <c r="F9" s="5"/>
      <c r="G9" s="16"/>
      <c r="H9" s="17" t="s">
        <v>615</v>
      </c>
      <c r="I9" s="16">
        <f t="shared" ref="I9:I26" si="0">+D9+G9</f>
        <v>0</v>
      </c>
    </row>
    <row r="10" spans="1:16" ht="12.75" customHeight="1" x14ac:dyDescent="0.2">
      <c r="A10" s="221"/>
      <c r="B10" s="224"/>
      <c r="C10" s="9" t="s">
        <v>584</v>
      </c>
      <c r="D10" s="7"/>
      <c r="E10" s="10" t="s">
        <v>615</v>
      </c>
      <c r="F10" s="12"/>
      <c r="G10" s="7"/>
      <c r="H10" s="10" t="s">
        <v>615</v>
      </c>
      <c r="I10" s="7">
        <f t="shared" si="0"/>
        <v>0</v>
      </c>
    </row>
    <row r="11" spans="1:16" ht="12.75" customHeight="1" x14ac:dyDescent="0.2">
      <c r="A11" s="221"/>
      <c r="B11" s="224"/>
      <c r="C11" s="9" t="s">
        <v>585</v>
      </c>
      <c r="D11" s="7"/>
      <c r="E11" s="10" t="s">
        <v>615</v>
      </c>
      <c r="F11" s="7"/>
      <c r="G11" s="7"/>
      <c r="H11" s="10" t="s">
        <v>615</v>
      </c>
      <c r="I11" s="7">
        <f t="shared" si="0"/>
        <v>0</v>
      </c>
    </row>
    <row r="12" spans="1:16" ht="12.75" customHeight="1" x14ac:dyDescent="0.2">
      <c r="A12" s="221"/>
      <c r="B12" s="224"/>
      <c r="C12" s="9" t="s">
        <v>586</v>
      </c>
      <c r="D12" s="7"/>
      <c r="E12" s="10" t="s">
        <v>615</v>
      </c>
      <c r="F12" s="12"/>
      <c r="G12" s="7"/>
      <c r="H12" s="10" t="s">
        <v>615</v>
      </c>
      <c r="I12" s="7">
        <f t="shared" si="0"/>
        <v>0</v>
      </c>
    </row>
    <row r="13" spans="1:16" ht="12.75" customHeight="1" x14ac:dyDescent="0.2">
      <c r="A13" s="221"/>
      <c r="B13" s="224"/>
      <c r="C13" s="205" t="s">
        <v>587</v>
      </c>
      <c r="D13" s="7"/>
      <c r="E13" s="10" t="s">
        <v>615</v>
      </c>
      <c r="F13" s="12"/>
      <c r="G13" s="7"/>
      <c r="H13" s="10" t="s">
        <v>615</v>
      </c>
      <c r="I13" s="7">
        <f t="shared" si="0"/>
        <v>0</v>
      </c>
    </row>
    <row r="14" spans="1:16" ht="12.75" customHeight="1" x14ac:dyDescent="0.2">
      <c r="A14" s="221"/>
      <c r="B14" s="224"/>
      <c r="C14" s="9" t="s">
        <v>588</v>
      </c>
      <c r="D14" s="7"/>
      <c r="E14" s="10" t="s">
        <v>615</v>
      </c>
      <c r="F14" s="12"/>
      <c r="G14" s="7"/>
      <c r="H14" s="10" t="s">
        <v>615</v>
      </c>
      <c r="I14" s="7">
        <f t="shared" si="0"/>
        <v>0</v>
      </c>
    </row>
    <row r="15" spans="1:16" ht="12.75" customHeight="1" x14ac:dyDescent="0.2">
      <c r="A15" s="221"/>
      <c r="B15" s="224"/>
      <c r="C15" s="9" t="s">
        <v>589</v>
      </c>
      <c r="D15" s="7"/>
      <c r="E15" s="10" t="s">
        <v>615</v>
      </c>
      <c r="F15" s="12"/>
      <c r="G15" s="7"/>
      <c r="H15" s="10" t="s">
        <v>615</v>
      </c>
      <c r="I15" s="7">
        <f t="shared" si="0"/>
        <v>0</v>
      </c>
    </row>
    <row r="16" spans="1:16" ht="12.75" customHeight="1" x14ac:dyDescent="0.2">
      <c r="A16" s="221"/>
      <c r="B16" s="224"/>
      <c r="C16" s="9" t="s">
        <v>590</v>
      </c>
      <c r="D16" s="7"/>
      <c r="E16" s="10" t="s">
        <v>615</v>
      </c>
      <c r="F16" s="12"/>
      <c r="G16" s="7"/>
      <c r="H16" s="10" t="s">
        <v>615</v>
      </c>
      <c r="I16" s="7">
        <f t="shared" si="0"/>
        <v>0</v>
      </c>
    </row>
    <row r="17" spans="1:9" ht="12.75" customHeight="1" x14ac:dyDescent="0.2">
      <c r="A17" s="221"/>
      <c r="B17" s="224"/>
      <c r="C17" s="51" t="s">
        <v>591</v>
      </c>
      <c r="D17" s="14">
        <v>3120</v>
      </c>
      <c r="E17" s="17">
        <f t="shared" ref="E17:E26" si="1">+D17/$I17</f>
        <v>0.8904109589041096</v>
      </c>
      <c r="F17" s="16"/>
      <c r="G17" s="14">
        <v>384</v>
      </c>
      <c r="H17" s="17">
        <f t="shared" ref="H17:H26" si="2">+G17/$I17</f>
        <v>0.1095890410958904</v>
      </c>
      <c r="I17" s="16">
        <f t="shared" si="0"/>
        <v>3504</v>
      </c>
    </row>
    <row r="18" spans="1:9" ht="12.75" customHeight="1" x14ac:dyDescent="0.2">
      <c r="A18" s="221"/>
      <c r="B18" s="224"/>
      <c r="C18" s="9" t="s">
        <v>489</v>
      </c>
      <c r="D18" s="7"/>
      <c r="E18" s="10" t="s">
        <v>615</v>
      </c>
      <c r="F18" s="7"/>
      <c r="G18" s="7"/>
      <c r="H18" s="10" t="s">
        <v>615</v>
      </c>
      <c r="I18" s="7">
        <f t="shared" si="0"/>
        <v>0</v>
      </c>
    </row>
    <row r="19" spans="1:9" ht="12.75" customHeight="1" x14ac:dyDescent="0.2">
      <c r="A19" s="221"/>
      <c r="B19" s="224"/>
      <c r="C19" s="9" t="s">
        <v>493</v>
      </c>
      <c r="D19" s="7"/>
      <c r="E19" s="10" t="s">
        <v>615</v>
      </c>
      <c r="F19" s="7"/>
      <c r="G19" s="7"/>
      <c r="H19" s="10" t="s">
        <v>615</v>
      </c>
      <c r="I19" s="7">
        <f t="shared" si="0"/>
        <v>0</v>
      </c>
    </row>
    <row r="20" spans="1:9" ht="12.75" customHeight="1" x14ac:dyDescent="0.2">
      <c r="A20" s="221"/>
      <c r="B20" s="224"/>
      <c r="C20" s="9" t="s">
        <v>496</v>
      </c>
      <c r="D20" s="7"/>
      <c r="E20" s="10" t="s">
        <v>615</v>
      </c>
      <c r="F20" s="7"/>
      <c r="G20" s="7"/>
      <c r="H20" s="10" t="s">
        <v>615</v>
      </c>
      <c r="I20" s="7">
        <f t="shared" si="0"/>
        <v>0</v>
      </c>
    </row>
    <row r="21" spans="1:9" ht="12.75" customHeight="1" x14ac:dyDescent="0.2">
      <c r="A21" s="221"/>
      <c r="B21" s="224"/>
      <c r="C21" s="9" t="s">
        <v>592</v>
      </c>
      <c r="D21" s="7"/>
      <c r="E21" s="10" t="s">
        <v>615</v>
      </c>
      <c r="F21" s="7"/>
      <c r="G21" s="7"/>
      <c r="H21" s="10" t="s">
        <v>615</v>
      </c>
      <c r="I21" s="7">
        <f t="shared" si="0"/>
        <v>0</v>
      </c>
    </row>
    <row r="22" spans="1:9" ht="12.75" customHeight="1" x14ac:dyDescent="0.2">
      <c r="A22" s="221"/>
      <c r="B22" s="224"/>
      <c r="C22" s="9" t="s">
        <v>663</v>
      </c>
      <c r="D22" s="7"/>
      <c r="E22" s="10" t="s">
        <v>615</v>
      </c>
      <c r="F22" s="7"/>
      <c r="G22" s="7"/>
      <c r="H22" s="10" t="s">
        <v>615</v>
      </c>
      <c r="I22" s="7">
        <f t="shared" si="0"/>
        <v>0</v>
      </c>
    </row>
    <row r="23" spans="1:9" ht="12.75" customHeight="1" x14ac:dyDescent="0.2">
      <c r="A23" s="221"/>
      <c r="B23" s="224"/>
      <c r="C23" s="48" t="s">
        <v>675</v>
      </c>
      <c r="D23" s="7"/>
      <c r="E23" s="10" t="s">
        <v>615</v>
      </c>
      <c r="F23" s="7"/>
      <c r="G23" s="7"/>
      <c r="H23" s="10" t="s">
        <v>615</v>
      </c>
      <c r="I23" s="7">
        <f t="shared" si="0"/>
        <v>0</v>
      </c>
    </row>
    <row r="24" spans="1:9" ht="12.75" customHeight="1" x14ac:dyDescent="0.2">
      <c r="A24" s="221"/>
      <c r="B24" s="224"/>
      <c r="C24" s="9" t="s">
        <v>676</v>
      </c>
      <c r="D24" s="7"/>
      <c r="E24" s="10" t="s">
        <v>615</v>
      </c>
      <c r="F24" s="7"/>
      <c r="G24" s="7"/>
      <c r="H24" s="10" t="s">
        <v>615</v>
      </c>
      <c r="I24" s="7">
        <f t="shared" si="0"/>
        <v>0</v>
      </c>
    </row>
    <row r="25" spans="1:9" ht="12.75" customHeight="1" thickBot="1" x14ac:dyDescent="0.25">
      <c r="A25" s="221"/>
      <c r="B25" s="227"/>
      <c r="C25" s="63" t="s">
        <v>0</v>
      </c>
      <c r="D25" s="62">
        <f>SUM(D9:D24)</f>
        <v>3120</v>
      </c>
      <c r="E25" s="60">
        <f t="shared" si="1"/>
        <v>0.8904109589041096</v>
      </c>
      <c r="F25" s="62"/>
      <c r="G25" s="62">
        <f>SUM(G9:G24)</f>
        <v>384</v>
      </c>
      <c r="H25" s="60">
        <f t="shared" si="2"/>
        <v>0.1095890410958904</v>
      </c>
      <c r="I25" s="62">
        <f t="shared" si="0"/>
        <v>3504</v>
      </c>
    </row>
    <row r="26" spans="1:9" ht="12.75" customHeight="1" thickBot="1" x14ac:dyDescent="0.25">
      <c r="A26" s="222"/>
      <c r="B26" s="228" t="s">
        <v>171</v>
      </c>
      <c r="C26" s="229"/>
      <c r="D26" s="75">
        <f>SUM(D25)</f>
        <v>3120</v>
      </c>
      <c r="E26" s="76">
        <f t="shared" si="1"/>
        <v>0.8904109589041096</v>
      </c>
      <c r="F26" s="77"/>
      <c r="G26" s="75">
        <f>SUM(G25)</f>
        <v>384</v>
      </c>
      <c r="H26" s="76">
        <f t="shared" si="2"/>
        <v>0.1095890410958904</v>
      </c>
      <c r="I26" s="77">
        <f t="shared" si="0"/>
        <v>3504</v>
      </c>
    </row>
    <row r="27" spans="1:9" ht="12.75" customHeight="1" x14ac:dyDescent="0.2">
      <c r="A27" s="235" t="s">
        <v>344</v>
      </c>
      <c r="B27" s="223" t="s">
        <v>382</v>
      </c>
      <c r="C27" s="54" t="s">
        <v>182</v>
      </c>
      <c r="D27" s="69"/>
      <c r="E27" s="82"/>
      <c r="F27" s="68"/>
      <c r="G27" s="69"/>
      <c r="H27" s="82"/>
      <c r="I27" s="83"/>
    </row>
    <row r="28" spans="1:9" ht="12.75" customHeight="1" x14ac:dyDescent="0.2">
      <c r="A28" s="221"/>
      <c r="B28" s="225"/>
      <c r="C28" s="51" t="s">
        <v>522</v>
      </c>
      <c r="D28" s="7"/>
      <c r="E28" s="10" t="s">
        <v>615</v>
      </c>
      <c r="F28" s="12"/>
      <c r="G28" s="7"/>
      <c r="H28" s="10" t="s">
        <v>615</v>
      </c>
      <c r="I28" s="15">
        <f t="shared" ref="I28:I57" si="3">+D28+G28</f>
        <v>0</v>
      </c>
    </row>
    <row r="29" spans="1:9" ht="12.75" customHeight="1" x14ac:dyDescent="0.2">
      <c r="A29" s="221"/>
      <c r="B29" s="225"/>
      <c r="C29" s="51" t="s">
        <v>423</v>
      </c>
      <c r="D29" s="7"/>
      <c r="E29" s="10" t="s">
        <v>615</v>
      </c>
      <c r="F29" s="12"/>
      <c r="G29" s="7"/>
      <c r="H29" s="10" t="s">
        <v>615</v>
      </c>
      <c r="I29" s="15">
        <f t="shared" si="3"/>
        <v>0</v>
      </c>
    </row>
    <row r="30" spans="1:9" ht="12.75" customHeight="1" x14ac:dyDescent="0.2">
      <c r="A30" s="221"/>
      <c r="B30" s="225"/>
      <c r="C30" s="9" t="s">
        <v>431</v>
      </c>
      <c r="D30" s="7"/>
      <c r="E30" s="10" t="s">
        <v>615</v>
      </c>
      <c r="F30" s="12"/>
      <c r="G30" s="7"/>
      <c r="H30" s="10" t="s">
        <v>615</v>
      </c>
      <c r="I30" s="15">
        <f t="shared" si="3"/>
        <v>0</v>
      </c>
    </row>
    <row r="31" spans="1:9" ht="12.75" customHeight="1" x14ac:dyDescent="0.2">
      <c r="A31" s="221"/>
      <c r="B31" s="225"/>
      <c r="C31" s="9" t="s">
        <v>452</v>
      </c>
      <c r="D31" s="7"/>
      <c r="E31" s="10" t="s">
        <v>615</v>
      </c>
      <c r="F31" s="12"/>
      <c r="G31" s="7"/>
      <c r="H31" s="10" t="s">
        <v>615</v>
      </c>
      <c r="I31" s="15">
        <f t="shared" si="3"/>
        <v>0</v>
      </c>
    </row>
    <row r="32" spans="1:9" ht="12.75" customHeight="1" x14ac:dyDescent="0.2">
      <c r="A32" s="221"/>
      <c r="B32" s="225"/>
      <c r="C32" s="9" t="s">
        <v>459</v>
      </c>
      <c r="D32" s="7">
        <v>8208</v>
      </c>
      <c r="E32" s="10">
        <f t="shared" ref="E32:E55" si="4">+D32/$I32</f>
        <v>0.77375565610859731</v>
      </c>
      <c r="F32" s="12"/>
      <c r="G32" s="7">
        <v>2400</v>
      </c>
      <c r="H32" s="10">
        <f t="shared" ref="H32:H55" si="5">+G32/$I32</f>
        <v>0.22624434389140272</v>
      </c>
      <c r="I32" s="15">
        <f t="shared" si="3"/>
        <v>10608</v>
      </c>
    </row>
    <row r="33" spans="1:9" ht="12.75" customHeight="1" x14ac:dyDescent="0.2">
      <c r="A33" s="221"/>
      <c r="B33" s="225"/>
      <c r="C33" s="9" t="s">
        <v>460</v>
      </c>
      <c r="D33" s="7"/>
      <c r="E33" s="10" t="s">
        <v>615</v>
      </c>
      <c r="F33" s="12"/>
      <c r="G33" s="7"/>
      <c r="H33" s="10" t="s">
        <v>615</v>
      </c>
      <c r="I33" s="15">
        <f t="shared" si="3"/>
        <v>0</v>
      </c>
    </row>
    <row r="34" spans="1:9" ht="12.75" customHeight="1" x14ac:dyDescent="0.2">
      <c r="A34" s="221"/>
      <c r="B34" s="225"/>
      <c r="C34" s="9" t="s">
        <v>461</v>
      </c>
      <c r="D34" s="7"/>
      <c r="E34" s="10" t="s">
        <v>615</v>
      </c>
      <c r="F34" s="12"/>
      <c r="G34" s="7"/>
      <c r="H34" s="10" t="s">
        <v>615</v>
      </c>
      <c r="I34" s="15">
        <f t="shared" si="3"/>
        <v>0</v>
      </c>
    </row>
    <row r="35" spans="1:9" ht="12.75" customHeight="1" x14ac:dyDescent="0.2">
      <c r="A35" s="221"/>
      <c r="B35" s="225"/>
      <c r="C35" s="9" t="s">
        <v>466</v>
      </c>
      <c r="D35" s="7">
        <v>18112</v>
      </c>
      <c r="E35" s="10">
        <f t="shared" si="4"/>
        <v>0.60276890308839193</v>
      </c>
      <c r="F35" s="12"/>
      <c r="G35" s="7">
        <v>11936</v>
      </c>
      <c r="H35" s="10">
        <f t="shared" si="5"/>
        <v>0.39723109691160807</v>
      </c>
      <c r="I35" s="15">
        <f t="shared" si="3"/>
        <v>30048</v>
      </c>
    </row>
    <row r="36" spans="1:9" ht="12.75" customHeight="1" x14ac:dyDescent="0.2">
      <c r="A36" s="221"/>
      <c r="B36" s="225"/>
      <c r="C36" s="9" t="s">
        <v>480</v>
      </c>
      <c r="D36" s="7"/>
      <c r="E36" s="10" t="s">
        <v>615</v>
      </c>
      <c r="F36" s="12"/>
      <c r="G36" s="7"/>
      <c r="H36" s="10" t="s">
        <v>615</v>
      </c>
      <c r="I36" s="15">
        <f t="shared" si="3"/>
        <v>0</v>
      </c>
    </row>
    <row r="37" spans="1:9" ht="12.75" customHeight="1" x14ac:dyDescent="0.2">
      <c r="A37" s="221"/>
      <c r="B37" s="225"/>
      <c r="C37" s="9" t="s">
        <v>490</v>
      </c>
      <c r="D37" s="7"/>
      <c r="E37" s="10" t="s">
        <v>615</v>
      </c>
      <c r="F37" s="12"/>
      <c r="G37" s="7"/>
      <c r="H37" s="10" t="s">
        <v>615</v>
      </c>
      <c r="I37" s="15">
        <f t="shared" si="3"/>
        <v>0</v>
      </c>
    </row>
    <row r="38" spans="1:9" ht="12.75" customHeight="1" x14ac:dyDescent="0.2">
      <c r="A38" s="221"/>
      <c r="B38" s="225"/>
      <c r="C38" s="9" t="s">
        <v>494</v>
      </c>
      <c r="D38" s="7"/>
      <c r="E38" s="10" t="s">
        <v>615</v>
      </c>
      <c r="F38" s="12"/>
      <c r="G38" s="7"/>
      <c r="H38" s="10" t="s">
        <v>615</v>
      </c>
      <c r="I38" s="15">
        <f t="shared" si="3"/>
        <v>0</v>
      </c>
    </row>
    <row r="39" spans="1:9" ht="12.75" customHeight="1" x14ac:dyDescent="0.2">
      <c r="A39" s="221"/>
      <c r="B39" s="225"/>
      <c r="C39" s="9" t="s">
        <v>495</v>
      </c>
      <c r="D39" s="7"/>
      <c r="E39" s="10" t="s">
        <v>615</v>
      </c>
      <c r="F39" s="12"/>
      <c r="G39" s="7"/>
      <c r="H39" s="10" t="s">
        <v>615</v>
      </c>
      <c r="I39" s="15">
        <f t="shared" si="3"/>
        <v>0</v>
      </c>
    </row>
    <row r="40" spans="1:9" ht="12.75" customHeight="1" x14ac:dyDescent="0.2">
      <c r="A40" s="221"/>
      <c r="B40" s="225"/>
      <c r="C40" s="9" t="s">
        <v>501</v>
      </c>
      <c r="D40" s="7"/>
      <c r="E40" s="10" t="s">
        <v>615</v>
      </c>
      <c r="F40" s="12"/>
      <c r="G40" s="7"/>
      <c r="H40" s="10" t="s">
        <v>615</v>
      </c>
      <c r="I40" s="15">
        <f t="shared" si="3"/>
        <v>0</v>
      </c>
    </row>
    <row r="41" spans="1:9" ht="12.75" customHeight="1" x14ac:dyDescent="0.2">
      <c r="A41" s="221"/>
      <c r="B41" s="225"/>
      <c r="C41" s="9" t="s">
        <v>502</v>
      </c>
      <c r="D41" s="7"/>
      <c r="E41" s="10" t="s">
        <v>615</v>
      </c>
      <c r="F41" s="12"/>
      <c r="G41" s="7"/>
      <c r="H41" s="10" t="s">
        <v>615</v>
      </c>
      <c r="I41" s="15">
        <f t="shared" si="3"/>
        <v>0</v>
      </c>
    </row>
    <row r="42" spans="1:9" ht="12.75" customHeight="1" x14ac:dyDescent="0.2">
      <c r="A42" s="221"/>
      <c r="B42" s="225"/>
      <c r="C42" s="9" t="s">
        <v>509</v>
      </c>
      <c r="D42" s="7"/>
      <c r="E42" s="10" t="s">
        <v>615</v>
      </c>
      <c r="F42" s="12"/>
      <c r="G42" s="7"/>
      <c r="H42" s="10" t="s">
        <v>615</v>
      </c>
      <c r="I42" s="15">
        <f t="shared" si="3"/>
        <v>0</v>
      </c>
    </row>
    <row r="43" spans="1:9" ht="12.75" customHeight="1" x14ac:dyDescent="0.2">
      <c r="A43" s="221"/>
      <c r="B43" s="225"/>
      <c r="C43" s="9" t="s">
        <v>510</v>
      </c>
      <c r="D43" s="7"/>
      <c r="E43" s="10" t="s">
        <v>615</v>
      </c>
      <c r="F43" s="12"/>
      <c r="G43" s="7"/>
      <c r="H43" s="10" t="s">
        <v>615</v>
      </c>
      <c r="I43" s="15">
        <f t="shared" si="3"/>
        <v>0</v>
      </c>
    </row>
    <row r="44" spans="1:9" ht="12.75" customHeight="1" x14ac:dyDescent="0.2">
      <c r="A44" s="221"/>
      <c r="B44" s="225"/>
      <c r="C44" s="9" t="s">
        <v>511</v>
      </c>
      <c r="D44" s="7"/>
      <c r="E44" s="10" t="s">
        <v>615</v>
      </c>
      <c r="F44" s="12"/>
      <c r="G44" s="7"/>
      <c r="H44" s="10" t="s">
        <v>615</v>
      </c>
      <c r="I44" s="15">
        <f t="shared" si="3"/>
        <v>0</v>
      </c>
    </row>
    <row r="45" spans="1:9" ht="12.75" customHeight="1" x14ac:dyDescent="0.2">
      <c r="A45" s="221"/>
      <c r="B45" s="225"/>
      <c r="C45" s="56" t="s">
        <v>44</v>
      </c>
      <c r="D45" s="32">
        <f>SUM(D28:D44)</f>
        <v>26320</v>
      </c>
      <c r="E45" s="33">
        <f t="shared" si="4"/>
        <v>0.64738292011019283</v>
      </c>
      <c r="F45" s="64"/>
      <c r="G45" s="32">
        <f>SUM(G28:G44)</f>
        <v>14336</v>
      </c>
      <c r="H45" s="33">
        <f t="shared" si="5"/>
        <v>0.35261707988980717</v>
      </c>
      <c r="I45" s="36">
        <f t="shared" si="3"/>
        <v>40656</v>
      </c>
    </row>
    <row r="46" spans="1:9" ht="12.75" customHeight="1" x14ac:dyDescent="0.2">
      <c r="A46" s="221"/>
      <c r="B46" s="225"/>
      <c r="C46" s="46" t="s">
        <v>185</v>
      </c>
      <c r="D46" s="32"/>
      <c r="E46" s="33"/>
      <c r="F46" s="64"/>
      <c r="G46" s="32"/>
      <c r="H46" s="33"/>
      <c r="I46" s="36"/>
    </row>
    <row r="47" spans="1:9" ht="12.75" customHeight="1" x14ac:dyDescent="0.2">
      <c r="A47" s="221"/>
      <c r="B47" s="225"/>
      <c r="C47" s="9" t="s">
        <v>420</v>
      </c>
      <c r="D47" s="7"/>
      <c r="E47" s="10" t="s">
        <v>615</v>
      </c>
      <c r="F47" s="12"/>
      <c r="G47" s="7"/>
      <c r="H47" s="10" t="s">
        <v>615</v>
      </c>
      <c r="I47" s="15">
        <f t="shared" si="3"/>
        <v>0</v>
      </c>
    </row>
    <row r="48" spans="1:9" ht="12.75" customHeight="1" x14ac:dyDescent="0.2">
      <c r="A48" s="221"/>
      <c r="B48" s="225"/>
      <c r="C48" s="9" t="s">
        <v>428</v>
      </c>
      <c r="D48" s="7"/>
      <c r="E48" s="10" t="s">
        <v>615</v>
      </c>
      <c r="F48" s="12"/>
      <c r="G48" s="7"/>
      <c r="H48" s="10" t="s">
        <v>615</v>
      </c>
      <c r="I48" s="15">
        <f t="shared" si="3"/>
        <v>0</v>
      </c>
    </row>
    <row r="49" spans="1:9" ht="12.75" customHeight="1" x14ac:dyDescent="0.2">
      <c r="A49" s="221"/>
      <c r="B49" s="225"/>
      <c r="C49" s="9" t="s">
        <v>435</v>
      </c>
      <c r="D49" s="7"/>
      <c r="E49" s="10" t="s">
        <v>615</v>
      </c>
      <c r="F49" s="12"/>
      <c r="G49" s="7"/>
      <c r="H49" s="10" t="s">
        <v>615</v>
      </c>
      <c r="I49" s="15">
        <f t="shared" si="3"/>
        <v>0</v>
      </c>
    </row>
    <row r="50" spans="1:9" ht="12.75" customHeight="1" x14ac:dyDescent="0.2">
      <c r="A50" s="221"/>
      <c r="B50" s="225"/>
      <c r="C50" s="9" t="s">
        <v>455</v>
      </c>
      <c r="D50" s="7"/>
      <c r="E50" s="10" t="s">
        <v>615</v>
      </c>
      <c r="F50" s="12"/>
      <c r="G50" s="7"/>
      <c r="H50" s="10" t="s">
        <v>615</v>
      </c>
      <c r="I50" s="15">
        <f t="shared" si="3"/>
        <v>0</v>
      </c>
    </row>
    <row r="51" spans="1:9" ht="12.75" customHeight="1" x14ac:dyDescent="0.2">
      <c r="A51" s="221"/>
      <c r="B51" s="225"/>
      <c r="C51" s="9" t="s">
        <v>467</v>
      </c>
      <c r="D51" s="7"/>
      <c r="E51" s="10" t="s">
        <v>615</v>
      </c>
      <c r="F51" s="12"/>
      <c r="G51" s="7"/>
      <c r="H51" s="10" t="s">
        <v>615</v>
      </c>
      <c r="I51" s="15">
        <f t="shared" si="3"/>
        <v>0</v>
      </c>
    </row>
    <row r="52" spans="1:9" ht="12.75" customHeight="1" x14ac:dyDescent="0.2">
      <c r="A52" s="221"/>
      <c r="B52" s="225"/>
      <c r="C52" s="9" t="s">
        <v>474</v>
      </c>
      <c r="D52" s="7"/>
      <c r="E52" s="10" t="s">
        <v>615</v>
      </c>
      <c r="F52" s="12"/>
      <c r="G52" s="7"/>
      <c r="H52" s="10" t="s">
        <v>615</v>
      </c>
      <c r="I52" s="15">
        <f t="shared" si="3"/>
        <v>0</v>
      </c>
    </row>
    <row r="53" spans="1:9" ht="12.75" customHeight="1" x14ac:dyDescent="0.2">
      <c r="A53" s="221"/>
      <c r="B53" s="225"/>
      <c r="C53" s="9" t="s">
        <v>477</v>
      </c>
      <c r="D53" s="7"/>
      <c r="E53" s="10">
        <f t="shared" si="4"/>
        <v>0</v>
      </c>
      <c r="F53" s="12"/>
      <c r="G53" s="7">
        <v>8880</v>
      </c>
      <c r="H53" s="10">
        <f t="shared" si="5"/>
        <v>1</v>
      </c>
      <c r="I53" s="15">
        <f t="shared" si="3"/>
        <v>8880</v>
      </c>
    </row>
    <row r="54" spans="1:9" ht="12.75" customHeight="1" x14ac:dyDescent="0.2">
      <c r="A54" s="221"/>
      <c r="B54" s="225"/>
      <c r="C54" s="9" t="s">
        <v>484</v>
      </c>
      <c r="D54" s="7"/>
      <c r="E54" s="10" t="s">
        <v>615</v>
      </c>
      <c r="F54" s="12"/>
      <c r="G54" s="7"/>
      <c r="H54" s="10" t="s">
        <v>615</v>
      </c>
      <c r="I54" s="15">
        <f t="shared" si="3"/>
        <v>0</v>
      </c>
    </row>
    <row r="55" spans="1:9" ht="12.75" customHeight="1" x14ac:dyDescent="0.2">
      <c r="A55" s="221"/>
      <c r="B55" s="225"/>
      <c r="C55" s="9" t="s">
        <v>488</v>
      </c>
      <c r="D55" s="7">
        <v>8640</v>
      </c>
      <c r="E55" s="10">
        <f t="shared" si="4"/>
        <v>1</v>
      </c>
      <c r="F55" s="12"/>
      <c r="G55" s="7"/>
      <c r="H55" s="10">
        <f t="shared" si="5"/>
        <v>0</v>
      </c>
      <c r="I55" s="15">
        <f t="shared" si="3"/>
        <v>8640</v>
      </c>
    </row>
    <row r="56" spans="1:9" ht="12.75" customHeight="1" x14ac:dyDescent="0.2">
      <c r="A56" s="221"/>
      <c r="B56" s="225"/>
      <c r="C56" s="9" t="s">
        <v>491</v>
      </c>
      <c r="D56" s="7"/>
      <c r="E56" s="10" t="s">
        <v>615</v>
      </c>
      <c r="F56" s="12"/>
      <c r="G56" s="7"/>
      <c r="H56" s="10" t="s">
        <v>615</v>
      </c>
      <c r="I56" s="15">
        <f t="shared" si="3"/>
        <v>0</v>
      </c>
    </row>
    <row r="57" spans="1:9" ht="12.75" customHeight="1" x14ac:dyDescent="0.2">
      <c r="A57" s="221"/>
      <c r="B57" s="225"/>
      <c r="C57" s="9" t="s">
        <v>497</v>
      </c>
      <c r="D57" s="7"/>
      <c r="E57" s="10" t="s">
        <v>615</v>
      </c>
      <c r="F57" s="12"/>
      <c r="G57" s="7"/>
      <c r="H57" s="10" t="s">
        <v>615</v>
      </c>
      <c r="I57" s="15">
        <f t="shared" si="3"/>
        <v>0</v>
      </c>
    </row>
    <row r="58" spans="1:9" ht="12.75" customHeight="1" x14ac:dyDescent="0.2">
      <c r="A58" s="221"/>
      <c r="B58" s="225"/>
      <c r="C58" s="9" t="s">
        <v>499</v>
      </c>
      <c r="D58" s="7"/>
      <c r="E58" s="10" t="s">
        <v>615</v>
      </c>
      <c r="F58" s="12"/>
      <c r="G58" s="7"/>
      <c r="H58" s="10" t="s">
        <v>615</v>
      </c>
      <c r="I58" s="15">
        <f t="shared" ref="I58:I64" si="6">+D58+G58</f>
        <v>0</v>
      </c>
    </row>
    <row r="59" spans="1:9" ht="12.75" customHeight="1" x14ac:dyDescent="0.2">
      <c r="A59" s="221"/>
      <c r="B59" s="225"/>
      <c r="C59" s="34" t="s">
        <v>44</v>
      </c>
      <c r="D59" s="32">
        <f>SUM(D47:D58)</f>
        <v>8640</v>
      </c>
      <c r="E59" s="33">
        <f t="shared" ref="E59:E64" si="7">+D59/$I59</f>
        <v>0.49315068493150682</v>
      </c>
      <c r="F59" s="64"/>
      <c r="G59" s="32">
        <f>SUM(G47:G58)</f>
        <v>8880</v>
      </c>
      <c r="H59" s="33">
        <f t="shared" ref="H59:H64" si="8">+G59/$I59</f>
        <v>0.50684931506849318</v>
      </c>
      <c r="I59" s="36">
        <f t="shared" si="6"/>
        <v>17520</v>
      </c>
    </row>
    <row r="60" spans="1:9" ht="12.75" customHeight="1" x14ac:dyDescent="0.2">
      <c r="A60" s="221"/>
      <c r="B60" s="225"/>
      <c r="C60" s="9" t="s">
        <v>605</v>
      </c>
      <c r="D60" s="7"/>
      <c r="E60" s="10" t="s">
        <v>615</v>
      </c>
      <c r="F60" s="12"/>
      <c r="G60" s="7"/>
      <c r="H60" s="10" t="s">
        <v>615</v>
      </c>
      <c r="I60" s="15">
        <f t="shared" si="6"/>
        <v>0</v>
      </c>
    </row>
    <row r="61" spans="1:9" ht="12.75" customHeight="1" x14ac:dyDescent="0.2">
      <c r="A61" s="221"/>
      <c r="B61" s="225"/>
      <c r="C61" s="9" t="s">
        <v>517</v>
      </c>
      <c r="D61" s="7"/>
      <c r="E61" s="10" t="s">
        <v>615</v>
      </c>
      <c r="F61" s="12"/>
      <c r="G61" s="7"/>
      <c r="H61" s="10" t="s">
        <v>615</v>
      </c>
      <c r="I61" s="15">
        <f t="shared" si="6"/>
        <v>0</v>
      </c>
    </row>
    <row r="62" spans="1:9" ht="12.75" customHeight="1" x14ac:dyDescent="0.2">
      <c r="A62" s="221"/>
      <c r="B62" s="225"/>
      <c r="C62" s="56" t="s">
        <v>44</v>
      </c>
      <c r="D62" s="32">
        <f>SUM(D60:D61)</f>
        <v>0</v>
      </c>
      <c r="E62" s="33" t="s">
        <v>615</v>
      </c>
      <c r="F62" s="64"/>
      <c r="G62" s="32">
        <f>SUM(G60:G61)</f>
        <v>0</v>
      </c>
      <c r="H62" s="33" t="s">
        <v>615</v>
      </c>
      <c r="I62" s="36">
        <f t="shared" si="6"/>
        <v>0</v>
      </c>
    </row>
    <row r="63" spans="1:9" ht="12.75" customHeight="1" thickBot="1" x14ac:dyDescent="0.25">
      <c r="A63" s="221"/>
      <c r="B63" s="226"/>
      <c r="C63" s="63" t="s">
        <v>0</v>
      </c>
      <c r="D63" s="66">
        <f>SUM(D45,D59,D62)</f>
        <v>34960</v>
      </c>
      <c r="E63" s="78">
        <f t="shared" si="7"/>
        <v>0.60093509350935093</v>
      </c>
      <c r="F63" s="65"/>
      <c r="G63" s="66">
        <f>SUM(G45,G59,G62)</f>
        <v>23216</v>
      </c>
      <c r="H63" s="78">
        <f t="shared" si="8"/>
        <v>0.39906490649064907</v>
      </c>
      <c r="I63" s="84">
        <f t="shared" si="6"/>
        <v>58176</v>
      </c>
    </row>
    <row r="64" spans="1:9" ht="12.75" customHeight="1" thickBot="1" x14ac:dyDescent="0.25">
      <c r="A64" s="236"/>
      <c r="B64" s="228" t="s">
        <v>173</v>
      </c>
      <c r="C64" s="229"/>
      <c r="D64" s="75">
        <f>+D63</f>
        <v>34960</v>
      </c>
      <c r="E64" s="76">
        <f t="shared" si="7"/>
        <v>0.60093509350935093</v>
      </c>
      <c r="F64" s="77"/>
      <c r="G64" s="75">
        <f>+G63</f>
        <v>23216</v>
      </c>
      <c r="H64" s="76">
        <f t="shared" si="8"/>
        <v>0.39906490649064907</v>
      </c>
      <c r="I64" s="77">
        <f t="shared" si="6"/>
        <v>58176</v>
      </c>
    </row>
    <row r="65" spans="4:8" ht="12.75" customHeight="1" x14ac:dyDescent="0.2">
      <c r="D65" s="2"/>
      <c r="E65" s="2"/>
      <c r="F65" s="2"/>
      <c r="G65" s="1"/>
      <c r="H65" s="1"/>
    </row>
  </sheetData>
  <mergeCells count="9">
    <mergeCell ref="A27:A64"/>
    <mergeCell ref="B27:B63"/>
    <mergeCell ref="B64:C64"/>
    <mergeCell ref="D6:E6"/>
    <mergeCell ref="G6:H6"/>
    <mergeCell ref="B8:C8"/>
    <mergeCell ref="A9:A26"/>
    <mergeCell ref="B9:B25"/>
    <mergeCell ref="B26:C26"/>
  </mergeCells>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65"/>
  <sheetViews>
    <sheetView zoomScale="140" zoomScaleNormal="140" workbookViewId="0">
      <pane ySplit="8" topLeftCell="A9" activePane="bottomLeft" state="frozen"/>
      <selection activeCell="B9" sqref="B9:B30"/>
      <selection pane="bottomLeft" activeCell="B9" sqref="B9:B30"/>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23.44140625" bestFit="1" customWidth="1"/>
    <col min="14" max="14" width="1.77734375" customWidth="1"/>
    <col min="15" max="17" width="7.77734375" customWidth="1"/>
    <col min="23" max="16384" width="8.88671875" style="8"/>
  </cols>
  <sheetData>
    <row r="1" spans="1:27" ht="12.75" customHeight="1" x14ac:dyDescent="0.2">
      <c r="A1" s="28" t="s">
        <v>283</v>
      </c>
      <c r="C1" s="28"/>
      <c r="D1" s="28"/>
      <c r="E1" s="28"/>
      <c r="F1" s="28"/>
      <c r="G1" s="28"/>
      <c r="H1" s="28"/>
      <c r="I1" s="28"/>
    </row>
    <row r="2" spans="1:27" ht="12.75" customHeight="1" x14ac:dyDescent="0.2">
      <c r="A2" s="28" t="s">
        <v>52</v>
      </c>
      <c r="C2" s="28"/>
      <c r="D2" s="28"/>
      <c r="E2" s="28"/>
      <c r="F2" s="28"/>
      <c r="G2" s="28"/>
      <c r="H2" s="28"/>
      <c r="I2" s="28"/>
    </row>
    <row r="3" spans="1:27" ht="12.75" customHeight="1" x14ac:dyDescent="0.2">
      <c r="A3" s="28" t="s">
        <v>12</v>
      </c>
      <c r="C3" s="28"/>
      <c r="D3" s="28"/>
      <c r="E3" s="28"/>
      <c r="F3" s="28"/>
      <c r="G3" s="28"/>
      <c r="H3" s="28"/>
      <c r="I3" s="28"/>
    </row>
    <row r="4" spans="1:27" ht="12.75" customHeight="1" x14ac:dyDescent="0.2">
      <c r="A4" s="28" t="s">
        <v>668</v>
      </c>
      <c r="D4" s="28"/>
      <c r="E4" s="28"/>
      <c r="F4" s="28"/>
      <c r="G4" s="90"/>
      <c r="H4" s="28"/>
      <c r="I4" s="28"/>
    </row>
    <row r="5" spans="1:27" ht="12.75" customHeight="1" x14ac:dyDescent="0.2">
      <c r="B5" s="91"/>
    </row>
    <row r="6" spans="1:27" ht="12.75" customHeight="1" x14ac:dyDescent="0.2">
      <c r="D6" s="220" t="s">
        <v>16</v>
      </c>
      <c r="E6" s="220"/>
      <c r="F6" s="3"/>
      <c r="G6" s="220" t="s">
        <v>1</v>
      </c>
      <c r="H6" s="220"/>
      <c r="I6" s="3"/>
    </row>
    <row r="7" spans="1:27" ht="12.75" customHeight="1" x14ac:dyDescent="0.2">
      <c r="A7" s="81"/>
      <c r="B7" s="4" t="s">
        <v>2</v>
      </c>
      <c r="C7" s="4" t="s">
        <v>3</v>
      </c>
      <c r="D7" s="5" t="s">
        <v>4</v>
      </c>
      <c r="E7" s="5" t="s">
        <v>5</v>
      </c>
      <c r="F7" s="5"/>
      <c r="G7" s="5" t="s">
        <v>4</v>
      </c>
      <c r="H7" s="5" t="s">
        <v>5</v>
      </c>
      <c r="I7" s="5" t="s">
        <v>6</v>
      </c>
    </row>
    <row r="8" spans="1:27" ht="12.75" customHeight="1" thickBot="1" x14ac:dyDescent="0.25">
      <c r="A8" s="70"/>
      <c r="B8" s="232" t="s">
        <v>14</v>
      </c>
      <c r="C8" s="232"/>
      <c r="D8" s="87">
        <f>SUM(D51,D78,D102,D152,D210,D226,D264)</f>
        <v>334032</v>
      </c>
      <c r="E8" s="60">
        <f>D8/$I8</f>
        <v>0.44033156162996712</v>
      </c>
      <c r="F8" s="59"/>
      <c r="G8" s="87">
        <f>SUM(G51,G78,G102,G152,G210,G226,G264)</f>
        <v>424560</v>
      </c>
      <c r="H8" s="60">
        <f>G8/$I8</f>
        <v>0.55966843837003288</v>
      </c>
      <c r="I8" s="62">
        <f>+D8+G8</f>
        <v>758592</v>
      </c>
      <c r="O8" s="92"/>
      <c r="P8" s="92"/>
      <c r="Q8" s="92"/>
    </row>
    <row r="9" spans="1:27" ht="12.75" customHeight="1" x14ac:dyDescent="0.2">
      <c r="A9" s="235" t="s">
        <v>350</v>
      </c>
      <c r="B9" s="223" t="s">
        <v>332</v>
      </c>
      <c r="C9" s="50" t="s">
        <v>331</v>
      </c>
      <c r="D9" s="85"/>
      <c r="E9" s="86"/>
      <c r="F9" s="85"/>
      <c r="G9" s="85"/>
      <c r="H9" s="86"/>
      <c r="I9" s="85"/>
      <c r="N9" s="92"/>
      <c r="O9" s="92"/>
      <c r="P9" s="92"/>
      <c r="W9"/>
      <c r="X9"/>
      <c r="Y9"/>
      <c r="Z9"/>
      <c r="AA9"/>
    </row>
    <row r="10" spans="1:27" ht="12.75" customHeight="1" x14ac:dyDescent="0.2">
      <c r="A10" s="221"/>
      <c r="B10" s="224"/>
      <c r="C10" s="51" t="s">
        <v>522</v>
      </c>
      <c r="D10" s="16"/>
      <c r="E10" s="10" t="s">
        <v>615</v>
      </c>
      <c r="F10" s="16"/>
      <c r="G10" s="16"/>
      <c r="H10" s="10" t="s">
        <v>615</v>
      </c>
      <c r="I10" s="7">
        <f>+D10+G10</f>
        <v>0</v>
      </c>
      <c r="N10" s="92"/>
      <c r="O10" s="92"/>
      <c r="P10" s="92"/>
      <c r="W10"/>
      <c r="X10"/>
      <c r="Y10"/>
      <c r="Z10"/>
      <c r="AA10"/>
    </row>
    <row r="11" spans="1:27" ht="12.75" customHeight="1" x14ac:dyDescent="0.2">
      <c r="A11" s="221"/>
      <c r="B11" s="224"/>
      <c r="C11" s="51" t="s">
        <v>420</v>
      </c>
      <c r="D11" s="16"/>
      <c r="E11" s="10" t="s">
        <v>615</v>
      </c>
      <c r="F11" s="16"/>
      <c r="G11" s="16"/>
      <c r="H11" s="10" t="s">
        <v>615</v>
      </c>
      <c r="I11" s="7">
        <f t="shared" ref="I11:I76" si="0">+D11+G11</f>
        <v>0</v>
      </c>
      <c r="N11" s="92"/>
      <c r="O11" s="92"/>
      <c r="P11" s="92"/>
      <c r="Q11" s="92"/>
      <c r="W11"/>
      <c r="X11"/>
      <c r="Y11"/>
      <c r="Z11"/>
      <c r="AA11"/>
    </row>
    <row r="12" spans="1:27" ht="12.75" customHeight="1" x14ac:dyDescent="0.2">
      <c r="A12" s="221"/>
      <c r="B12" s="224"/>
      <c r="C12" s="51" t="s">
        <v>423</v>
      </c>
      <c r="D12" s="16"/>
      <c r="E12" s="10" t="s">
        <v>615</v>
      </c>
      <c r="F12" s="16"/>
      <c r="G12" s="16"/>
      <c r="H12" s="10" t="s">
        <v>615</v>
      </c>
      <c r="I12" s="7">
        <f t="shared" si="0"/>
        <v>0</v>
      </c>
      <c r="N12" s="92"/>
      <c r="O12" s="92"/>
      <c r="P12" s="92"/>
      <c r="Q12" s="92"/>
      <c r="W12"/>
      <c r="X12"/>
      <c r="Y12"/>
      <c r="Z12"/>
      <c r="AA12"/>
    </row>
    <row r="13" spans="1:27" ht="12.75" customHeight="1" x14ac:dyDescent="0.2">
      <c r="A13" s="221"/>
      <c r="B13" s="224"/>
      <c r="C13" s="51" t="s">
        <v>428</v>
      </c>
      <c r="D13" s="16"/>
      <c r="E13" s="10" t="s">
        <v>615</v>
      </c>
      <c r="F13" s="16"/>
      <c r="G13" s="16"/>
      <c r="H13" s="10" t="s">
        <v>615</v>
      </c>
      <c r="I13" s="7">
        <f t="shared" si="0"/>
        <v>0</v>
      </c>
      <c r="N13" s="92"/>
      <c r="O13" s="92"/>
      <c r="P13" s="92"/>
      <c r="W13"/>
      <c r="X13"/>
      <c r="Y13"/>
      <c r="Z13"/>
      <c r="AA13"/>
    </row>
    <row r="14" spans="1:27" ht="12.75" customHeight="1" x14ac:dyDescent="0.2">
      <c r="A14" s="221"/>
      <c r="B14" s="224"/>
      <c r="C14" s="51" t="s">
        <v>431</v>
      </c>
      <c r="D14" s="7"/>
      <c r="E14" s="10" t="s">
        <v>615</v>
      </c>
      <c r="F14" s="7"/>
      <c r="G14" s="7"/>
      <c r="H14" s="10" t="s">
        <v>615</v>
      </c>
      <c r="I14" s="7">
        <f t="shared" si="0"/>
        <v>0</v>
      </c>
      <c r="N14" s="92"/>
      <c r="O14" s="92"/>
      <c r="P14" s="92"/>
      <c r="Q14" s="92"/>
      <c r="W14"/>
      <c r="X14"/>
      <c r="Y14"/>
      <c r="Z14"/>
      <c r="AA14"/>
    </row>
    <row r="15" spans="1:27" ht="12.75" customHeight="1" x14ac:dyDescent="0.2">
      <c r="A15" s="221"/>
      <c r="B15" s="225"/>
      <c r="C15" s="9" t="s">
        <v>455</v>
      </c>
      <c r="D15" s="7"/>
      <c r="E15" s="10" t="s">
        <v>615</v>
      </c>
      <c r="F15" s="7"/>
      <c r="G15" s="7"/>
      <c r="H15" s="10" t="s">
        <v>615</v>
      </c>
      <c r="I15" s="7">
        <f t="shared" si="0"/>
        <v>0</v>
      </c>
      <c r="N15" s="92"/>
      <c r="O15" s="92"/>
      <c r="P15" s="92"/>
      <c r="Q15" s="92"/>
      <c r="W15"/>
      <c r="X15"/>
      <c r="Y15"/>
      <c r="Z15"/>
      <c r="AA15"/>
    </row>
    <row r="16" spans="1:27" ht="12.75" customHeight="1" x14ac:dyDescent="0.2">
      <c r="A16" s="221"/>
      <c r="B16" s="225"/>
      <c r="C16" s="9" t="s">
        <v>459</v>
      </c>
      <c r="D16" s="7"/>
      <c r="E16" s="10" t="s">
        <v>615</v>
      </c>
      <c r="F16" s="7"/>
      <c r="G16" s="7"/>
      <c r="H16" s="10" t="s">
        <v>615</v>
      </c>
      <c r="I16" s="7">
        <f t="shared" si="0"/>
        <v>0</v>
      </c>
      <c r="N16" s="92"/>
      <c r="O16" s="92"/>
      <c r="P16" s="92"/>
      <c r="W16"/>
      <c r="X16"/>
      <c r="Y16"/>
      <c r="Z16"/>
      <c r="AA16"/>
    </row>
    <row r="17" spans="1:27" ht="12.75" customHeight="1" x14ac:dyDescent="0.2">
      <c r="A17" s="221"/>
      <c r="B17" s="225"/>
      <c r="C17" s="9" t="s">
        <v>460</v>
      </c>
      <c r="D17" s="7">
        <v>1392</v>
      </c>
      <c r="E17" s="10">
        <f t="shared" ref="E17:E72" si="1">+D17/$I17</f>
        <v>1</v>
      </c>
      <c r="F17" s="12"/>
      <c r="G17" s="7"/>
      <c r="H17" s="10">
        <f t="shared" ref="H17:H72" si="2">+G17/$I17</f>
        <v>0</v>
      </c>
      <c r="I17" s="7">
        <f t="shared" si="0"/>
        <v>1392</v>
      </c>
      <c r="N17" s="92"/>
      <c r="O17" s="92"/>
      <c r="P17" s="92"/>
      <c r="Q17" s="92"/>
      <c r="W17"/>
      <c r="X17"/>
      <c r="Y17"/>
      <c r="Z17"/>
      <c r="AA17"/>
    </row>
    <row r="18" spans="1:27" ht="12.75" customHeight="1" x14ac:dyDescent="0.2">
      <c r="A18" s="221"/>
      <c r="B18" s="225"/>
      <c r="C18" s="9" t="s">
        <v>466</v>
      </c>
      <c r="D18" s="7"/>
      <c r="E18" s="10" t="s">
        <v>615</v>
      </c>
      <c r="F18" s="12"/>
      <c r="G18" s="7"/>
      <c r="H18" s="10" t="s">
        <v>615</v>
      </c>
      <c r="I18" s="7">
        <f t="shared" si="0"/>
        <v>0</v>
      </c>
      <c r="W18"/>
      <c r="X18"/>
      <c r="Y18"/>
      <c r="Z18"/>
      <c r="AA18"/>
    </row>
    <row r="19" spans="1:27" ht="12.75" customHeight="1" x14ac:dyDescent="0.2">
      <c r="A19" s="221"/>
      <c r="B19" s="225"/>
      <c r="C19" s="9" t="s">
        <v>467</v>
      </c>
      <c r="D19" s="7"/>
      <c r="E19" s="10" t="s">
        <v>615</v>
      </c>
      <c r="F19" s="12"/>
      <c r="G19" s="7"/>
      <c r="H19" s="10" t="s">
        <v>615</v>
      </c>
      <c r="I19" s="7">
        <f t="shared" si="0"/>
        <v>0</v>
      </c>
      <c r="W19"/>
      <c r="X19"/>
      <c r="Y19"/>
      <c r="Z19"/>
      <c r="AA19"/>
    </row>
    <row r="20" spans="1:27" ht="12.75" customHeight="1" x14ac:dyDescent="0.2">
      <c r="A20" s="221"/>
      <c r="B20" s="225"/>
      <c r="C20" s="9" t="s">
        <v>477</v>
      </c>
      <c r="D20" s="7"/>
      <c r="E20" s="10" t="s">
        <v>615</v>
      </c>
      <c r="F20" s="12"/>
      <c r="G20" s="7"/>
      <c r="H20" s="10" t="s">
        <v>615</v>
      </c>
      <c r="I20" s="7">
        <f t="shared" si="0"/>
        <v>0</v>
      </c>
      <c r="W20"/>
      <c r="X20"/>
      <c r="Y20"/>
      <c r="Z20"/>
      <c r="AA20"/>
    </row>
    <row r="21" spans="1:27" ht="12.75" customHeight="1" x14ac:dyDescent="0.2">
      <c r="A21" s="221"/>
      <c r="B21" s="225"/>
      <c r="C21" s="9" t="s">
        <v>480</v>
      </c>
      <c r="D21" s="7"/>
      <c r="E21" s="10" t="s">
        <v>615</v>
      </c>
      <c r="F21" s="12"/>
      <c r="G21" s="7"/>
      <c r="H21" s="10" t="s">
        <v>615</v>
      </c>
      <c r="I21" s="7">
        <f t="shared" si="0"/>
        <v>0</v>
      </c>
      <c r="W21"/>
      <c r="X21"/>
      <c r="Y21"/>
      <c r="Z21"/>
      <c r="AA21"/>
    </row>
    <row r="22" spans="1:27" ht="12.75" customHeight="1" x14ac:dyDescent="0.2">
      <c r="A22" s="221"/>
      <c r="B22" s="225"/>
      <c r="C22" s="9" t="s">
        <v>488</v>
      </c>
      <c r="D22" s="15"/>
      <c r="E22" s="10" t="s">
        <v>615</v>
      </c>
      <c r="F22" s="7"/>
      <c r="G22" s="15"/>
      <c r="H22" s="10" t="s">
        <v>615</v>
      </c>
      <c r="I22" s="7">
        <f t="shared" si="0"/>
        <v>0</v>
      </c>
      <c r="W22"/>
      <c r="X22"/>
      <c r="Y22"/>
      <c r="Z22"/>
      <c r="AA22"/>
    </row>
    <row r="23" spans="1:27" ht="12.75" customHeight="1" x14ac:dyDescent="0.2">
      <c r="A23" s="221"/>
      <c r="B23" s="225"/>
      <c r="C23" s="9" t="s">
        <v>490</v>
      </c>
      <c r="D23" s="15"/>
      <c r="E23" s="10" t="s">
        <v>615</v>
      </c>
      <c r="F23" s="7"/>
      <c r="G23" s="15"/>
      <c r="H23" s="10" t="s">
        <v>615</v>
      </c>
      <c r="I23" s="7">
        <f t="shared" si="0"/>
        <v>0</v>
      </c>
      <c r="W23"/>
      <c r="X23"/>
      <c r="Y23"/>
      <c r="Z23"/>
      <c r="AA23"/>
    </row>
    <row r="24" spans="1:27" ht="12.75" customHeight="1" x14ac:dyDescent="0.2">
      <c r="A24" s="221"/>
      <c r="B24" s="225"/>
      <c r="C24" s="9" t="s">
        <v>491</v>
      </c>
      <c r="D24" s="15"/>
      <c r="E24" s="10" t="s">
        <v>615</v>
      </c>
      <c r="F24" s="7"/>
      <c r="G24" s="15"/>
      <c r="H24" s="10" t="s">
        <v>615</v>
      </c>
      <c r="I24" s="7">
        <f t="shared" si="0"/>
        <v>0</v>
      </c>
      <c r="W24"/>
      <c r="X24"/>
      <c r="Y24"/>
      <c r="Z24"/>
      <c r="AA24"/>
    </row>
    <row r="25" spans="1:27" ht="12.75" customHeight="1" x14ac:dyDescent="0.2">
      <c r="A25" s="221"/>
      <c r="B25" s="225"/>
      <c r="C25" s="9" t="s">
        <v>494</v>
      </c>
      <c r="D25" s="15"/>
      <c r="E25" s="10" t="s">
        <v>615</v>
      </c>
      <c r="F25" s="7"/>
      <c r="G25" s="15"/>
      <c r="H25" s="10" t="s">
        <v>615</v>
      </c>
      <c r="I25" s="7">
        <f t="shared" si="0"/>
        <v>0</v>
      </c>
      <c r="P25" s="92"/>
      <c r="W25"/>
      <c r="X25"/>
      <c r="Y25"/>
      <c r="Z25"/>
      <c r="AA25"/>
    </row>
    <row r="26" spans="1:27" ht="12.75" customHeight="1" x14ac:dyDescent="0.2">
      <c r="A26" s="221"/>
      <c r="B26" s="225"/>
      <c r="C26" s="9" t="s">
        <v>497</v>
      </c>
      <c r="D26" s="7"/>
      <c r="E26" s="10" t="s">
        <v>615</v>
      </c>
      <c r="F26" s="7"/>
      <c r="G26" s="7"/>
      <c r="H26" s="10" t="s">
        <v>615</v>
      </c>
      <c r="I26" s="7">
        <f t="shared" si="0"/>
        <v>0</v>
      </c>
      <c r="W26"/>
      <c r="X26"/>
      <c r="Y26"/>
      <c r="Z26"/>
      <c r="AA26"/>
    </row>
    <row r="27" spans="1:27" ht="12.75" customHeight="1" x14ac:dyDescent="0.2">
      <c r="A27" s="221"/>
      <c r="B27" s="225"/>
      <c r="C27" s="9" t="s">
        <v>499</v>
      </c>
      <c r="D27" s="7"/>
      <c r="E27" s="10" t="s">
        <v>615</v>
      </c>
      <c r="F27" s="7"/>
      <c r="G27" s="7"/>
      <c r="H27" s="10" t="s">
        <v>615</v>
      </c>
      <c r="I27" s="7">
        <f t="shared" si="0"/>
        <v>0</v>
      </c>
      <c r="P27" s="92"/>
      <c r="W27"/>
      <c r="X27"/>
      <c r="Y27"/>
      <c r="Z27"/>
      <c r="AA27"/>
    </row>
    <row r="28" spans="1:27" ht="12.75" customHeight="1" x14ac:dyDescent="0.2">
      <c r="A28" s="221"/>
      <c r="B28" s="225"/>
      <c r="C28" s="9" t="s">
        <v>501</v>
      </c>
      <c r="D28" s="7"/>
      <c r="E28" s="10" t="s">
        <v>615</v>
      </c>
      <c r="F28" s="7"/>
      <c r="G28" s="7"/>
      <c r="H28" s="10" t="s">
        <v>615</v>
      </c>
      <c r="I28" s="7">
        <f t="shared" si="0"/>
        <v>0</v>
      </c>
      <c r="P28" s="92"/>
      <c r="W28"/>
      <c r="X28"/>
      <c r="Y28"/>
      <c r="Z28"/>
      <c r="AA28"/>
    </row>
    <row r="29" spans="1:27" ht="12.75" customHeight="1" x14ac:dyDescent="0.2">
      <c r="A29" s="221"/>
      <c r="B29" s="225"/>
      <c r="C29" s="9" t="s">
        <v>502</v>
      </c>
      <c r="D29" s="7"/>
      <c r="E29" s="10" t="s">
        <v>615</v>
      </c>
      <c r="F29" s="7"/>
      <c r="G29" s="7"/>
      <c r="H29" s="10" t="s">
        <v>615</v>
      </c>
      <c r="I29" s="7">
        <f t="shared" si="0"/>
        <v>0</v>
      </c>
      <c r="W29"/>
      <c r="X29"/>
      <c r="Y29"/>
      <c r="Z29"/>
      <c r="AA29"/>
    </row>
    <row r="30" spans="1:27" ht="12.75" customHeight="1" x14ac:dyDescent="0.2">
      <c r="A30" s="221"/>
      <c r="B30" s="225"/>
      <c r="C30" s="9" t="s">
        <v>511</v>
      </c>
      <c r="D30" s="7"/>
      <c r="E30" s="10">
        <f t="shared" si="1"/>
        <v>0</v>
      </c>
      <c r="F30" s="7"/>
      <c r="G30" s="7">
        <v>1392</v>
      </c>
      <c r="H30" s="10">
        <f t="shared" si="2"/>
        <v>1</v>
      </c>
      <c r="I30" s="7">
        <f t="shared" si="0"/>
        <v>1392</v>
      </c>
      <c r="P30" s="92"/>
      <c r="W30"/>
      <c r="X30"/>
      <c r="Y30"/>
      <c r="Z30"/>
      <c r="AA30"/>
    </row>
    <row r="31" spans="1:27" ht="12.75" customHeight="1" thickBot="1" x14ac:dyDescent="0.25">
      <c r="A31" s="221"/>
      <c r="B31" s="226"/>
      <c r="C31" s="58" t="s">
        <v>0</v>
      </c>
      <c r="D31" s="59">
        <f>SUM(D10:D30)</f>
        <v>1392</v>
      </c>
      <c r="E31" s="60">
        <f t="shared" si="1"/>
        <v>0.5</v>
      </c>
      <c r="F31" s="61"/>
      <c r="G31" s="59">
        <f>SUM(G10:G30)</f>
        <v>1392</v>
      </c>
      <c r="H31" s="60">
        <f t="shared" si="2"/>
        <v>0.5</v>
      </c>
      <c r="I31" s="62">
        <f t="shared" si="0"/>
        <v>2784</v>
      </c>
      <c r="W31"/>
      <c r="X31"/>
      <c r="Y31"/>
      <c r="Z31"/>
      <c r="AA31"/>
    </row>
    <row r="32" spans="1:27" ht="12.75" customHeight="1" x14ac:dyDescent="0.2">
      <c r="A32" s="221"/>
      <c r="B32" s="224" t="s">
        <v>333</v>
      </c>
      <c r="C32" s="47" t="s">
        <v>543</v>
      </c>
      <c r="D32" s="16"/>
      <c r="E32" s="17" t="s">
        <v>615</v>
      </c>
      <c r="F32" s="16"/>
      <c r="G32" s="16"/>
      <c r="H32" s="10" t="s">
        <v>615</v>
      </c>
      <c r="I32" s="16">
        <f t="shared" si="0"/>
        <v>0</v>
      </c>
      <c r="P32" s="92"/>
      <c r="Q32" s="92"/>
      <c r="W32"/>
      <c r="X32"/>
      <c r="Y32"/>
      <c r="Z32"/>
      <c r="AA32"/>
    </row>
    <row r="33" spans="1:27" ht="12.75" customHeight="1" x14ac:dyDescent="0.2">
      <c r="A33" s="221"/>
      <c r="B33" s="224"/>
      <c r="C33" s="9" t="s">
        <v>544</v>
      </c>
      <c r="D33" s="7"/>
      <c r="E33" s="10" t="s">
        <v>615</v>
      </c>
      <c r="F33" s="12"/>
      <c r="G33" s="7"/>
      <c r="H33" s="10" t="s">
        <v>615</v>
      </c>
      <c r="I33" s="7">
        <f t="shared" si="0"/>
        <v>0</v>
      </c>
      <c r="P33" s="92"/>
      <c r="Q33" s="92"/>
      <c r="W33"/>
      <c r="X33"/>
      <c r="Y33"/>
      <c r="Z33"/>
      <c r="AA33"/>
    </row>
    <row r="34" spans="1:27" ht="12.75" customHeight="1" x14ac:dyDescent="0.2">
      <c r="A34" s="221"/>
      <c r="B34" s="224"/>
      <c r="C34" s="9" t="s">
        <v>545</v>
      </c>
      <c r="D34" s="12"/>
      <c r="E34" s="10" t="s">
        <v>615</v>
      </c>
      <c r="F34" s="12"/>
      <c r="G34" s="7"/>
      <c r="H34" s="10" t="s">
        <v>615</v>
      </c>
      <c r="I34" s="7">
        <f t="shared" si="0"/>
        <v>0</v>
      </c>
      <c r="W34"/>
      <c r="X34"/>
      <c r="Y34"/>
      <c r="Z34"/>
      <c r="AA34"/>
    </row>
    <row r="35" spans="1:27" ht="12.75" customHeight="1" x14ac:dyDescent="0.2">
      <c r="A35" s="221"/>
      <c r="B35" s="224"/>
      <c r="C35" s="9" t="s">
        <v>546</v>
      </c>
      <c r="D35" s="7"/>
      <c r="E35" s="10" t="s">
        <v>615</v>
      </c>
      <c r="F35" s="7"/>
      <c r="G35" s="7"/>
      <c r="H35" s="10" t="s">
        <v>615</v>
      </c>
      <c r="I35" s="7">
        <f t="shared" si="0"/>
        <v>0</v>
      </c>
      <c r="W35"/>
      <c r="X35"/>
      <c r="Y35"/>
      <c r="Z35"/>
      <c r="AA35"/>
    </row>
    <row r="36" spans="1:27" ht="12.75" customHeight="1" x14ac:dyDescent="0.2">
      <c r="A36" s="221"/>
      <c r="B36" s="224"/>
      <c r="C36" s="9" t="s">
        <v>547</v>
      </c>
      <c r="D36" s="7"/>
      <c r="E36" s="10" t="s">
        <v>615</v>
      </c>
      <c r="F36" s="7"/>
      <c r="G36" s="7"/>
      <c r="H36" s="10" t="s">
        <v>615</v>
      </c>
      <c r="I36" s="7">
        <f t="shared" si="0"/>
        <v>0</v>
      </c>
      <c r="W36"/>
      <c r="X36"/>
      <c r="Y36"/>
      <c r="Z36"/>
      <c r="AA36"/>
    </row>
    <row r="37" spans="1:27" ht="12.75" customHeight="1" x14ac:dyDescent="0.2">
      <c r="A37" s="221"/>
      <c r="B37" s="224"/>
      <c r="C37" s="9" t="s">
        <v>548</v>
      </c>
      <c r="D37" s="7"/>
      <c r="E37" s="10" t="s">
        <v>615</v>
      </c>
      <c r="F37" s="7"/>
      <c r="G37" s="7"/>
      <c r="H37" s="10" t="s">
        <v>615</v>
      </c>
      <c r="I37" s="7">
        <f t="shared" si="0"/>
        <v>0</v>
      </c>
      <c r="P37" s="92"/>
      <c r="W37"/>
      <c r="X37"/>
      <c r="Y37"/>
      <c r="Z37"/>
      <c r="AA37"/>
    </row>
    <row r="38" spans="1:27" ht="12.75" customHeight="1" x14ac:dyDescent="0.2">
      <c r="A38" s="221"/>
      <c r="B38" s="224"/>
      <c r="C38" s="9" t="s">
        <v>549</v>
      </c>
      <c r="D38" s="7"/>
      <c r="E38" s="10">
        <f t="shared" si="1"/>
        <v>0</v>
      </c>
      <c r="F38" s="7"/>
      <c r="G38" s="7">
        <v>832</v>
      </c>
      <c r="H38" s="10">
        <f t="shared" si="2"/>
        <v>1</v>
      </c>
      <c r="I38" s="7">
        <f t="shared" si="0"/>
        <v>832</v>
      </c>
      <c r="P38" s="92"/>
      <c r="W38"/>
      <c r="X38"/>
      <c r="Y38"/>
      <c r="Z38"/>
      <c r="AA38"/>
    </row>
    <row r="39" spans="1:27" ht="12.75" customHeight="1" x14ac:dyDescent="0.2">
      <c r="A39" s="221"/>
      <c r="B39" s="224"/>
      <c r="C39" s="9" t="s">
        <v>550</v>
      </c>
      <c r="D39" s="7"/>
      <c r="E39" s="10" t="s">
        <v>615</v>
      </c>
      <c r="F39" s="7"/>
      <c r="G39" s="7"/>
      <c r="H39" s="10" t="s">
        <v>615</v>
      </c>
      <c r="I39" s="7">
        <f t="shared" si="0"/>
        <v>0</v>
      </c>
      <c r="W39"/>
      <c r="X39"/>
      <c r="Y39"/>
      <c r="Z39"/>
      <c r="AA39"/>
    </row>
    <row r="40" spans="1:27" ht="12.75" customHeight="1" x14ac:dyDescent="0.2">
      <c r="A40" s="221"/>
      <c r="B40" s="224"/>
      <c r="C40" s="9" t="s">
        <v>551</v>
      </c>
      <c r="D40" s="7"/>
      <c r="E40" s="10" t="s">
        <v>615</v>
      </c>
      <c r="F40" s="7"/>
      <c r="G40" s="7"/>
      <c r="H40" s="10" t="s">
        <v>615</v>
      </c>
      <c r="I40" s="7">
        <f t="shared" si="0"/>
        <v>0</v>
      </c>
      <c r="W40"/>
      <c r="X40"/>
      <c r="Y40"/>
      <c r="Z40"/>
      <c r="AA40"/>
    </row>
    <row r="41" spans="1:27" ht="12.75" customHeight="1" x14ac:dyDescent="0.2">
      <c r="A41" s="221"/>
      <c r="B41" s="224"/>
      <c r="C41" s="9" t="s">
        <v>552</v>
      </c>
      <c r="D41" s="7">
        <v>1472</v>
      </c>
      <c r="E41" s="10">
        <f t="shared" si="1"/>
        <v>1</v>
      </c>
      <c r="F41" s="7"/>
      <c r="G41" s="7"/>
      <c r="H41" s="10">
        <f t="shared" si="2"/>
        <v>0</v>
      </c>
      <c r="I41" s="7">
        <f t="shared" si="0"/>
        <v>1472</v>
      </c>
      <c r="O41" s="92"/>
      <c r="Q41" s="92"/>
      <c r="W41"/>
      <c r="X41"/>
      <c r="Y41"/>
      <c r="Z41"/>
      <c r="AA41"/>
    </row>
    <row r="42" spans="1:27" ht="12.75" customHeight="1" x14ac:dyDescent="0.2">
      <c r="A42" s="221"/>
      <c r="B42" s="224"/>
      <c r="C42" s="9" t="s">
        <v>553</v>
      </c>
      <c r="D42" s="7"/>
      <c r="E42" s="10" t="s">
        <v>615</v>
      </c>
      <c r="F42" s="7"/>
      <c r="G42" s="7"/>
      <c r="H42" s="10" t="s">
        <v>615</v>
      </c>
      <c r="I42" s="7">
        <f t="shared" si="0"/>
        <v>0</v>
      </c>
      <c r="W42"/>
      <c r="X42"/>
      <c r="Y42"/>
      <c r="Z42"/>
      <c r="AA42"/>
    </row>
    <row r="43" spans="1:27" ht="12.75" customHeight="1" x14ac:dyDescent="0.2">
      <c r="A43" s="221"/>
      <c r="B43" s="224"/>
      <c r="C43" s="9" t="s">
        <v>554</v>
      </c>
      <c r="D43" s="7"/>
      <c r="E43" s="10" t="s">
        <v>615</v>
      </c>
      <c r="F43" s="7"/>
      <c r="G43" s="7"/>
      <c r="H43" s="10" t="s">
        <v>615</v>
      </c>
      <c r="I43" s="7">
        <f t="shared" si="0"/>
        <v>0</v>
      </c>
      <c r="W43"/>
      <c r="X43"/>
      <c r="Y43"/>
      <c r="Z43"/>
      <c r="AA43"/>
    </row>
    <row r="44" spans="1:27" ht="12.75" customHeight="1" x14ac:dyDescent="0.2">
      <c r="A44" s="221"/>
      <c r="B44" s="224"/>
      <c r="C44" s="9" t="s">
        <v>555</v>
      </c>
      <c r="D44" s="40"/>
      <c r="E44" s="17">
        <f t="shared" si="1"/>
        <v>0</v>
      </c>
      <c r="F44" s="16"/>
      <c r="G44" s="40">
        <v>6336</v>
      </c>
      <c r="H44" s="17">
        <f t="shared" si="2"/>
        <v>1</v>
      </c>
      <c r="I44" s="16">
        <f t="shared" si="0"/>
        <v>6336</v>
      </c>
      <c r="P44" s="92"/>
      <c r="Q44" s="92"/>
      <c r="W44"/>
      <c r="X44"/>
      <c r="Y44"/>
      <c r="Z44"/>
      <c r="AA44"/>
    </row>
    <row r="45" spans="1:27" ht="12.75" customHeight="1" x14ac:dyDescent="0.2">
      <c r="A45" s="221"/>
      <c r="B45" s="224"/>
      <c r="C45" s="9" t="s">
        <v>556</v>
      </c>
      <c r="D45" s="7"/>
      <c r="E45" s="10" t="s">
        <v>615</v>
      </c>
      <c r="F45" s="12"/>
      <c r="G45" s="7"/>
      <c r="H45" s="10" t="s">
        <v>615</v>
      </c>
      <c r="I45" s="7">
        <f t="shared" si="0"/>
        <v>0</v>
      </c>
      <c r="W45"/>
      <c r="X45"/>
      <c r="Y45"/>
      <c r="Z45"/>
      <c r="AA45"/>
    </row>
    <row r="46" spans="1:27" ht="12.75" customHeight="1" x14ac:dyDescent="0.2">
      <c r="A46" s="221"/>
      <c r="B46" s="224"/>
      <c r="C46" s="9" t="s">
        <v>557</v>
      </c>
      <c r="D46" s="7"/>
      <c r="E46" s="10" t="s">
        <v>615</v>
      </c>
      <c r="F46" s="7"/>
      <c r="G46" s="7"/>
      <c r="H46" s="10" t="s">
        <v>615</v>
      </c>
      <c r="I46" s="7">
        <f t="shared" si="0"/>
        <v>0</v>
      </c>
      <c r="W46"/>
      <c r="X46"/>
      <c r="Y46"/>
      <c r="Z46"/>
      <c r="AA46"/>
    </row>
    <row r="47" spans="1:27" ht="12.75" customHeight="1" x14ac:dyDescent="0.2">
      <c r="A47" s="221"/>
      <c r="B47" s="224"/>
      <c r="C47" s="9" t="s">
        <v>558</v>
      </c>
      <c r="D47" s="7"/>
      <c r="E47" s="10" t="s">
        <v>615</v>
      </c>
      <c r="F47" s="7"/>
      <c r="G47" s="7"/>
      <c r="H47" s="10" t="s">
        <v>615</v>
      </c>
      <c r="I47" s="7">
        <f t="shared" si="0"/>
        <v>0</v>
      </c>
      <c r="P47" s="92"/>
      <c r="W47"/>
      <c r="X47"/>
      <c r="Y47"/>
      <c r="Z47"/>
      <c r="AA47"/>
    </row>
    <row r="48" spans="1:27" ht="12.75" customHeight="1" x14ac:dyDescent="0.2">
      <c r="A48" s="221"/>
      <c r="B48" s="224"/>
      <c r="C48" s="9" t="s">
        <v>559</v>
      </c>
      <c r="D48" s="7"/>
      <c r="E48" s="10" t="s">
        <v>615</v>
      </c>
      <c r="F48" s="7"/>
      <c r="G48" s="7"/>
      <c r="H48" s="10" t="s">
        <v>615</v>
      </c>
      <c r="I48" s="7">
        <f t="shared" si="0"/>
        <v>0</v>
      </c>
      <c r="W48"/>
      <c r="X48"/>
      <c r="Y48"/>
      <c r="Z48"/>
      <c r="AA48"/>
    </row>
    <row r="49" spans="1:27" ht="12.75" customHeight="1" x14ac:dyDescent="0.2">
      <c r="A49" s="221"/>
      <c r="B49" s="224"/>
      <c r="C49" s="9" t="s">
        <v>521</v>
      </c>
      <c r="D49" s="15">
        <v>1152</v>
      </c>
      <c r="E49" s="10">
        <f t="shared" si="1"/>
        <v>1</v>
      </c>
      <c r="F49" s="7"/>
      <c r="G49" s="15"/>
      <c r="H49" s="10">
        <f t="shared" si="2"/>
        <v>0</v>
      </c>
      <c r="I49" s="7">
        <f t="shared" si="0"/>
        <v>1152</v>
      </c>
      <c r="O49" s="92"/>
      <c r="P49" s="92"/>
      <c r="Q49" s="92"/>
      <c r="W49"/>
      <c r="X49"/>
      <c r="Y49"/>
      <c r="Z49"/>
      <c r="AA49"/>
    </row>
    <row r="50" spans="1:27" ht="12.75" customHeight="1" thickBot="1" x14ac:dyDescent="0.25">
      <c r="A50" s="221"/>
      <c r="B50" s="227"/>
      <c r="C50" s="63" t="s">
        <v>0</v>
      </c>
      <c r="D50" s="59">
        <f>SUM(D32:D49)</f>
        <v>2624</v>
      </c>
      <c r="E50" s="60">
        <f t="shared" si="1"/>
        <v>0.26797385620915032</v>
      </c>
      <c r="F50" s="62"/>
      <c r="G50" s="59">
        <f>SUM(G32:G49)</f>
        <v>7168</v>
      </c>
      <c r="H50" s="60">
        <f t="shared" si="2"/>
        <v>0.73202614379084963</v>
      </c>
      <c r="I50" s="62">
        <f t="shared" si="0"/>
        <v>9792</v>
      </c>
      <c r="O50" s="92"/>
      <c r="P50" s="92"/>
      <c r="Q50" s="92"/>
      <c r="W50"/>
      <c r="X50"/>
      <c r="Y50"/>
      <c r="Z50"/>
      <c r="AA50"/>
    </row>
    <row r="51" spans="1:27" ht="12.75" customHeight="1" thickBot="1" x14ac:dyDescent="0.25">
      <c r="A51" s="222"/>
      <c r="B51" s="228" t="s">
        <v>177</v>
      </c>
      <c r="C51" s="229"/>
      <c r="D51" s="75">
        <f>SUM(D31,D50)</f>
        <v>4016</v>
      </c>
      <c r="E51" s="76">
        <f t="shared" si="1"/>
        <v>0.3193384223918575</v>
      </c>
      <c r="F51" s="77"/>
      <c r="G51" s="75">
        <f>SUM(G31,G50)</f>
        <v>8560</v>
      </c>
      <c r="H51" s="76">
        <f t="shared" si="2"/>
        <v>0.6806615776081425</v>
      </c>
      <c r="I51" s="77">
        <f t="shared" si="0"/>
        <v>12576</v>
      </c>
      <c r="O51" s="92"/>
      <c r="P51" s="92"/>
      <c r="Q51" s="92"/>
      <c r="W51"/>
      <c r="X51"/>
      <c r="Y51"/>
      <c r="Z51"/>
      <c r="AA51"/>
    </row>
    <row r="52" spans="1:27" ht="12.75" customHeight="1" x14ac:dyDescent="0.2">
      <c r="A52" s="223" t="s">
        <v>349</v>
      </c>
      <c r="B52" s="223" t="s">
        <v>334</v>
      </c>
      <c r="C52" s="50" t="s">
        <v>152</v>
      </c>
      <c r="D52" s="85"/>
      <c r="E52" s="86"/>
      <c r="F52" s="85"/>
      <c r="G52" s="85"/>
      <c r="H52" s="86"/>
      <c r="I52" s="85"/>
      <c r="N52" s="92"/>
      <c r="O52" s="92"/>
      <c r="P52" s="92"/>
      <c r="W52"/>
      <c r="X52"/>
      <c r="Y52"/>
      <c r="Z52"/>
      <c r="AA52"/>
    </row>
    <row r="53" spans="1:27" ht="12.75" customHeight="1" x14ac:dyDescent="0.2">
      <c r="A53" s="224"/>
      <c r="B53" s="224"/>
      <c r="C53" s="9" t="s">
        <v>522</v>
      </c>
      <c r="D53" s="15"/>
      <c r="E53" s="10" t="s">
        <v>615</v>
      </c>
      <c r="F53" s="7"/>
      <c r="G53" s="15"/>
      <c r="H53" s="10" t="s">
        <v>615</v>
      </c>
      <c r="I53" s="7">
        <f t="shared" si="0"/>
        <v>0</v>
      </c>
      <c r="N53" s="92"/>
      <c r="O53" s="92"/>
      <c r="P53" s="92"/>
      <c r="W53"/>
      <c r="X53"/>
      <c r="Y53"/>
      <c r="Z53"/>
      <c r="AA53"/>
    </row>
    <row r="54" spans="1:27" ht="12.75" customHeight="1" x14ac:dyDescent="0.2">
      <c r="A54" s="224"/>
      <c r="B54" s="224"/>
      <c r="C54" s="9" t="s">
        <v>420</v>
      </c>
      <c r="D54" s="15"/>
      <c r="E54" s="10" t="s">
        <v>615</v>
      </c>
      <c r="F54" s="7"/>
      <c r="G54" s="15"/>
      <c r="H54" s="10" t="s">
        <v>615</v>
      </c>
      <c r="I54" s="7">
        <f t="shared" si="0"/>
        <v>0</v>
      </c>
      <c r="N54" s="92"/>
      <c r="O54" s="92"/>
      <c r="P54" s="92"/>
      <c r="Q54" s="92"/>
      <c r="W54"/>
      <c r="X54"/>
      <c r="Y54"/>
      <c r="Z54"/>
      <c r="AA54"/>
    </row>
    <row r="55" spans="1:27" ht="12.75" customHeight="1" x14ac:dyDescent="0.2">
      <c r="A55" s="224"/>
      <c r="B55" s="224"/>
      <c r="C55" s="9" t="s">
        <v>423</v>
      </c>
      <c r="D55" s="15"/>
      <c r="E55" s="10">
        <f t="shared" si="1"/>
        <v>0</v>
      </c>
      <c r="F55" s="7"/>
      <c r="G55" s="15">
        <v>912</v>
      </c>
      <c r="H55" s="10">
        <f t="shared" si="2"/>
        <v>1</v>
      </c>
      <c r="I55" s="7">
        <f t="shared" si="0"/>
        <v>912</v>
      </c>
      <c r="N55" s="92"/>
      <c r="O55" s="92"/>
      <c r="P55" s="92"/>
      <c r="W55"/>
      <c r="X55"/>
      <c r="Y55"/>
      <c r="Z55"/>
      <c r="AA55"/>
    </row>
    <row r="56" spans="1:27" ht="12.75" customHeight="1" x14ac:dyDescent="0.2">
      <c r="A56" s="225"/>
      <c r="B56" s="225"/>
      <c r="C56" s="9" t="s">
        <v>428</v>
      </c>
      <c r="D56" s="15"/>
      <c r="E56" s="10" t="s">
        <v>615</v>
      </c>
      <c r="F56" s="7"/>
      <c r="G56" s="15"/>
      <c r="H56" s="10" t="s">
        <v>615</v>
      </c>
      <c r="I56" s="7">
        <f t="shared" si="0"/>
        <v>0</v>
      </c>
      <c r="W56"/>
      <c r="X56"/>
      <c r="Y56"/>
      <c r="Z56"/>
      <c r="AA56"/>
    </row>
    <row r="57" spans="1:27" ht="12.75" customHeight="1" x14ac:dyDescent="0.2">
      <c r="A57" s="225"/>
      <c r="B57" s="225"/>
      <c r="C57" s="9" t="s">
        <v>431</v>
      </c>
      <c r="D57" s="15"/>
      <c r="E57" s="10" t="s">
        <v>615</v>
      </c>
      <c r="F57" s="7"/>
      <c r="G57" s="15"/>
      <c r="H57" s="10" t="s">
        <v>615</v>
      </c>
      <c r="I57" s="7">
        <f t="shared" si="0"/>
        <v>0</v>
      </c>
      <c r="W57"/>
      <c r="X57"/>
      <c r="Y57"/>
      <c r="Z57"/>
      <c r="AA57"/>
    </row>
    <row r="58" spans="1:27" ht="12.75" customHeight="1" x14ac:dyDescent="0.2">
      <c r="A58" s="225"/>
      <c r="B58" s="225"/>
      <c r="C58" s="49" t="s">
        <v>435</v>
      </c>
      <c r="D58" s="15"/>
      <c r="E58" s="10" t="s">
        <v>615</v>
      </c>
      <c r="F58" s="7"/>
      <c r="G58" s="15"/>
      <c r="H58" s="10" t="s">
        <v>615</v>
      </c>
      <c r="I58" s="7">
        <f t="shared" si="0"/>
        <v>0</v>
      </c>
      <c r="W58"/>
      <c r="X58"/>
      <c r="Y58"/>
      <c r="Z58"/>
      <c r="AA58"/>
    </row>
    <row r="59" spans="1:27" ht="12.75" customHeight="1" x14ac:dyDescent="0.2">
      <c r="A59" s="225"/>
      <c r="B59" s="225"/>
      <c r="C59" s="49" t="s">
        <v>455</v>
      </c>
      <c r="D59" s="15"/>
      <c r="E59" s="10" t="s">
        <v>615</v>
      </c>
      <c r="F59" s="7"/>
      <c r="G59" s="15"/>
      <c r="H59" s="10" t="s">
        <v>615</v>
      </c>
      <c r="I59" s="7">
        <f t="shared" si="0"/>
        <v>0</v>
      </c>
      <c r="W59"/>
      <c r="X59"/>
      <c r="Y59"/>
      <c r="Z59"/>
      <c r="AA59"/>
    </row>
    <row r="60" spans="1:27" ht="12.75" customHeight="1" x14ac:dyDescent="0.2">
      <c r="A60" s="225"/>
      <c r="B60" s="225"/>
      <c r="C60" s="49" t="s">
        <v>459</v>
      </c>
      <c r="D60" s="15"/>
      <c r="E60" s="10" t="s">
        <v>615</v>
      </c>
      <c r="F60" s="7"/>
      <c r="G60" s="15"/>
      <c r="H60" s="10" t="s">
        <v>615</v>
      </c>
      <c r="I60" s="7">
        <f t="shared" si="0"/>
        <v>0</v>
      </c>
      <c r="W60"/>
      <c r="X60"/>
      <c r="Y60"/>
      <c r="Z60"/>
      <c r="AA60"/>
    </row>
    <row r="61" spans="1:27" ht="12.75" customHeight="1" x14ac:dyDescent="0.2">
      <c r="A61" s="225"/>
      <c r="B61" s="225"/>
      <c r="C61" s="49" t="s">
        <v>460</v>
      </c>
      <c r="D61" s="15"/>
      <c r="E61" s="10">
        <f t="shared" si="1"/>
        <v>0</v>
      </c>
      <c r="F61" s="7"/>
      <c r="G61" s="15">
        <v>912</v>
      </c>
      <c r="H61" s="10">
        <f t="shared" si="2"/>
        <v>1</v>
      </c>
      <c r="I61" s="7">
        <f t="shared" si="0"/>
        <v>912</v>
      </c>
      <c r="W61"/>
      <c r="X61"/>
      <c r="Y61"/>
      <c r="Z61"/>
      <c r="AA61"/>
    </row>
    <row r="62" spans="1:27" ht="12.75" customHeight="1" x14ac:dyDescent="0.2">
      <c r="A62" s="225"/>
      <c r="B62" s="225"/>
      <c r="C62" s="49" t="s">
        <v>466</v>
      </c>
      <c r="D62" s="15">
        <v>35760</v>
      </c>
      <c r="E62" s="10">
        <f t="shared" si="1"/>
        <v>0.73908730158730163</v>
      </c>
      <c r="F62" s="7"/>
      <c r="G62" s="15">
        <v>12624</v>
      </c>
      <c r="H62" s="10">
        <f t="shared" si="2"/>
        <v>0.26091269841269843</v>
      </c>
      <c r="I62" s="7">
        <f t="shared" si="0"/>
        <v>48384</v>
      </c>
      <c r="O62" s="92"/>
      <c r="P62" s="92"/>
      <c r="Q62" s="92"/>
      <c r="W62"/>
      <c r="X62"/>
      <c r="Y62"/>
      <c r="Z62"/>
      <c r="AA62"/>
    </row>
    <row r="63" spans="1:27" ht="12.75" customHeight="1" x14ac:dyDescent="0.2">
      <c r="A63" s="225"/>
      <c r="B63" s="225"/>
      <c r="C63" s="49" t="s">
        <v>467</v>
      </c>
      <c r="D63" s="15"/>
      <c r="E63" s="10" t="s">
        <v>615</v>
      </c>
      <c r="F63" s="7"/>
      <c r="G63" s="15"/>
      <c r="H63" s="10" t="s">
        <v>615</v>
      </c>
      <c r="I63" s="7">
        <f t="shared" si="0"/>
        <v>0</v>
      </c>
      <c r="W63"/>
      <c r="X63"/>
      <c r="Y63"/>
      <c r="Z63"/>
      <c r="AA63"/>
    </row>
    <row r="64" spans="1:27" ht="12.75" customHeight="1" x14ac:dyDescent="0.2">
      <c r="A64" s="225"/>
      <c r="B64" s="225"/>
      <c r="C64" s="49" t="s">
        <v>474</v>
      </c>
      <c r="D64" s="15"/>
      <c r="E64" s="10" t="s">
        <v>615</v>
      </c>
      <c r="F64" s="7"/>
      <c r="G64" s="15"/>
      <c r="H64" s="10" t="s">
        <v>615</v>
      </c>
      <c r="I64" s="7">
        <f t="shared" si="0"/>
        <v>0</v>
      </c>
      <c r="W64"/>
      <c r="X64"/>
      <c r="Y64"/>
      <c r="Z64"/>
      <c r="AA64"/>
    </row>
    <row r="65" spans="1:27" ht="12.75" customHeight="1" x14ac:dyDescent="0.2">
      <c r="A65" s="225"/>
      <c r="B65" s="225"/>
      <c r="C65" s="49" t="s">
        <v>477</v>
      </c>
      <c r="D65" s="15">
        <v>6192</v>
      </c>
      <c r="E65" s="10">
        <f t="shared" si="1"/>
        <v>0.3282442748091603</v>
      </c>
      <c r="F65" s="7"/>
      <c r="G65" s="15">
        <v>12672</v>
      </c>
      <c r="H65" s="10">
        <f t="shared" si="2"/>
        <v>0.6717557251908397</v>
      </c>
      <c r="I65" s="7">
        <f t="shared" si="0"/>
        <v>18864</v>
      </c>
      <c r="O65" s="92"/>
      <c r="P65" s="92"/>
      <c r="Q65" s="92"/>
      <c r="W65"/>
      <c r="X65"/>
      <c r="Y65"/>
      <c r="Z65"/>
      <c r="AA65"/>
    </row>
    <row r="66" spans="1:27" ht="12.75" customHeight="1" x14ac:dyDescent="0.2">
      <c r="A66" s="225"/>
      <c r="B66" s="225"/>
      <c r="C66" s="49" t="s">
        <v>480</v>
      </c>
      <c r="D66" s="15"/>
      <c r="E66" s="10" t="s">
        <v>615</v>
      </c>
      <c r="F66" s="7"/>
      <c r="G66" s="15"/>
      <c r="H66" s="10" t="s">
        <v>615</v>
      </c>
      <c r="I66" s="7">
        <f t="shared" si="0"/>
        <v>0</v>
      </c>
      <c r="W66"/>
      <c r="X66"/>
      <c r="Y66"/>
      <c r="Z66"/>
      <c r="AA66"/>
    </row>
    <row r="67" spans="1:27" ht="12.75" customHeight="1" x14ac:dyDescent="0.2">
      <c r="A67" s="225"/>
      <c r="B67" s="225"/>
      <c r="C67" s="49" t="s">
        <v>488</v>
      </c>
      <c r="D67" s="15">
        <v>5376</v>
      </c>
      <c r="E67" s="10">
        <f t="shared" si="1"/>
        <v>0.34567901234567899</v>
      </c>
      <c r="F67" s="7"/>
      <c r="G67" s="15">
        <v>10176</v>
      </c>
      <c r="H67" s="10">
        <f t="shared" si="2"/>
        <v>0.65432098765432101</v>
      </c>
      <c r="I67" s="7">
        <f t="shared" si="0"/>
        <v>15552</v>
      </c>
      <c r="O67" s="92"/>
      <c r="P67" s="92"/>
      <c r="Q67" s="92"/>
      <c r="W67"/>
      <c r="X67"/>
      <c r="Y67"/>
      <c r="Z67"/>
      <c r="AA67"/>
    </row>
    <row r="68" spans="1:27" ht="12.75" customHeight="1" x14ac:dyDescent="0.2">
      <c r="A68" s="225"/>
      <c r="B68" s="225"/>
      <c r="C68" s="49" t="s">
        <v>490</v>
      </c>
      <c r="D68" s="15"/>
      <c r="E68" s="10" t="s">
        <v>615</v>
      </c>
      <c r="F68" s="7"/>
      <c r="G68" s="15"/>
      <c r="H68" s="10" t="s">
        <v>615</v>
      </c>
      <c r="I68" s="7">
        <f t="shared" si="0"/>
        <v>0</v>
      </c>
      <c r="W68"/>
      <c r="X68"/>
      <c r="Y68"/>
      <c r="Z68"/>
      <c r="AA68"/>
    </row>
    <row r="69" spans="1:27" ht="12.75" customHeight="1" x14ac:dyDescent="0.2">
      <c r="A69" s="225"/>
      <c r="B69" s="225"/>
      <c r="C69" s="49" t="s">
        <v>491</v>
      </c>
      <c r="D69" s="15"/>
      <c r="E69" s="10" t="s">
        <v>615</v>
      </c>
      <c r="F69" s="7"/>
      <c r="G69" s="15"/>
      <c r="H69" s="10" t="s">
        <v>615</v>
      </c>
      <c r="I69" s="7">
        <f t="shared" si="0"/>
        <v>0</v>
      </c>
      <c r="W69"/>
      <c r="X69"/>
      <c r="Y69"/>
      <c r="Z69"/>
      <c r="AA69"/>
    </row>
    <row r="70" spans="1:27" ht="12.75" customHeight="1" x14ac:dyDescent="0.2">
      <c r="A70" s="225"/>
      <c r="B70" s="225"/>
      <c r="C70" s="49" t="s">
        <v>494</v>
      </c>
      <c r="D70" s="15"/>
      <c r="E70" s="10" t="s">
        <v>615</v>
      </c>
      <c r="F70" s="7"/>
      <c r="G70" s="15"/>
      <c r="H70" s="10" t="s">
        <v>615</v>
      </c>
      <c r="I70" s="7">
        <f t="shared" si="0"/>
        <v>0</v>
      </c>
      <c r="W70"/>
      <c r="X70"/>
      <c r="Y70"/>
      <c r="Z70"/>
      <c r="AA70"/>
    </row>
    <row r="71" spans="1:27" ht="12.75" customHeight="1" x14ac:dyDescent="0.2">
      <c r="A71" s="225"/>
      <c r="B71" s="225"/>
      <c r="C71" s="49" t="s">
        <v>495</v>
      </c>
      <c r="D71" s="15"/>
      <c r="E71" s="10" t="s">
        <v>615</v>
      </c>
      <c r="F71" s="7"/>
      <c r="G71" s="15"/>
      <c r="H71" s="10" t="s">
        <v>615</v>
      </c>
      <c r="I71" s="7">
        <f t="shared" si="0"/>
        <v>0</v>
      </c>
      <c r="W71"/>
      <c r="X71"/>
      <c r="Y71"/>
      <c r="Z71"/>
      <c r="AA71"/>
    </row>
    <row r="72" spans="1:27" ht="12.75" customHeight="1" x14ac:dyDescent="0.2">
      <c r="A72" s="225"/>
      <c r="B72" s="225"/>
      <c r="C72" s="49" t="s">
        <v>499</v>
      </c>
      <c r="D72" s="15">
        <v>13392</v>
      </c>
      <c r="E72" s="10">
        <f t="shared" si="1"/>
        <v>0.90291262135922334</v>
      </c>
      <c r="F72" s="7"/>
      <c r="G72" s="15">
        <v>1440</v>
      </c>
      <c r="H72" s="10">
        <f t="shared" si="2"/>
        <v>9.7087378640776698E-2</v>
      </c>
      <c r="I72" s="7">
        <f t="shared" si="0"/>
        <v>14832</v>
      </c>
      <c r="O72" s="92"/>
      <c r="P72" s="92"/>
      <c r="Q72" s="92"/>
      <c r="W72"/>
      <c r="X72"/>
      <c r="Y72"/>
      <c r="Z72"/>
      <c r="AA72"/>
    </row>
    <row r="73" spans="1:27" ht="12.75" customHeight="1" x14ac:dyDescent="0.2">
      <c r="A73" s="225"/>
      <c r="B73" s="225"/>
      <c r="C73" s="49" t="s">
        <v>501</v>
      </c>
      <c r="D73" s="15"/>
      <c r="E73" s="10" t="s">
        <v>615</v>
      </c>
      <c r="F73" s="7"/>
      <c r="G73" s="15"/>
      <c r="H73" s="10" t="s">
        <v>615</v>
      </c>
      <c r="I73" s="7">
        <f t="shared" si="0"/>
        <v>0</v>
      </c>
      <c r="W73"/>
      <c r="X73"/>
      <c r="Y73"/>
      <c r="Z73"/>
      <c r="AA73"/>
    </row>
    <row r="74" spans="1:27" ht="12.75" customHeight="1" x14ac:dyDescent="0.2">
      <c r="A74" s="225"/>
      <c r="B74" s="225"/>
      <c r="C74" s="49" t="s">
        <v>502</v>
      </c>
      <c r="D74" s="15"/>
      <c r="E74" s="10" t="s">
        <v>615</v>
      </c>
      <c r="F74" s="7"/>
      <c r="G74" s="15"/>
      <c r="H74" s="10" t="s">
        <v>615</v>
      </c>
      <c r="I74" s="7">
        <f t="shared" si="0"/>
        <v>0</v>
      </c>
      <c r="W74"/>
      <c r="X74"/>
      <c r="Y74"/>
      <c r="Z74"/>
      <c r="AA74"/>
    </row>
    <row r="75" spans="1:27" ht="12.75" customHeight="1" x14ac:dyDescent="0.2">
      <c r="A75" s="225"/>
      <c r="B75" s="225"/>
      <c r="C75" s="49" t="s">
        <v>509</v>
      </c>
      <c r="D75" s="15"/>
      <c r="E75" s="10" t="s">
        <v>615</v>
      </c>
      <c r="F75" s="7"/>
      <c r="G75" s="15"/>
      <c r="H75" s="10" t="s">
        <v>615</v>
      </c>
      <c r="I75" s="7">
        <f t="shared" si="0"/>
        <v>0</v>
      </c>
      <c r="W75"/>
      <c r="X75"/>
      <c r="Y75"/>
      <c r="Z75"/>
      <c r="AA75"/>
    </row>
    <row r="76" spans="1:27" ht="12.75" customHeight="1" x14ac:dyDescent="0.2">
      <c r="A76" s="225"/>
      <c r="B76" s="225"/>
      <c r="C76" s="49" t="s">
        <v>511</v>
      </c>
      <c r="D76" s="15"/>
      <c r="E76" s="10" t="s">
        <v>615</v>
      </c>
      <c r="F76" s="7"/>
      <c r="G76" s="15"/>
      <c r="H76" s="10" t="s">
        <v>615</v>
      </c>
      <c r="I76" s="7">
        <f t="shared" si="0"/>
        <v>0</v>
      </c>
      <c r="N76" s="92"/>
      <c r="O76" s="92"/>
      <c r="P76" s="92"/>
      <c r="Q76" s="92"/>
      <c r="W76"/>
      <c r="X76"/>
      <c r="Y76"/>
      <c r="Z76"/>
      <c r="AA76"/>
    </row>
    <row r="77" spans="1:27" ht="12.75" customHeight="1" thickBot="1" x14ac:dyDescent="0.25">
      <c r="A77" s="225"/>
      <c r="B77" s="226"/>
      <c r="C77" s="63" t="s">
        <v>0</v>
      </c>
      <c r="D77" s="59">
        <f>SUM(D53:D76)</f>
        <v>60720</v>
      </c>
      <c r="E77" s="60">
        <f t="shared" ref="E77:E102" si="3">+D77/$I77</f>
        <v>0.61052123552123549</v>
      </c>
      <c r="F77" s="62"/>
      <c r="G77" s="59">
        <f>SUM(G53:G76)</f>
        <v>38736</v>
      </c>
      <c r="H77" s="60">
        <f t="shared" ref="H77:H102" si="4">+G77/$I77</f>
        <v>0.38947876447876451</v>
      </c>
      <c r="I77" s="62">
        <f t="shared" ref="I77:I102" si="5">+D77+G77</f>
        <v>99456</v>
      </c>
      <c r="N77" s="92"/>
      <c r="O77" s="92"/>
      <c r="P77" s="92"/>
      <c r="Q77" s="92"/>
      <c r="W77"/>
      <c r="X77"/>
      <c r="Y77"/>
      <c r="Z77"/>
      <c r="AA77"/>
    </row>
    <row r="78" spans="1:27" ht="12.75" customHeight="1" thickBot="1" x14ac:dyDescent="0.25">
      <c r="A78" s="226"/>
      <c r="B78" s="228" t="s">
        <v>195</v>
      </c>
      <c r="C78" s="229"/>
      <c r="D78" s="75">
        <f>+D77</f>
        <v>60720</v>
      </c>
      <c r="E78" s="76">
        <f t="shared" si="3"/>
        <v>0.61052123552123549</v>
      </c>
      <c r="F78" s="77"/>
      <c r="G78" s="75">
        <f>+G77</f>
        <v>38736</v>
      </c>
      <c r="H78" s="76">
        <f t="shared" si="4"/>
        <v>0.38947876447876451</v>
      </c>
      <c r="I78" s="77">
        <f t="shared" si="5"/>
        <v>99456</v>
      </c>
      <c r="N78" s="92"/>
      <c r="O78" s="92"/>
      <c r="P78" s="92"/>
      <c r="Q78" s="92"/>
      <c r="W78"/>
      <c r="X78"/>
      <c r="Y78"/>
      <c r="Z78"/>
      <c r="AA78"/>
    </row>
    <row r="79" spans="1:27" ht="12.75" customHeight="1" x14ac:dyDescent="0.2">
      <c r="A79" s="235" t="s">
        <v>348</v>
      </c>
      <c r="B79" s="223" t="s">
        <v>335</v>
      </c>
      <c r="C79" s="50" t="s">
        <v>285</v>
      </c>
      <c r="D79" s="85"/>
      <c r="E79" s="86"/>
      <c r="F79" s="85"/>
      <c r="G79" s="85"/>
      <c r="H79" s="86"/>
      <c r="I79" s="85"/>
      <c r="O79" s="92"/>
      <c r="P79" s="92"/>
      <c r="Q79" s="92"/>
      <c r="W79"/>
      <c r="X79"/>
      <c r="Y79"/>
      <c r="Z79"/>
      <c r="AA79"/>
    </row>
    <row r="80" spans="1:27" ht="12.75" customHeight="1" x14ac:dyDescent="0.2">
      <c r="A80" s="238"/>
      <c r="B80" s="224"/>
      <c r="C80" s="49" t="s">
        <v>420</v>
      </c>
      <c r="D80" s="15"/>
      <c r="E80" s="10" t="s">
        <v>615</v>
      </c>
      <c r="F80" s="7"/>
      <c r="G80" s="15"/>
      <c r="H80" s="10" t="s">
        <v>615</v>
      </c>
      <c r="I80" s="7">
        <f t="shared" si="5"/>
        <v>0</v>
      </c>
      <c r="N80" s="92"/>
      <c r="O80" s="92"/>
      <c r="P80" s="92"/>
      <c r="Q80" s="92"/>
      <c r="W80"/>
      <c r="X80"/>
      <c r="Y80"/>
      <c r="Z80"/>
      <c r="AA80"/>
    </row>
    <row r="81" spans="1:27" ht="12.75" customHeight="1" x14ac:dyDescent="0.2">
      <c r="A81" s="238"/>
      <c r="B81" s="224"/>
      <c r="C81" s="49" t="s">
        <v>423</v>
      </c>
      <c r="D81" s="15"/>
      <c r="E81" s="10" t="s">
        <v>615</v>
      </c>
      <c r="F81" s="7"/>
      <c r="G81" s="15"/>
      <c r="H81" s="10" t="s">
        <v>615</v>
      </c>
      <c r="I81" s="7">
        <f t="shared" si="5"/>
        <v>0</v>
      </c>
      <c r="N81" s="92"/>
      <c r="O81" s="92"/>
      <c r="P81" s="92"/>
      <c r="Q81" s="92"/>
      <c r="W81"/>
      <c r="X81"/>
      <c r="Y81"/>
      <c r="Z81"/>
      <c r="AA81"/>
    </row>
    <row r="82" spans="1:27" ht="12.75" customHeight="1" x14ac:dyDescent="0.2">
      <c r="A82" s="238"/>
      <c r="B82" s="224"/>
      <c r="C82" s="49" t="s">
        <v>428</v>
      </c>
      <c r="D82" s="15"/>
      <c r="E82" s="10" t="s">
        <v>615</v>
      </c>
      <c r="F82" s="7"/>
      <c r="G82" s="15"/>
      <c r="H82" s="10" t="s">
        <v>615</v>
      </c>
      <c r="I82" s="7">
        <f t="shared" si="5"/>
        <v>0</v>
      </c>
      <c r="N82" s="92"/>
      <c r="O82" s="92"/>
      <c r="P82" s="92"/>
      <c r="Q82" s="92"/>
      <c r="W82"/>
      <c r="X82"/>
      <c r="Y82"/>
      <c r="Z82"/>
      <c r="AA82"/>
    </row>
    <row r="83" spans="1:27" ht="12.75" customHeight="1" x14ac:dyDescent="0.2">
      <c r="A83" s="238"/>
      <c r="B83" s="225"/>
      <c r="C83" s="49" t="s">
        <v>431</v>
      </c>
      <c r="D83" s="15"/>
      <c r="E83" s="10" t="s">
        <v>615</v>
      </c>
      <c r="F83" s="7"/>
      <c r="G83" s="15"/>
      <c r="H83" s="10" t="s">
        <v>615</v>
      </c>
      <c r="I83" s="7">
        <f t="shared" si="5"/>
        <v>0</v>
      </c>
      <c r="N83" s="92"/>
      <c r="O83" s="92"/>
      <c r="P83" s="92"/>
      <c r="Q83" s="92"/>
      <c r="W83"/>
      <c r="X83"/>
      <c r="Y83"/>
      <c r="Z83"/>
      <c r="AA83"/>
    </row>
    <row r="84" spans="1:27" ht="12.75" customHeight="1" x14ac:dyDescent="0.2">
      <c r="A84" s="238"/>
      <c r="B84" s="225"/>
      <c r="C84" s="49" t="s">
        <v>455</v>
      </c>
      <c r="D84" s="15"/>
      <c r="E84" s="10" t="s">
        <v>615</v>
      </c>
      <c r="F84" s="7"/>
      <c r="G84" s="15"/>
      <c r="H84" s="10" t="s">
        <v>615</v>
      </c>
      <c r="I84" s="7">
        <f t="shared" si="5"/>
        <v>0</v>
      </c>
      <c r="N84" s="92"/>
      <c r="O84" s="92"/>
      <c r="P84" s="92"/>
      <c r="Q84" s="92"/>
      <c r="W84"/>
      <c r="X84"/>
      <c r="Y84"/>
      <c r="Z84"/>
      <c r="AA84"/>
    </row>
    <row r="85" spans="1:27" ht="12.75" customHeight="1" x14ac:dyDescent="0.2">
      <c r="A85" s="238"/>
      <c r="B85" s="225"/>
      <c r="C85" s="49" t="s">
        <v>459</v>
      </c>
      <c r="D85" s="15"/>
      <c r="E85" s="10" t="s">
        <v>615</v>
      </c>
      <c r="F85" s="7"/>
      <c r="G85" s="15"/>
      <c r="H85" s="10" t="s">
        <v>615</v>
      </c>
      <c r="I85" s="7">
        <f t="shared" si="5"/>
        <v>0</v>
      </c>
      <c r="N85" s="92"/>
      <c r="O85" s="92"/>
      <c r="P85" s="92"/>
      <c r="W85"/>
      <c r="X85"/>
      <c r="Y85"/>
      <c r="Z85"/>
      <c r="AA85"/>
    </row>
    <row r="86" spans="1:27" ht="12.75" customHeight="1" x14ac:dyDescent="0.2">
      <c r="A86" s="238"/>
      <c r="B86" s="225"/>
      <c r="C86" s="49" t="s">
        <v>460</v>
      </c>
      <c r="D86" s="15"/>
      <c r="E86" s="10">
        <f t="shared" si="3"/>
        <v>0</v>
      </c>
      <c r="F86" s="7"/>
      <c r="G86" s="15">
        <v>2832</v>
      </c>
      <c r="H86" s="10">
        <f t="shared" si="4"/>
        <v>1</v>
      </c>
      <c r="I86" s="7">
        <f t="shared" si="5"/>
        <v>2832</v>
      </c>
      <c r="N86" s="92"/>
      <c r="O86" s="92"/>
      <c r="P86" s="92"/>
      <c r="Q86" s="92"/>
      <c r="W86"/>
      <c r="X86"/>
      <c r="Y86"/>
      <c r="Z86"/>
      <c r="AA86"/>
    </row>
    <row r="87" spans="1:27" ht="12.75" customHeight="1" x14ac:dyDescent="0.2">
      <c r="A87" s="238"/>
      <c r="B87" s="225"/>
      <c r="C87" s="49" t="s">
        <v>466</v>
      </c>
      <c r="D87" s="15"/>
      <c r="E87" s="10">
        <f t="shared" si="3"/>
        <v>0</v>
      </c>
      <c r="F87" s="7"/>
      <c r="G87" s="15">
        <v>7184</v>
      </c>
      <c r="H87" s="10">
        <f t="shared" si="4"/>
        <v>1</v>
      </c>
      <c r="I87" s="7">
        <f t="shared" si="5"/>
        <v>7184</v>
      </c>
      <c r="N87" s="92"/>
      <c r="O87" s="92"/>
      <c r="P87" s="92"/>
      <c r="Q87" s="92"/>
      <c r="W87"/>
      <c r="X87"/>
      <c r="Y87"/>
      <c r="Z87"/>
      <c r="AA87"/>
    </row>
    <row r="88" spans="1:27" ht="12.75" customHeight="1" x14ac:dyDescent="0.2">
      <c r="A88" s="238"/>
      <c r="B88" s="225"/>
      <c r="C88" s="49" t="s">
        <v>467</v>
      </c>
      <c r="D88" s="15"/>
      <c r="E88" s="10">
        <f t="shared" si="3"/>
        <v>0</v>
      </c>
      <c r="F88" s="7"/>
      <c r="G88" s="15">
        <v>864</v>
      </c>
      <c r="H88" s="10">
        <f t="shared" si="4"/>
        <v>1</v>
      </c>
      <c r="I88" s="7">
        <f t="shared" si="5"/>
        <v>864</v>
      </c>
      <c r="N88" s="92"/>
      <c r="O88" s="92"/>
      <c r="P88" s="92"/>
      <c r="Q88" s="92"/>
      <c r="W88"/>
      <c r="X88"/>
      <c r="Y88"/>
      <c r="Z88"/>
      <c r="AA88"/>
    </row>
    <row r="89" spans="1:27" ht="12.75" customHeight="1" x14ac:dyDescent="0.2">
      <c r="A89" s="238"/>
      <c r="B89" s="225"/>
      <c r="C89" s="49" t="s">
        <v>474</v>
      </c>
      <c r="D89" s="15"/>
      <c r="E89" s="10" t="s">
        <v>615</v>
      </c>
      <c r="F89" s="7"/>
      <c r="G89" s="15"/>
      <c r="H89" s="10" t="s">
        <v>615</v>
      </c>
      <c r="I89" s="7">
        <f t="shared" si="5"/>
        <v>0</v>
      </c>
      <c r="W89"/>
      <c r="X89"/>
      <c r="Y89"/>
      <c r="Z89"/>
      <c r="AA89"/>
    </row>
    <row r="90" spans="1:27" ht="12.75" customHeight="1" x14ac:dyDescent="0.2">
      <c r="A90" s="238"/>
      <c r="B90" s="225"/>
      <c r="C90" s="49" t="s">
        <v>477</v>
      </c>
      <c r="D90" s="15">
        <v>1536</v>
      </c>
      <c r="E90" s="10">
        <f t="shared" si="3"/>
        <v>0.43243243243243246</v>
      </c>
      <c r="F90" s="7"/>
      <c r="G90" s="15">
        <v>2016</v>
      </c>
      <c r="H90" s="10">
        <f t="shared" si="4"/>
        <v>0.56756756756756754</v>
      </c>
      <c r="I90" s="7">
        <f t="shared" si="5"/>
        <v>3552</v>
      </c>
      <c r="O90" s="92"/>
      <c r="P90" s="92"/>
      <c r="Q90" s="92"/>
      <c r="W90"/>
      <c r="X90"/>
      <c r="Y90"/>
      <c r="Z90"/>
      <c r="AA90"/>
    </row>
    <row r="91" spans="1:27" ht="12.75" customHeight="1" x14ac:dyDescent="0.2">
      <c r="A91" s="238"/>
      <c r="B91" s="225"/>
      <c r="C91" s="49" t="s">
        <v>480</v>
      </c>
      <c r="D91" s="15"/>
      <c r="E91" s="10" t="s">
        <v>615</v>
      </c>
      <c r="F91" s="7"/>
      <c r="G91" s="15"/>
      <c r="H91" s="10" t="s">
        <v>615</v>
      </c>
      <c r="I91" s="7">
        <f t="shared" si="5"/>
        <v>0</v>
      </c>
      <c r="W91"/>
      <c r="X91"/>
      <c r="Y91"/>
      <c r="Z91"/>
      <c r="AA91"/>
    </row>
    <row r="92" spans="1:27" ht="12.75" customHeight="1" x14ac:dyDescent="0.2">
      <c r="A92" s="238"/>
      <c r="B92" s="225"/>
      <c r="C92" s="49" t="s">
        <v>488</v>
      </c>
      <c r="D92" s="15">
        <v>2304</v>
      </c>
      <c r="E92" s="10">
        <f t="shared" si="3"/>
        <v>1</v>
      </c>
      <c r="F92" s="7"/>
      <c r="G92" s="15"/>
      <c r="H92" s="10">
        <f t="shared" si="4"/>
        <v>0</v>
      </c>
      <c r="I92" s="7">
        <f t="shared" si="5"/>
        <v>2304</v>
      </c>
      <c r="N92" s="92"/>
      <c r="O92" s="92"/>
      <c r="P92" s="92"/>
      <c r="Q92" s="92"/>
      <c r="W92"/>
      <c r="X92"/>
      <c r="Y92"/>
      <c r="Z92"/>
      <c r="AA92"/>
    </row>
    <row r="93" spans="1:27" ht="12.75" customHeight="1" x14ac:dyDescent="0.2">
      <c r="A93" s="238"/>
      <c r="B93" s="225"/>
      <c r="C93" s="49" t="s">
        <v>490</v>
      </c>
      <c r="D93" s="15"/>
      <c r="E93" s="10" t="s">
        <v>615</v>
      </c>
      <c r="F93" s="7"/>
      <c r="G93" s="15"/>
      <c r="H93" s="10" t="s">
        <v>615</v>
      </c>
      <c r="I93" s="7">
        <f t="shared" si="5"/>
        <v>0</v>
      </c>
      <c r="W93"/>
      <c r="X93"/>
      <c r="Y93"/>
      <c r="Z93"/>
      <c r="AA93"/>
    </row>
    <row r="94" spans="1:27" ht="12.75" customHeight="1" x14ac:dyDescent="0.2">
      <c r="A94" s="238"/>
      <c r="B94" s="225"/>
      <c r="C94" s="49" t="s">
        <v>491</v>
      </c>
      <c r="D94" s="15"/>
      <c r="E94" s="10" t="s">
        <v>615</v>
      </c>
      <c r="F94" s="7"/>
      <c r="G94" s="15"/>
      <c r="H94" s="10" t="s">
        <v>615</v>
      </c>
      <c r="I94" s="7">
        <f t="shared" si="5"/>
        <v>0</v>
      </c>
      <c r="W94"/>
      <c r="X94"/>
      <c r="Y94"/>
      <c r="Z94"/>
      <c r="AA94"/>
    </row>
    <row r="95" spans="1:27" ht="12.75" customHeight="1" x14ac:dyDescent="0.2">
      <c r="A95" s="238"/>
      <c r="B95" s="225"/>
      <c r="C95" s="49" t="s">
        <v>494</v>
      </c>
      <c r="D95" s="15"/>
      <c r="E95" s="10" t="s">
        <v>615</v>
      </c>
      <c r="F95" s="7"/>
      <c r="G95" s="15"/>
      <c r="H95" s="10" t="s">
        <v>615</v>
      </c>
      <c r="I95" s="7">
        <f t="shared" si="5"/>
        <v>0</v>
      </c>
      <c r="W95"/>
      <c r="X95"/>
      <c r="Y95"/>
      <c r="Z95"/>
      <c r="AA95"/>
    </row>
    <row r="96" spans="1:27" ht="12.75" customHeight="1" x14ac:dyDescent="0.2">
      <c r="A96" s="238"/>
      <c r="B96" s="225"/>
      <c r="C96" s="49" t="s">
        <v>497</v>
      </c>
      <c r="D96" s="15"/>
      <c r="E96" s="10" t="s">
        <v>615</v>
      </c>
      <c r="F96" s="7"/>
      <c r="G96" s="15"/>
      <c r="H96" s="10" t="s">
        <v>615</v>
      </c>
      <c r="I96" s="7">
        <f t="shared" si="5"/>
        <v>0</v>
      </c>
      <c r="O96" s="92"/>
      <c r="Q96" s="92"/>
      <c r="W96"/>
      <c r="X96"/>
      <c r="Y96"/>
      <c r="Z96"/>
      <c r="AA96"/>
    </row>
    <row r="97" spans="1:27" ht="12.75" customHeight="1" x14ac:dyDescent="0.2">
      <c r="A97" s="238"/>
      <c r="B97" s="225"/>
      <c r="C97" s="49" t="s">
        <v>499</v>
      </c>
      <c r="D97" s="15">
        <v>2736</v>
      </c>
      <c r="E97" s="10">
        <f t="shared" si="3"/>
        <v>0.72151898734177211</v>
      </c>
      <c r="F97" s="7"/>
      <c r="G97" s="15">
        <v>1056</v>
      </c>
      <c r="H97" s="10">
        <f t="shared" si="4"/>
        <v>0.27848101265822783</v>
      </c>
      <c r="I97" s="7">
        <f t="shared" si="5"/>
        <v>3792</v>
      </c>
      <c r="O97" s="92"/>
      <c r="P97" s="92"/>
      <c r="Q97" s="92"/>
      <c r="W97"/>
      <c r="X97"/>
      <c r="Y97"/>
      <c r="Z97"/>
      <c r="AA97"/>
    </row>
    <row r="98" spans="1:27" ht="12.75" customHeight="1" x14ac:dyDescent="0.2">
      <c r="A98" s="238"/>
      <c r="B98" s="225"/>
      <c r="C98" s="49" t="s">
        <v>501</v>
      </c>
      <c r="D98" s="15"/>
      <c r="E98" s="10" t="s">
        <v>615</v>
      </c>
      <c r="F98" s="7"/>
      <c r="G98" s="15"/>
      <c r="H98" s="10" t="s">
        <v>615</v>
      </c>
      <c r="I98" s="7">
        <f t="shared" si="5"/>
        <v>0</v>
      </c>
      <c r="W98"/>
      <c r="X98"/>
      <c r="Y98"/>
      <c r="Z98"/>
      <c r="AA98"/>
    </row>
    <row r="99" spans="1:27" ht="12.75" customHeight="1" x14ac:dyDescent="0.2">
      <c r="A99" s="238"/>
      <c r="B99" s="225"/>
      <c r="C99" s="49" t="s">
        <v>502</v>
      </c>
      <c r="D99" s="15"/>
      <c r="E99" s="10" t="s">
        <v>615</v>
      </c>
      <c r="F99" s="7"/>
      <c r="G99" s="15"/>
      <c r="H99" s="10" t="s">
        <v>615</v>
      </c>
      <c r="I99" s="7">
        <f t="shared" si="5"/>
        <v>0</v>
      </c>
      <c r="W99"/>
      <c r="X99"/>
      <c r="Y99"/>
      <c r="Z99"/>
      <c r="AA99"/>
    </row>
    <row r="100" spans="1:27" ht="12.75" customHeight="1" x14ac:dyDescent="0.2">
      <c r="A100" s="238"/>
      <c r="B100" s="225"/>
      <c r="C100" s="49" t="s">
        <v>511</v>
      </c>
      <c r="D100" s="15"/>
      <c r="E100" s="10" t="s">
        <v>615</v>
      </c>
      <c r="F100" s="7"/>
      <c r="G100" s="15"/>
      <c r="H100" s="10" t="s">
        <v>615</v>
      </c>
      <c r="I100" s="7">
        <f t="shared" si="5"/>
        <v>0</v>
      </c>
      <c r="O100" s="92"/>
      <c r="P100" s="92"/>
      <c r="Q100" s="92"/>
      <c r="W100"/>
      <c r="X100"/>
      <c r="Y100"/>
      <c r="Z100"/>
      <c r="AA100"/>
    </row>
    <row r="101" spans="1:27" ht="12.75" customHeight="1" thickBot="1" x14ac:dyDescent="0.25">
      <c r="A101" s="238"/>
      <c r="B101" s="226"/>
      <c r="C101" s="63" t="s">
        <v>0</v>
      </c>
      <c r="D101" s="59">
        <f>SUM(D80:D100)</f>
        <v>6576</v>
      </c>
      <c r="E101" s="60">
        <f t="shared" si="3"/>
        <v>0.32034294621979736</v>
      </c>
      <c r="F101" s="62"/>
      <c r="G101" s="59">
        <f>SUM(G80:G100)</f>
        <v>13952</v>
      </c>
      <c r="H101" s="60">
        <f t="shared" si="4"/>
        <v>0.67965705378020269</v>
      </c>
      <c r="I101" s="62">
        <f t="shared" si="5"/>
        <v>20528</v>
      </c>
      <c r="N101" s="92"/>
      <c r="O101" s="92"/>
      <c r="P101" s="92"/>
      <c r="Q101" s="92"/>
      <c r="W101"/>
      <c r="X101"/>
      <c r="Y101"/>
      <c r="Z101"/>
      <c r="AA101"/>
    </row>
    <row r="102" spans="1:27" ht="12.75" customHeight="1" thickBot="1" x14ac:dyDescent="0.25">
      <c r="A102" s="243"/>
      <c r="B102" s="228" t="s">
        <v>196</v>
      </c>
      <c r="C102" s="229"/>
      <c r="D102" s="75">
        <f>+D101</f>
        <v>6576</v>
      </c>
      <c r="E102" s="76">
        <f t="shared" si="3"/>
        <v>0.32034294621979736</v>
      </c>
      <c r="F102" s="77"/>
      <c r="G102" s="75">
        <f>+G101</f>
        <v>13952</v>
      </c>
      <c r="H102" s="76">
        <f t="shared" si="4"/>
        <v>0.67965705378020269</v>
      </c>
      <c r="I102" s="77">
        <f t="shared" si="5"/>
        <v>20528</v>
      </c>
      <c r="O102" s="92"/>
      <c r="Q102" s="92"/>
      <c r="W102"/>
      <c r="X102"/>
      <c r="Y102"/>
      <c r="Z102"/>
      <c r="AA102"/>
    </row>
    <row r="103" spans="1:27" ht="12.75" customHeight="1" x14ac:dyDescent="0.2">
      <c r="A103" s="235" t="s">
        <v>347</v>
      </c>
      <c r="B103" s="224" t="s">
        <v>336</v>
      </c>
      <c r="C103" s="52" t="s">
        <v>669</v>
      </c>
      <c r="D103" s="71"/>
      <c r="E103" s="41"/>
      <c r="F103" s="42"/>
      <c r="G103" s="71"/>
      <c r="H103" s="41"/>
      <c r="I103" s="42"/>
      <c r="N103" s="92"/>
      <c r="O103" s="92"/>
      <c r="P103" s="92"/>
      <c r="Q103" s="92"/>
      <c r="W103"/>
      <c r="X103"/>
      <c r="Y103"/>
      <c r="Z103"/>
      <c r="AA103"/>
    </row>
    <row r="104" spans="1:27" ht="12.75" customHeight="1" x14ac:dyDescent="0.2">
      <c r="A104" s="238"/>
      <c r="B104" s="224"/>
      <c r="C104" s="51" t="s">
        <v>563</v>
      </c>
      <c r="D104" s="16"/>
      <c r="E104" s="17" t="s">
        <v>615</v>
      </c>
      <c r="F104" s="16"/>
      <c r="G104" s="16"/>
      <c r="H104" s="17" t="s">
        <v>615</v>
      </c>
      <c r="I104" s="16">
        <f t="shared" ref="I104:I144" si="6">+D104+G104</f>
        <v>0</v>
      </c>
      <c r="N104" s="92"/>
      <c r="O104" s="92"/>
      <c r="P104" s="92"/>
      <c r="Q104" s="92"/>
      <c r="W104"/>
      <c r="X104"/>
      <c r="Y104"/>
      <c r="Z104"/>
      <c r="AA104"/>
    </row>
    <row r="105" spans="1:27" ht="12.75" customHeight="1" x14ac:dyDescent="0.2">
      <c r="A105" s="238"/>
      <c r="B105" s="224"/>
      <c r="C105" s="51" t="s">
        <v>528</v>
      </c>
      <c r="D105" s="16"/>
      <c r="E105" s="17">
        <f t="shared" ref="E105:E144" si="7">+D105/$I105</f>
        <v>0</v>
      </c>
      <c r="F105" s="16"/>
      <c r="G105" s="16">
        <v>7392</v>
      </c>
      <c r="H105" s="17">
        <f t="shared" ref="H105:H144" si="8">+G105/$I105</f>
        <v>1</v>
      </c>
      <c r="I105" s="16">
        <f t="shared" si="6"/>
        <v>7392</v>
      </c>
      <c r="N105" s="92"/>
      <c r="O105" s="92"/>
      <c r="P105" s="92"/>
      <c r="Q105" s="92"/>
      <c r="W105"/>
      <c r="X105"/>
      <c r="Y105"/>
      <c r="Z105"/>
      <c r="AA105"/>
    </row>
    <row r="106" spans="1:27" ht="12.75" customHeight="1" x14ac:dyDescent="0.2">
      <c r="A106" s="238"/>
      <c r="B106" s="224"/>
      <c r="C106" s="51" t="s">
        <v>529</v>
      </c>
      <c r="D106" s="16"/>
      <c r="E106" s="17">
        <f t="shared" si="7"/>
        <v>0</v>
      </c>
      <c r="F106" s="16"/>
      <c r="G106" s="16">
        <v>6240</v>
      </c>
      <c r="H106" s="17">
        <f t="shared" si="8"/>
        <v>1</v>
      </c>
      <c r="I106" s="16">
        <f t="shared" si="6"/>
        <v>6240</v>
      </c>
      <c r="N106" s="92"/>
      <c r="O106" s="92"/>
      <c r="P106" s="92"/>
      <c r="Q106" s="92"/>
      <c r="W106"/>
      <c r="X106"/>
      <c r="Y106"/>
      <c r="Z106"/>
      <c r="AA106"/>
    </row>
    <row r="107" spans="1:27" ht="12.75" customHeight="1" x14ac:dyDescent="0.2">
      <c r="A107" s="238"/>
      <c r="B107" s="224"/>
      <c r="C107" s="9" t="s">
        <v>530</v>
      </c>
      <c r="D107" s="16"/>
      <c r="E107" s="17">
        <f t="shared" si="7"/>
        <v>0</v>
      </c>
      <c r="F107" s="16"/>
      <c r="G107" s="16">
        <v>18192</v>
      </c>
      <c r="H107" s="17">
        <f t="shared" si="8"/>
        <v>1</v>
      </c>
      <c r="I107" s="16">
        <f t="shared" si="6"/>
        <v>18192</v>
      </c>
      <c r="N107" s="92"/>
      <c r="O107" s="92"/>
      <c r="P107" s="92"/>
      <c r="Q107" s="92"/>
      <c r="W107"/>
      <c r="X107"/>
      <c r="Y107"/>
      <c r="Z107"/>
      <c r="AA107"/>
    </row>
    <row r="108" spans="1:27" ht="12.75" customHeight="1" x14ac:dyDescent="0.2">
      <c r="A108" s="238"/>
      <c r="B108" s="224"/>
      <c r="C108" s="48" t="s">
        <v>526</v>
      </c>
      <c r="D108" s="16">
        <v>4608</v>
      </c>
      <c r="E108" s="17">
        <f t="shared" si="7"/>
        <v>1</v>
      </c>
      <c r="F108" s="16"/>
      <c r="G108" s="16"/>
      <c r="H108" s="17">
        <f t="shared" si="8"/>
        <v>0</v>
      </c>
      <c r="I108" s="16">
        <f t="shared" si="6"/>
        <v>4608</v>
      </c>
      <c r="N108" s="92"/>
      <c r="O108" s="92"/>
      <c r="P108" s="92"/>
      <c r="Q108" s="92"/>
      <c r="W108"/>
      <c r="X108"/>
      <c r="Y108"/>
      <c r="Z108"/>
      <c r="AA108"/>
    </row>
    <row r="109" spans="1:27" ht="12.75" customHeight="1" x14ac:dyDescent="0.2">
      <c r="A109" s="238"/>
      <c r="B109" s="224"/>
      <c r="C109" s="48" t="s">
        <v>531</v>
      </c>
      <c r="D109" s="16">
        <v>39104</v>
      </c>
      <c r="E109" s="17">
        <f t="shared" si="7"/>
        <v>0.47364341085271316</v>
      </c>
      <c r="F109" s="16"/>
      <c r="G109" s="16">
        <v>43456</v>
      </c>
      <c r="H109" s="17">
        <f t="shared" si="8"/>
        <v>0.52635658914728678</v>
      </c>
      <c r="I109" s="16">
        <f t="shared" si="6"/>
        <v>82560</v>
      </c>
      <c r="N109" s="92"/>
      <c r="O109" s="92"/>
      <c r="P109" s="92"/>
      <c r="Q109" s="92"/>
      <c r="W109"/>
      <c r="X109"/>
      <c r="Y109"/>
      <c r="Z109"/>
      <c r="AA109"/>
    </row>
    <row r="110" spans="1:27" ht="12.75" customHeight="1" x14ac:dyDescent="0.2">
      <c r="A110" s="238"/>
      <c r="B110" s="224"/>
      <c r="C110" s="48" t="s">
        <v>532</v>
      </c>
      <c r="D110" s="16">
        <v>13104</v>
      </c>
      <c r="E110" s="17">
        <f t="shared" si="7"/>
        <v>0.35271317829457366</v>
      </c>
      <c r="F110" s="7"/>
      <c r="G110" s="16">
        <v>24048</v>
      </c>
      <c r="H110" s="17">
        <f t="shared" si="8"/>
        <v>0.6472868217054264</v>
      </c>
      <c r="I110" s="7">
        <f t="shared" si="6"/>
        <v>37152</v>
      </c>
      <c r="N110" s="92"/>
      <c r="O110" s="92"/>
      <c r="P110" s="92"/>
      <c r="Q110" s="92"/>
      <c r="W110"/>
      <c r="X110"/>
      <c r="Y110"/>
      <c r="Z110"/>
      <c r="AA110"/>
    </row>
    <row r="111" spans="1:27" ht="12.75" customHeight="1" x14ac:dyDescent="0.2">
      <c r="A111" s="238"/>
      <c r="B111" s="224"/>
      <c r="C111" s="48" t="s">
        <v>533</v>
      </c>
      <c r="D111" s="16"/>
      <c r="E111" s="17">
        <f t="shared" si="7"/>
        <v>0</v>
      </c>
      <c r="F111" s="7"/>
      <c r="G111" s="16">
        <v>1584</v>
      </c>
      <c r="H111" s="17">
        <f t="shared" si="8"/>
        <v>1</v>
      </c>
      <c r="I111" s="7">
        <f t="shared" si="6"/>
        <v>1584</v>
      </c>
      <c r="N111" s="92"/>
      <c r="O111" s="92"/>
      <c r="P111" s="92"/>
      <c r="Q111" s="92"/>
      <c r="W111"/>
      <c r="X111"/>
      <c r="Y111"/>
      <c r="Z111"/>
      <c r="AA111"/>
    </row>
    <row r="112" spans="1:27" ht="12.75" customHeight="1" x14ac:dyDescent="0.2">
      <c r="A112" s="238"/>
      <c r="B112" s="224"/>
      <c r="C112" s="9" t="s">
        <v>534</v>
      </c>
      <c r="D112" s="16">
        <v>1792</v>
      </c>
      <c r="E112" s="17">
        <f t="shared" si="7"/>
        <v>0.25</v>
      </c>
      <c r="F112" s="7"/>
      <c r="G112" s="16">
        <v>5376</v>
      </c>
      <c r="H112" s="17">
        <f t="shared" si="8"/>
        <v>0.75</v>
      </c>
      <c r="I112" s="7">
        <f t="shared" si="6"/>
        <v>7168</v>
      </c>
      <c r="N112" s="92"/>
      <c r="O112" s="92"/>
      <c r="P112" s="92"/>
      <c r="Q112" s="92"/>
      <c r="W112"/>
      <c r="X112"/>
      <c r="Y112"/>
      <c r="Z112"/>
      <c r="AA112"/>
    </row>
    <row r="113" spans="1:27" ht="12.75" customHeight="1" x14ac:dyDescent="0.2">
      <c r="A113" s="238"/>
      <c r="B113" s="224"/>
      <c r="C113" s="48" t="s">
        <v>535</v>
      </c>
      <c r="D113" s="16">
        <v>6096</v>
      </c>
      <c r="E113" s="17">
        <f t="shared" si="7"/>
        <v>0.35774647887323946</v>
      </c>
      <c r="F113" s="7"/>
      <c r="G113" s="16">
        <v>10944</v>
      </c>
      <c r="H113" s="17">
        <f t="shared" si="8"/>
        <v>0.6422535211267606</v>
      </c>
      <c r="I113" s="7">
        <f t="shared" si="6"/>
        <v>17040</v>
      </c>
      <c r="N113" s="92"/>
      <c r="O113" s="92"/>
      <c r="P113" s="92"/>
      <c r="Q113" s="92"/>
      <c r="W113"/>
      <c r="X113"/>
      <c r="Y113"/>
      <c r="Z113"/>
      <c r="AA113"/>
    </row>
    <row r="114" spans="1:27" ht="12.75" customHeight="1" x14ac:dyDescent="0.2">
      <c r="A114" s="238"/>
      <c r="B114" s="224"/>
      <c r="C114" s="9" t="s">
        <v>536</v>
      </c>
      <c r="D114" s="16">
        <v>1680</v>
      </c>
      <c r="E114" s="17">
        <f t="shared" si="7"/>
        <v>1</v>
      </c>
      <c r="F114" s="7"/>
      <c r="G114" s="16"/>
      <c r="H114" s="17">
        <f t="shared" si="8"/>
        <v>0</v>
      </c>
      <c r="I114" s="7">
        <f t="shared" si="6"/>
        <v>1680</v>
      </c>
      <c r="N114" s="92"/>
      <c r="O114" s="92"/>
      <c r="P114" s="92"/>
      <c r="Q114" s="92"/>
      <c r="W114"/>
      <c r="X114"/>
      <c r="Y114"/>
      <c r="Z114"/>
      <c r="AA114"/>
    </row>
    <row r="115" spans="1:27" ht="12.75" customHeight="1" x14ac:dyDescent="0.2">
      <c r="A115" s="238"/>
      <c r="B115" s="224"/>
      <c r="C115" s="9" t="s">
        <v>537</v>
      </c>
      <c r="D115" s="16"/>
      <c r="E115" s="17">
        <f t="shared" si="7"/>
        <v>0</v>
      </c>
      <c r="F115" s="7"/>
      <c r="G115" s="16">
        <v>1584</v>
      </c>
      <c r="H115" s="17">
        <f t="shared" si="8"/>
        <v>1</v>
      </c>
      <c r="I115" s="7">
        <f t="shared" si="6"/>
        <v>1584</v>
      </c>
      <c r="N115" s="92"/>
      <c r="O115" s="92"/>
      <c r="P115" s="92"/>
      <c r="Q115" s="92"/>
      <c r="W115"/>
      <c r="X115"/>
      <c r="Y115"/>
      <c r="Z115"/>
      <c r="AA115"/>
    </row>
    <row r="116" spans="1:27" ht="12.75" customHeight="1" x14ac:dyDescent="0.2">
      <c r="A116" s="238"/>
      <c r="B116" s="224"/>
      <c r="C116" s="9" t="s">
        <v>539</v>
      </c>
      <c r="D116" s="16"/>
      <c r="E116" s="17">
        <f t="shared" si="7"/>
        <v>0</v>
      </c>
      <c r="F116" s="7"/>
      <c r="G116" s="16">
        <v>2352</v>
      </c>
      <c r="H116" s="17">
        <f t="shared" si="8"/>
        <v>1</v>
      </c>
      <c r="I116" s="7">
        <f t="shared" si="6"/>
        <v>2352</v>
      </c>
      <c r="N116" s="92"/>
      <c r="O116" s="92"/>
      <c r="P116" s="92"/>
      <c r="Q116" s="92"/>
      <c r="W116"/>
      <c r="X116"/>
      <c r="Y116"/>
      <c r="Z116"/>
      <c r="AA116"/>
    </row>
    <row r="117" spans="1:27" ht="12.75" customHeight="1" x14ac:dyDescent="0.2">
      <c r="A117" s="238"/>
      <c r="B117" s="224"/>
      <c r="C117" s="34" t="s">
        <v>44</v>
      </c>
      <c r="D117" s="32">
        <f>SUM(D104:D116)</f>
        <v>66384</v>
      </c>
      <c r="E117" s="33">
        <f t="shared" si="7"/>
        <v>0.35394983791161916</v>
      </c>
      <c r="F117" s="32"/>
      <c r="G117" s="32">
        <f>SUM(G104:G116)</f>
        <v>121168</v>
      </c>
      <c r="H117" s="33">
        <f t="shared" si="8"/>
        <v>0.64605016208838084</v>
      </c>
      <c r="I117" s="32">
        <f t="shared" si="6"/>
        <v>187552</v>
      </c>
      <c r="N117" s="92"/>
      <c r="O117" s="92"/>
      <c r="P117" s="92"/>
      <c r="Q117" s="92"/>
      <c r="W117"/>
      <c r="X117"/>
      <c r="Y117"/>
      <c r="Z117"/>
      <c r="AA117"/>
    </row>
    <row r="118" spans="1:27" ht="12.75" customHeight="1" thickBot="1" x14ac:dyDescent="0.25">
      <c r="A118" s="238"/>
      <c r="B118" s="227"/>
      <c r="C118" s="58" t="s">
        <v>0</v>
      </c>
      <c r="D118" s="59">
        <f>SUM(D117)</f>
        <v>66384</v>
      </c>
      <c r="E118" s="60">
        <f t="shared" si="7"/>
        <v>0.35394983791161916</v>
      </c>
      <c r="F118" s="62"/>
      <c r="G118" s="59">
        <f>SUM(G117)</f>
        <v>121168</v>
      </c>
      <c r="H118" s="60">
        <f t="shared" si="8"/>
        <v>0.64605016208838084</v>
      </c>
      <c r="I118" s="62">
        <f t="shared" si="6"/>
        <v>187552</v>
      </c>
      <c r="N118" s="92"/>
      <c r="O118" s="92"/>
      <c r="P118" s="92"/>
      <c r="Q118" s="92"/>
      <c r="W118"/>
      <c r="X118"/>
      <c r="Y118"/>
      <c r="Z118"/>
      <c r="AA118"/>
    </row>
    <row r="119" spans="1:27" ht="12.75" customHeight="1" x14ac:dyDescent="0.2">
      <c r="A119" s="221" t="s">
        <v>347</v>
      </c>
      <c r="B119" s="223" t="s">
        <v>662</v>
      </c>
      <c r="C119" s="50" t="s">
        <v>287</v>
      </c>
      <c r="D119" s="42"/>
      <c r="E119" s="41"/>
      <c r="F119" s="42"/>
      <c r="G119" s="42"/>
      <c r="H119" s="41"/>
      <c r="I119" s="42"/>
      <c r="N119" s="92"/>
      <c r="O119" s="92"/>
      <c r="P119" s="92"/>
      <c r="Q119" s="92"/>
      <c r="W119"/>
      <c r="X119"/>
      <c r="Y119"/>
      <c r="Z119"/>
      <c r="AA119"/>
    </row>
    <row r="120" spans="1:27" ht="12.75" customHeight="1" x14ac:dyDescent="0.2">
      <c r="A120" s="239"/>
      <c r="B120" s="224"/>
      <c r="C120" s="49" t="s">
        <v>564</v>
      </c>
      <c r="D120" s="7"/>
      <c r="E120" s="17" t="s">
        <v>615</v>
      </c>
      <c r="F120" s="7"/>
      <c r="G120" s="7"/>
      <c r="H120" s="17" t="s">
        <v>615</v>
      </c>
      <c r="I120" s="7">
        <f t="shared" si="6"/>
        <v>0</v>
      </c>
      <c r="N120" s="92"/>
      <c r="O120" s="92"/>
      <c r="P120" s="92"/>
      <c r="Q120" s="92"/>
      <c r="W120"/>
      <c r="X120"/>
      <c r="Y120"/>
      <c r="Z120"/>
      <c r="AA120"/>
    </row>
    <row r="121" spans="1:27" ht="12.75" customHeight="1" x14ac:dyDescent="0.2">
      <c r="A121" s="239"/>
      <c r="B121" s="224"/>
      <c r="C121" s="49" t="s">
        <v>565</v>
      </c>
      <c r="D121" s="7"/>
      <c r="E121" s="17" t="s">
        <v>615</v>
      </c>
      <c r="F121" s="7"/>
      <c r="G121" s="7"/>
      <c r="H121" s="17" t="s">
        <v>615</v>
      </c>
      <c r="I121" s="7">
        <f t="shared" si="6"/>
        <v>0</v>
      </c>
      <c r="N121" s="92"/>
      <c r="O121" s="92"/>
      <c r="P121" s="92"/>
      <c r="Q121" s="92"/>
      <c r="W121"/>
      <c r="X121"/>
      <c r="Y121"/>
      <c r="Z121"/>
      <c r="AA121"/>
    </row>
    <row r="122" spans="1:27" ht="12.75" customHeight="1" x14ac:dyDescent="0.2">
      <c r="A122" s="239"/>
      <c r="B122" s="224"/>
      <c r="C122" s="49" t="s">
        <v>566</v>
      </c>
      <c r="D122" s="7"/>
      <c r="E122" s="17" t="s">
        <v>615</v>
      </c>
      <c r="F122" s="7"/>
      <c r="G122" s="7"/>
      <c r="H122" s="17" t="s">
        <v>615</v>
      </c>
      <c r="I122" s="7">
        <f t="shared" si="6"/>
        <v>0</v>
      </c>
      <c r="N122" s="92"/>
      <c r="O122" s="92"/>
      <c r="P122" s="92"/>
      <c r="Q122" s="92"/>
      <c r="W122"/>
      <c r="X122"/>
      <c r="Y122"/>
      <c r="Z122"/>
      <c r="AA122"/>
    </row>
    <row r="123" spans="1:27" ht="12.75" customHeight="1" x14ac:dyDescent="0.2">
      <c r="A123" s="239"/>
      <c r="B123" s="224"/>
      <c r="C123" s="49" t="s">
        <v>567</v>
      </c>
      <c r="D123" s="7"/>
      <c r="E123" s="17" t="s">
        <v>615</v>
      </c>
      <c r="F123" s="7"/>
      <c r="G123" s="7"/>
      <c r="H123" s="17" t="s">
        <v>615</v>
      </c>
      <c r="I123" s="7">
        <f t="shared" si="6"/>
        <v>0</v>
      </c>
      <c r="N123" s="92"/>
      <c r="O123" s="92"/>
      <c r="P123" s="92"/>
      <c r="Q123" s="92"/>
      <c r="W123"/>
      <c r="X123"/>
      <c r="Y123"/>
      <c r="Z123"/>
      <c r="AA123"/>
    </row>
    <row r="124" spans="1:27" ht="12.75" customHeight="1" x14ac:dyDescent="0.2">
      <c r="A124" s="239"/>
      <c r="B124" s="224"/>
      <c r="C124" s="49" t="s">
        <v>568</v>
      </c>
      <c r="D124" s="7"/>
      <c r="E124" s="17" t="s">
        <v>615</v>
      </c>
      <c r="F124" s="7"/>
      <c r="G124" s="7"/>
      <c r="H124" s="17" t="s">
        <v>615</v>
      </c>
      <c r="I124" s="7">
        <f t="shared" si="6"/>
        <v>0</v>
      </c>
      <c r="N124" s="92"/>
      <c r="O124" s="92"/>
      <c r="P124" s="92"/>
      <c r="Q124" s="92"/>
      <c r="W124"/>
      <c r="X124"/>
      <c r="Y124"/>
      <c r="Z124"/>
      <c r="AA124"/>
    </row>
    <row r="125" spans="1:27" ht="12.75" customHeight="1" x14ac:dyDescent="0.2">
      <c r="A125" s="239"/>
      <c r="B125" s="224"/>
      <c r="C125" s="9" t="s">
        <v>569</v>
      </c>
      <c r="D125" s="7"/>
      <c r="E125" s="17" t="s">
        <v>615</v>
      </c>
      <c r="F125" s="7"/>
      <c r="G125" s="7"/>
      <c r="H125" s="17" t="s">
        <v>615</v>
      </c>
      <c r="I125" s="7">
        <f t="shared" si="6"/>
        <v>0</v>
      </c>
      <c r="W125"/>
      <c r="X125"/>
      <c r="Y125"/>
      <c r="Z125"/>
      <c r="AA125"/>
    </row>
    <row r="126" spans="1:27" ht="12.75" customHeight="1" x14ac:dyDescent="0.2">
      <c r="A126" s="239"/>
      <c r="B126" s="224"/>
      <c r="C126" s="34" t="s">
        <v>44</v>
      </c>
      <c r="D126" s="32">
        <f>SUM(D120:D125)</f>
        <v>0</v>
      </c>
      <c r="E126" s="41" t="s">
        <v>615</v>
      </c>
      <c r="F126" s="32"/>
      <c r="G126" s="32">
        <f>SUM(G120:G125)</f>
        <v>0</v>
      </c>
      <c r="H126" s="41" t="s">
        <v>615</v>
      </c>
      <c r="I126" s="32">
        <f t="shared" si="6"/>
        <v>0</v>
      </c>
      <c r="W126"/>
      <c r="X126"/>
      <c r="Y126"/>
      <c r="Z126"/>
      <c r="AA126"/>
    </row>
    <row r="127" spans="1:27" ht="12.75" customHeight="1" x14ac:dyDescent="0.2">
      <c r="A127" s="239"/>
      <c r="B127" s="224"/>
      <c r="C127" s="52" t="s">
        <v>178</v>
      </c>
      <c r="D127" s="42"/>
      <c r="E127" s="41"/>
      <c r="F127" s="42"/>
      <c r="G127" s="42"/>
      <c r="H127" s="41"/>
      <c r="I127" s="42"/>
      <c r="W127"/>
      <c r="X127"/>
      <c r="Y127"/>
      <c r="Z127"/>
      <c r="AA127"/>
    </row>
    <row r="128" spans="1:27" ht="12.75" customHeight="1" x14ac:dyDescent="0.2">
      <c r="A128" s="239"/>
      <c r="B128" s="224"/>
      <c r="C128" s="9" t="s">
        <v>522</v>
      </c>
      <c r="D128" s="7"/>
      <c r="E128" s="17" t="s">
        <v>615</v>
      </c>
      <c r="F128" s="7"/>
      <c r="G128" s="7"/>
      <c r="H128" s="17" t="s">
        <v>615</v>
      </c>
      <c r="I128" s="7">
        <f t="shared" ref="I128:I133" si="9">+D128+G128</f>
        <v>0</v>
      </c>
      <c r="W128"/>
      <c r="X128"/>
      <c r="Y128"/>
      <c r="Z128"/>
      <c r="AA128"/>
    </row>
    <row r="129" spans="1:27" ht="12.75" customHeight="1" x14ac:dyDescent="0.2">
      <c r="A129" s="239"/>
      <c r="B129" s="224"/>
      <c r="C129" s="9" t="s">
        <v>431</v>
      </c>
      <c r="D129" s="7"/>
      <c r="E129" s="17" t="s">
        <v>615</v>
      </c>
      <c r="F129" s="7"/>
      <c r="G129" s="7"/>
      <c r="H129" s="17" t="s">
        <v>615</v>
      </c>
      <c r="I129" s="7">
        <f t="shared" si="9"/>
        <v>0</v>
      </c>
      <c r="N129" s="92"/>
      <c r="O129" s="92"/>
      <c r="P129" s="92"/>
      <c r="Q129" s="92"/>
      <c r="W129"/>
      <c r="X129"/>
      <c r="Y129"/>
      <c r="Z129"/>
      <c r="AA129"/>
    </row>
    <row r="130" spans="1:27" ht="12.75" customHeight="1" x14ac:dyDescent="0.2">
      <c r="A130" s="239"/>
      <c r="B130" s="224"/>
      <c r="C130" s="9" t="s">
        <v>455</v>
      </c>
      <c r="D130" s="7"/>
      <c r="E130" s="17" t="s">
        <v>615</v>
      </c>
      <c r="F130" s="7"/>
      <c r="G130" s="7"/>
      <c r="H130" s="17" t="s">
        <v>615</v>
      </c>
      <c r="I130" s="7">
        <f t="shared" si="9"/>
        <v>0</v>
      </c>
      <c r="N130" s="92"/>
      <c r="O130" s="92"/>
      <c r="P130" s="92"/>
      <c r="Q130" s="92"/>
      <c r="W130"/>
      <c r="X130"/>
      <c r="Y130"/>
      <c r="Z130"/>
      <c r="AA130"/>
    </row>
    <row r="131" spans="1:27" ht="12.75" customHeight="1" x14ac:dyDescent="0.2">
      <c r="A131" s="239"/>
      <c r="B131" s="224"/>
      <c r="C131" s="9" t="s">
        <v>459</v>
      </c>
      <c r="D131" s="7"/>
      <c r="E131" s="17" t="s">
        <v>615</v>
      </c>
      <c r="F131" s="7"/>
      <c r="G131" s="7"/>
      <c r="H131" s="17" t="s">
        <v>615</v>
      </c>
      <c r="I131" s="7">
        <f t="shared" si="9"/>
        <v>0</v>
      </c>
      <c r="N131" s="92"/>
      <c r="O131" s="92"/>
      <c r="P131" s="92"/>
      <c r="Q131" s="92"/>
      <c r="W131"/>
      <c r="X131"/>
      <c r="Y131"/>
      <c r="Z131"/>
      <c r="AA131"/>
    </row>
    <row r="132" spans="1:27" ht="12.75" customHeight="1" x14ac:dyDescent="0.2">
      <c r="A132" s="239"/>
      <c r="B132" s="224"/>
      <c r="C132" s="51" t="s">
        <v>488</v>
      </c>
      <c r="D132" s="7"/>
      <c r="E132" s="17" t="s">
        <v>615</v>
      </c>
      <c r="F132" s="7"/>
      <c r="G132" s="7"/>
      <c r="H132" s="17" t="s">
        <v>615</v>
      </c>
      <c r="I132" s="7">
        <f t="shared" si="9"/>
        <v>0</v>
      </c>
      <c r="N132" s="92"/>
      <c r="O132" s="92"/>
      <c r="P132" s="92"/>
      <c r="W132"/>
      <c r="X132"/>
      <c r="Y132"/>
      <c r="Z132"/>
      <c r="AA132"/>
    </row>
    <row r="133" spans="1:27" ht="12.75" customHeight="1" x14ac:dyDescent="0.2">
      <c r="A133" s="239"/>
      <c r="B133" s="224"/>
      <c r="C133" s="34" t="s">
        <v>44</v>
      </c>
      <c r="D133" s="32">
        <f>SUM(D128:D132)</f>
        <v>0</v>
      </c>
      <c r="E133" s="41" t="s">
        <v>615</v>
      </c>
      <c r="F133" s="32"/>
      <c r="G133" s="32">
        <f>SUM(G128:G132)</f>
        <v>0</v>
      </c>
      <c r="H133" s="41" t="s">
        <v>615</v>
      </c>
      <c r="I133" s="32">
        <f t="shared" si="9"/>
        <v>0</v>
      </c>
      <c r="N133" s="92"/>
      <c r="O133" s="92"/>
      <c r="P133" s="92"/>
      <c r="Q133" s="92"/>
      <c r="W133"/>
      <c r="X133"/>
      <c r="Y133"/>
      <c r="Z133"/>
      <c r="AA133"/>
    </row>
    <row r="134" spans="1:27" ht="12.75" customHeight="1" x14ac:dyDescent="0.2">
      <c r="A134" s="239"/>
      <c r="B134" s="224"/>
      <c r="C134" s="53" t="s">
        <v>623</v>
      </c>
      <c r="D134" s="32"/>
      <c r="E134" s="33"/>
      <c r="F134" s="64"/>
      <c r="G134" s="32"/>
      <c r="H134" s="33"/>
      <c r="I134" s="32"/>
      <c r="N134" s="92"/>
      <c r="O134" s="92"/>
      <c r="P134" s="92"/>
      <c r="Q134" s="92"/>
      <c r="W134"/>
      <c r="X134"/>
      <c r="Y134"/>
      <c r="Z134"/>
      <c r="AA134"/>
    </row>
    <row r="135" spans="1:27" ht="12.75" customHeight="1" x14ac:dyDescent="0.2">
      <c r="A135" s="239"/>
      <c r="B135" s="224"/>
      <c r="C135" s="9" t="s">
        <v>570</v>
      </c>
      <c r="D135" s="15"/>
      <c r="E135" s="17" t="s">
        <v>615</v>
      </c>
      <c r="F135" s="7"/>
      <c r="G135" s="15"/>
      <c r="H135" s="17" t="s">
        <v>615</v>
      </c>
      <c r="I135" s="7">
        <f t="shared" si="6"/>
        <v>0</v>
      </c>
      <c r="N135" s="92"/>
      <c r="O135" s="92"/>
      <c r="P135" s="92"/>
      <c r="Q135" s="92"/>
      <c r="W135"/>
      <c r="X135"/>
      <c r="Y135"/>
      <c r="Z135"/>
      <c r="AA135"/>
    </row>
    <row r="136" spans="1:27" ht="12.75" customHeight="1" x14ac:dyDescent="0.2">
      <c r="A136" s="239"/>
      <c r="B136" s="224"/>
      <c r="C136" s="49" t="s">
        <v>571</v>
      </c>
      <c r="D136" s="15"/>
      <c r="E136" s="17" t="s">
        <v>615</v>
      </c>
      <c r="F136" s="7"/>
      <c r="G136" s="7"/>
      <c r="H136" s="17" t="s">
        <v>615</v>
      </c>
      <c r="I136" s="7">
        <f t="shared" si="6"/>
        <v>0</v>
      </c>
      <c r="N136" s="92"/>
      <c r="O136" s="92"/>
      <c r="P136" s="92"/>
      <c r="Q136" s="92"/>
      <c r="W136"/>
      <c r="X136"/>
      <c r="Y136"/>
      <c r="Z136"/>
      <c r="AA136"/>
    </row>
    <row r="137" spans="1:27" ht="12.75" customHeight="1" x14ac:dyDescent="0.2">
      <c r="A137" s="239"/>
      <c r="B137" s="224"/>
      <c r="C137" s="9" t="s">
        <v>572</v>
      </c>
      <c r="D137" s="14"/>
      <c r="E137" s="17" t="s">
        <v>615</v>
      </c>
      <c r="F137" s="16"/>
      <c r="G137" s="14"/>
      <c r="H137" s="17" t="s">
        <v>615</v>
      </c>
      <c r="I137" s="16">
        <f t="shared" si="6"/>
        <v>0</v>
      </c>
      <c r="N137" s="92"/>
      <c r="O137" s="92"/>
      <c r="P137" s="92"/>
      <c r="Q137" s="92"/>
      <c r="W137"/>
      <c r="X137"/>
      <c r="Y137"/>
      <c r="Z137"/>
      <c r="AA137"/>
    </row>
    <row r="138" spans="1:27" ht="12.75" customHeight="1" x14ac:dyDescent="0.2">
      <c r="A138" s="239"/>
      <c r="B138" s="224"/>
      <c r="C138" s="9" t="s">
        <v>573</v>
      </c>
      <c r="D138" s="7"/>
      <c r="E138" s="17" t="s">
        <v>615</v>
      </c>
      <c r="F138" s="7"/>
      <c r="G138" s="7"/>
      <c r="H138" s="17" t="s">
        <v>615</v>
      </c>
      <c r="I138" s="7">
        <f t="shared" si="6"/>
        <v>0</v>
      </c>
      <c r="N138" s="92"/>
      <c r="O138" s="92"/>
      <c r="P138" s="92"/>
      <c r="Q138" s="92"/>
      <c r="W138"/>
      <c r="X138"/>
      <c r="Y138"/>
      <c r="Z138"/>
      <c r="AA138"/>
    </row>
    <row r="139" spans="1:27" ht="12.75" customHeight="1" x14ac:dyDescent="0.2">
      <c r="A139" s="239"/>
      <c r="B139" s="224"/>
      <c r="C139" s="49" t="s">
        <v>486</v>
      </c>
      <c r="D139" s="14"/>
      <c r="E139" s="17">
        <f t="shared" si="7"/>
        <v>0</v>
      </c>
      <c r="F139" s="16"/>
      <c r="G139" s="7">
        <v>384</v>
      </c>
      <c r="H139" s="17">
        <f t="shared" si="8"/>
        <v>1</v>
      </c>
      <c r="I139" s="16">
        <f t="shared" si="6"/>
        <v>384</v>
      </c>
      <c r="N139" s="92"/>
      <c r="O139" s="92"/>
      <c r="P139" s="92"/>
      <c r="Q139" s="92"/>
      <c r="W139"/>
      <c r="X139"/>
      <c r="Y139"/>
      <c r="Z139"/>
      <c r="AA139"/>
    </row>
    <row r="140" spans="1:27" ht="12.75" customHeight="1" x14ac:dyDescent="0.2">
      <c r="A140" s="239"/>
      <c r="B140" s="224"/>
      <c r="C140" s="49" t="s">
        <v>574</v>
      </c>
      <c r="D140" s="7"/>
      <c r="E140" s="17" t="s">
        <v>615</v>
      </c>
      <c r="F140" s="7"/>
      <c r="G140" s="7"/>
      <c r="H140" s="17" t="s">
        <v>615</v>
      </c>
      <c r="I140" s="7">
        <f t="shared" si="6"/>
        <v>0</v>
      </c>
      <c r="W140"/>
      <c r="X140"/>
      <c r="Y140"/>
      <c r="Z140"/>
      <c r="AA140"/>
    </row>
    <row r="141" spans="1:27" ht="12.75" customHeight="1" x14ac:dyDescent="0.2">
      <c r="A141" s="239"/>
      <c r="B141" s="224"/>
      <c r="C141" s="49" t="s">
        <v>575</v>
      </c>
      <c r="D141" s="7"/>
      <c r="E141" s="17" t="s">
        <v>615</v>
      </c>
      <c r="F141" s="7"/>
      <c r="G141" s="7"/>
      <c r="H141" s="17" t="s">
        <v>615</v>
      </c>
      <c r="I141" s="7">
        <f t="shared" si="6"/>
        <v>0</v>
      </c>
      <c r="W141"/>
      <c r="X141"/>
      <c r="Y141"/>
      <c r="Z141"/>
      <c r="AA141"/>
    </row>
    <row r="142" spans="1:27" ht="12.75" customHeight="1" x14ac:dyDescent="0.2">
      <c r="A142" s="239"/>
      <c r="B142" s="224"/>
      <c r="C142" s="49" t="s">
        <v>576</v>
      </c>
      <c r="D142" s="7"/>
      <c r="E142" s="17" t="s">
        <v>615</v>
      </c>
      <c r="F142" s="7"/>
      <c r="G142" s="7"/>
      <c r="H142" s="17" t="s">
        <v>615</v>
      </c>
      <c r="I142" s="7">
        <f t="shared" si="6"/>
        <v>0</v>
      </c>
      <c r="W142"/>
      <c r="X142"/>
      <c r="Y142"/>
      <c r="Z142"/>
      <c r="AA142"/>
    </row>
    <row r="143" spans="1:27" ht="12.75" customHeight="1" x14ac:dyDescent="0.2">
      <c r="A143" s="239"/>
      <c r="B143" s="224"/>
      <c r="C143" s="49" t="s">
        <v>577</v>
      </c>
      <c r="D143" s="7"/>
      <c r="E143" s="17" t="s">
        <v>615</v>
      </c>
      <c r="F143" s="7"/>
      <c r="G143" s="7"/>
      <c r="H143" s="17" t="s">
        <v>615</v>
      </c>
      <c r="I143" s="7">
        <f t="shared" si="6"/>
        <v>0</v>
      </c>
      <c r="N143" s="92"/>
      <c r="O143" s="92"/>
      <c r="P143" s="92"/>
      <c r="Q143" s="92"/>
      <c r="W143"/>
      <c r="X143"/>
      <c r="Y143"/>
      <c r="Z143"/>
      <c r="AA143"/>
    </row>
    <row r="144" spans="1:27" ht="12.75" customHeight="1" x14ac:dyDescent="0.2">
      <c r="A144" s="239"/>
      <c r="B144" s="224"/>
      <c r="C144" s="34" t="s">
        <v>44</v>
      </c>
      <c r="D144" s="32">
        <f>SUM(D135:D143)</f>
        <v>0</v>
      </c>
      <c r="E144" s="33">
        <f t="shared" si="7"/>
        <v>0</v>
      </c>
      <c r="F144" s="32"/>
      <c r="G144" s="32">
        <f>SUM(G135:G143)</f>
        <v>384</v>
      </c>
      <c r="H144" s="33">
        <f t="shared" si="8"/>
        <v>1</v>
      </c>
      <c r="I144" s="32">
        <f t="shared" si="6"/>
        <v>384</v>
      </c>
      <c r="W144"/>
      <c r="X144"/>
      <c r="Y144"/>
      <c r="Z144"/>
      <c r="AA144"/>
    </row>
    <row r="145" spans="1:27" ht="12.75" customHeight="1" x14ac:dyDescent="0.2">
      <c r="A145" s="239"/>
      <c r="B145" s="225"/>
      <c r="C145" s="53" t="s">
        <v>674</v>
      </c>
      <c r="D145" s="32"/>
      <c r="E145" s="33"/>
      <c r="F145" s="64"/>
      <c r="G145" s="32"/>
      <c r="H145" s="33"/>
      <c r="I145" s="32"/>
      <c r="N145" s="92"/>
      <c r="O145" s="92"/>
      <c r="P145" s="92"/>
      <c r="Q145" s="92"/>
      <c r="W145"/>
      <c r="X145"/>
      <c r="Y145"/>
      <c r="Z145"/>
      <c r="AA145"/>
    </row>
    <row r="146" spans="1:27" ht="12.75" customHeight="1" x14ac:dyDescent="0.2">
      <c r="A146" s="239"/>
      <c r="B146" s="225"/>
      <c r="C146" s="8" t="s">
        <v>578</v>
      </c>
      <c r="D146" s="7"/>
      <c r="E146" s="17" t="s">
        <v>615</v>
      </c>
      <c r="F146" s="7"/>
      <c r="G146" s="15"/>
      <c r="H146" s="17" t="s">
        <v>615</v>
      </c>
      <c r="I146" s="7">
        <f t="shared" ref="I146:I152" si="10">+D146+G146</f>
        <v>0</v>
      </c>
      <c r="W146"/>
      <c r="X146"/>
      <c r="Y146"/>
      <c r="Z146"/>
      <c r="AA146"/>
    </row>
    <row r="147" spans="1:27" ht="12.75" customHeight="1" x14ac:dyDescent="0.2">
      <c r="A147" s="239"/>
      <c r="B147" s="225"/>
      <c r="C147" s="49" t="s">
        <v>579</v>
      </c>
      <c r="D147" s="7"/>
      <c r="E147" s="17" t="s">
        <v>615</v>
      </c>
      <c r="F147" s="7"/>
      <c r="G147" s="15"/>
      <c r="H147" s="17" t="s">
        <v>615</v>
      </c>
      <c r="I147" s="7">
        <f t="shared" si="10"/>
        <v>0</v>
      </c>
      <c r="W147"/>
      <c r="X147"/>
      <c r="Y147"/>
      <c r="Z147"/>
      <c r="AA147"/>
    </row>
    <row r="148" spans="1:27" ht="12.75" customHeight="1" x14ac:dyDescent="0.2">
      <c r="A148" s="239"/>
      <c r="B148" s="225"/>
      <c r="C148" s="49" t="s">
        <v>580</v>
      </c>
      <c r="D148" s="7"/>
      <c r="E148" s="17" t="s">
        <v>615</v>
      </c>
      <c r="F148" s="7"/>
      <c r="G148" s="15"/>
      <c r="H148" s="17" t="s">
        <v>615</v>
      </c>
      <c r="I148" s="7">
        <f t="shared" si="10"/>
        <v>0</v>
      </c>
      <c r="N148" s="92"/>
      <c r="O148" s="92"/>
      <c r="P148" s="92"/>
      <c r="W148"/>
      <c r="X148"/>
      <c r="Y148"/>
      <c r="Z148"/>
      <c r="AA148"/>
    </row>
    <row r="149" spans="1:27" ht="12.75" customHeight="1" x14ac:dyDescent="0.2">
      <c r="A149" s="239"/>
      <c r="B149" s="225"/>
      <c r="C149" s="49" t="s">
        <v>581</v>
      </c>
      <c r="D149" s="7"/>
      <c r="E149" s="17" t="s">
        <v>615</v>
      </c>
      <c r="F149" s="7"/>
      <c r="G149" s="15"/>
      <c r="H149" s="17" t="s">
        <v>615</v>
      </c>
      <c r="I149" s="7">
        <f t="shared" si="10"/>
        <v>0</v>
      </c>
      <c r="N149" s="92"/>
      <c r="O149" s="92"/>
      <c r="P149" s="92"/>
      <c r="W149"/>
      <c r="X149"/>
      <c r="Y149"/>
      <c r="Z149"/>
      <c r="AA149"/>
    </row>
    <row r="150" spans="1:27" ht="12.75" customHeight="1" x14ac:dyDescent="0.2">
      <c r="A150" s="239"/>
      <c r="B150" s="225"/>
      <c r="C150" s="34" t="s">
        <v>44</v>
      </c>
      <c r="D150" s="32">
        <f>SUM(D146:D149)</f>
        <v>0</v>
      </c>
      <c r="E150" s="41" t="s">
        <v>615</v>
      </c>
      <c r="F150" s="32"/>
      <c r="G150" s="32">
        <f>SUM(G146:G149)</f>
        <v>0</v>
      </c>
      <c r="H150" s="41" t="s">
        <v>615</v>
      </c>
      <c r="I150" s="32">
        <f t="shared" si="10"/>
        <v>0</v>
      </c>
      <c r="N150" s="92"/>
      <c r="O150" s="92"/>
      <c r="P150" s="92"/>
      <c r="W150"/>
      <c r="X150"/>
      <c r="Y150"/>
      <c r="Z150"/>
      <c r="AA150"/>
    </row>
    <row r="151" spans="1:27" ht="12.75" customHeight="1" thickBot="1" x14ac:dyDescent="0.25">
      <c r="A151" s="239"/>
      <c r="B151" s="226"/>
      <c r="C151" s="63" t="s">
        <v>0</v>
      </c>
      <c r="D151" s="62">
        <f>SUM(D126,D133,D144,D150)</f>
        <v>0</v>
      </c>
      <c r="E151" s="60">
        <f t="shared" ref="E151:E152" si="11">+D151/$I151</f>
        <v>0</v>
      </c>
      <c r="F151" s="62"/>
      <c r="G151" s="62">
        <f>SUM(G126,G133,G144,G150)</f>
        <v>384</v>
      </c>
      <c r="H151" s="60">
        <f t="shared" ref="H151:H152" si="12">+G151/$I151</f>
        <v>1</v>
      </c>
      <c r="I151" s="62">
        <f t="shared" si="10"/>
        <v>384</v>
      </c>
      <c r="N151" s="92"/>
      <c r="O151" s="92"/>
      <c r="P151" s="92"/>
      <c r="Q151" s="92"/>
      <c r="W151"/>
      <c r="X151"/>
      <c r="Y151"/>
      <c r="Z151"/>
      <c r="AA151"/>
    </row>
    <row r="152" spans="1:27" ht="12.75" customHeight="1" thickBot="1" x14ac:dyDescent="0.25">
      <c r="A152" s="240"/>
      <c r="B152" s="228" t="s">
        <v>170</v>
      </c>
      <c r="C152" s="229"/>
      <c r="D152" s="75">
        <f>SUM(D118,D151)</f>
        <v>66384</v>
      </c>
      <c r="E152" s="76">
        <f t="shared" si="11"/>
        <v>0.35322663034224416</v>
      </c>
      <c r="F152" s="77"/>
      <c r="G152" s="75">
        <f>SUM(G118,G151)</f>
        <v>121552</v>
      </c>
      <c r="H152" s="76">
        <f t="shared" si="12"/>
        <v>0.64677336965775578</v>
      </c>
      <c r="I152" s="77">
        <f t="shared" si="10"/>
        <v>187936</v>
      </c>
      <c r="N152" s="92"/>
      <c r="O152" s="92"/>
      <c r="P152" s="92"/>
      <c r="Q152" s="92"/>
      <c r="W152"/>
      <c r="X152"/>
      <c r="Y152"/>
      <c r="Z152"/>
      <c r="AA152"/>
    </row>
    <row r="153" spans="1:27" ht="12.75" customHeight="1" x14ac:dyDescent="0.2">
      <c r="A153" s="235" t="s">
        <v>346</v>
      </c>
      <c r="B153" s="224" t="s">
        <v>339</v>
      </c>
      <c r="C153" s="52" t="s">
        <v>149</v>
      </c>
      <c r="D153" s="42"/>
      <c r="E153" s="41"/>
      <c r="F153" s="42"/>
      <c r="G153" s="42"/>
      <c r="H153" s="41"/>
      <c r="I153" s="42"/>
      <c r="N153" s="92"/>
      <c r="O153" s="92"/>
      <c r="P153" s="92"/>
      <c r="Q153" s="92"/>
      <c r="W153"/>
      <c r="X153"/>
      <c r="Y153"/>
      <c r="Z153"/>
      <c r="AA153"/>
    </row>
    <row r="154" spans="1:27" ht="12.75" customHeight="1" x14ac:dyDescent="0.2">
      <c r="A154" s="238"/>
      <c r="B154" s="233"/>
      <c r="C154" s="51" t="s">
        <v>420</v>
      </c>
      <c r="D154" s="16"/>
      <c r="E154" s="17" t="s">
        <v>615</v>
      </c>
      <c r="F154" s="16"/>
      <c r="G154" s="16"/>
      <c r="H154" s="17" t="s">
        <v>615</v>
      </c>
      <c r="I154" s="16">
        <f t="shared" ref="I154:I164" si="13">+D154+G154</f>
        <v>0</v>
      </c>
      <c r="N154" s="92"/>
      <c r="O154" s="92"/>
      <c r="P154" s="92"/>
      <c r="Q154" s="92"/>
      <c r="W154"/>
      <c r="X154"/>
      <c r="Y154"/>
      <c r="Z154"/>
      <c r="AA154"/>
    </row>
    <row r="155" spans="1:27" ht="12.75" customHeight="1" x14ac:dyDescent="0.2">
      <c r="A155" s="238"/>
      <c r="B155" s="233"/>
      <c r="C155" s="9" t="s">
        <v>428</v>
      </c>
      <c r="D155" s="16"/>
      <c r="E155" s="17" t="s">
        <v>615</v>
      </c>
      <c r="F155" s="16"/>
      <c r="G155" s="16"/>
      <c r="H155" s="17" t="s">
        <v>615</v>
      </c>
      <c r="I155" s="16">
        <f t="shared" si="13"/>
        <v>0</v>
      </c>
      <c r="N155" s="92"/>
      <c r="O155" s="92"/>
      <c r="P155" s="92"/>
      <c r="Q155" s="92"/>
      <c r="W155"/>
      <c r="X155"/>
      <c r="Y155"/>
      <c r="Z155"/>
      <c r="AA155"/>
    </row>
    <row r="156" spans="1:27" ht="12.75" customHeight="1" x14ac:dyDescent="0.2">
      <c r="A156" s="238"/>
      <c r="B156" s="233"/>
      <c r="C156" s="9" t="s">
        <v>435</v>
      </c>
      <c r="D156" s="7"/>
      <c r="E156" s="17" t="s">
        <v>615</v>
      </c>
      <c r="F156" s="7"/>
      <c r="G156" s="7"/>
      <c r="H156" s="17" t="s">
        <v>615</v>
      </c>
      <c r="I156" s="7">
        <f t="shared" si="13"/>
        <v>0</v>
      </c>
      <c r="N156" s="92"/>
      <c r="O156" s="92"/>
      <c r="P156" s="92"/>
      <c r="Q156" s="92"/>
      <c r="W156"/>
      <c r="X156"/>
      <c r="Y156"/>
      <c r="Z156"/>
      <c r="AA156"/>
    </row>
    <row r="157" spans="1:27" ht="12.75" customHeight="1" x14ac:dyDescent="0.2">
      <c r="A157" s="238"/>
      <c r="B157" s="233"/>
      <c r="C157" s="9" t="s">
        <v>467</v>
      </c>
      <c r="D157" s="7"/>
      <c r="E157" s="10">
        <f t="shared" ref="E157:E164" si="14">+D157/$I157</f>
        <v>0</v>
      </c>
      <c r="F157" s="7"/>
      <c r="G157" s="7">
        <v>6912</v>
      </c>
      <c r="H157" s="10">
        <f t="shared" ref="H157:H164" si="15">+G157/$I157</f>
        <v>1</v>
      </c>
      <c r="I157" s="7">
        <f t="shared" si="13"/>
        <v>6912</v>
      </c>
      <c r="N157" s="92"/>
      <c r="O157" s="92"/>
      <c r="P157" s="92"/>
      <c r="Q157" s="92"/>
      <c r="W157"/>
      <c r="X157"/>
      <c r="Y157"/>
      <c r="Z157"/>
      <c r="AA157"/>
    </row>
    <row r="158" spans="1:27" ht="12.75" customHeight="1" x14ac:dyDescent="0.2">
      <c r="A158" s="238"/>
      <c r="B158" s="233"/>
      <c r="C158" s="9" t="s">
        <v>473</v>
      </c>
      <c r="D158" s="7"/>
      <c r="E158" s="17" t="s">
        <v>615</v>
      </c>
      <c r="F158" s="7"/>
      <c r="G158" s="7"/>
      <c r="H158" s="17" t="s">
        <v>615</v>
      </c>
      <c r="I158" s="7">
        <f t="shared" si="13"/>
        <v>0</v>
      </c>
      <c r="W158"/>
      <c r="X158"/>
      <c r="Y158"/>
      <c r="Z158"/>
      <c r="AA158"/>
    </row>
    <row r="159" spans="1:27" ht="12.75" customHeight="1" x14ac:dyDescent="0.2">
      <c r="A159" s="238"/>
      <c r="B159" s="233"/>
      <c r="C159" s="9" t="s">
        <v>474</v>
      </c>
      <c r="D159" s="7"/>
      <c r="E159" s="17" t="s">
        <v>615</v>
      </c>
      <c r="F159" s="7"/>
      <c r="G159" s="7"/>
      <c r="H159" s="17" t="s">
        <v>615</v>
      </c>
      <c r="I159" s="7">
        <f t="shared" si="13"/>
        <v>0</v>
      </c>
      <c r="W159"/>
      <c r="X159"/>
      <c r="Y159"/>
      <c r="Z159"/>
      <c r="AA159"/>
    </row>
    <row r="160" spans="1:27" ht="12.75" customHeight="1" x14ac:dyDescent="0.2">
      <c r="A160" s="238"/>
      <c r="B160" s="233"/>
      <c r="C160" s="9" t="s">
        <v>484</v>
      </c>
      <c r="D160" s="7"/>
      <c r="E160" s="17" t="s">
        <v>615</v>
      </c>
      <c r="F160" s="7"/>
      <c r="G160" s="7"/>
      <c r="H160" s="17" t="s">
        <v>615</v>
      </c>
      <c r="I160" s="7">
        <f t="shared" si="13"/>
        <v>0</v>
      </c>
      <c r="W160"/>
      <c r="X160"/>
      <c r="Y160"/>
      <c r="Z160"/>
      <c r="AA160"/>
    </row>
    <row r="161" spans="1:27" ht="12.75" customHeight="1" x14ac:dyDescent="0.2">
      <c r="A161" s="238"/>
      <c r="B161" s="233"/>
      <c r="C161" s="9" t="s">
        <v>491</v>
      </c>
      <c r="D161" s="7"/>
      <c r="E161" s="17" t="s">
        <v>615</v>
      </c>
      <c r="F161" s="7"/>
      <c r="G161" s="7"/>
      <c r="H161" s="17" t="s">
        <v>615</v>
      </c>
      <c r="I161" s="7">
        <f t="shared" si="13"/>
        <v>0</v>
      </c>
      <c r="W161"/>
      <c r="X161"/>
      <c r="Y161"/>
      <c r="Z161"/>
      <c r="AA161"/>
    </row>
    <row r="162" spans="1:27" ht="12.75" customHeight="1" x14ac:dyDescent="0.2">
      <c r="A162" s="238"/>
      <c r="B162" s="233"/>
      <c r="C162" s="9" t="s">
        <v>497</v>
      </c>
      <c r="D162" s="7"/>
      <c r="E162" s="17" t="s">
        <v>615</v>
      </c>
      <c r="F162" s="7"/>
      <c r="G162" s="7"/>
      <c r="H162" s="17" t="s">
        <v>615</v>
      </c>
      <c r="I162" s="7">
        <f t="shared" si="13"/>
        <v>0</v>
      </c>
      <c r="W162"/>
      <c r="X162"/>
      <c r="Y162"/>
      <c r="Z162"/>
      <c r="AA162"/>
    </row>
    <row r="163" spans="1:27" ht="12.75" customHeight="1" x14ac:dyDescent="0.2">
      <c r="A163" s="238"/>
      <c r="B163" s="233"/>
      <c r="C163" s="9" t="s">
        <v>499</v>
      </c>
      <c r="D163" s="7">
        <v>816</v>
      </c>
      <c r="E163" s="10">
        <f t="shared" si="14"/>
        <v>0.10429447852760736</v>
      </c>
      <c r="F163" s="7"/>
      <c r="G163" s="7">
        <v>7008</v>
      </c>
      <c r="H163" s="10">
        <f t="shared" si="15"/>
        <v>0.89570552147239269</v>
      </c>
      <c r="I163" s="7">
        <f t="shared" si="13"/>
        <v>7824</v>
      </c>
      <c r="N163" s="92"/>
      <c r="O163" s="92"/>
      <c r="P163" s="92"/>
      <c r="Q163" s="92"/>
      <c r="W163"/>
      <c r="X163"/>
      <c r="Y163"/>
      <c r="Z163"/>
      <c r="AA163"/>
    </row>
    <row r="164" spans="1:27" ht="12.75" customHeight="1" x14ac:dyDescent="0.2">
      <c r="A164" s="238"/>
      <c r="B164" s="233"/>
      <c r="C164" s="34" t="s">
        <v>44</v>
      </c>
      <c r="D164" s="32">
        <f>SUM(D154:D163)</f>
        <v>816</v>
      </c>
      <c r="E164" s="39">
        <f t="shared" si="14"/>
        <v>5.5374592833876218E-2</v>
      </c>
      <c r="F164" s="38"/>
      <c r="G164" s="32">
        <f>SUM(G154:G163)</f>
        <v>13920</v>
      </c>
      <c r="H164" s="39">
        <f t="shared" si="15"/>
        <v>0.94462540716612375</v>
      </c>
      <c r="I164" s="38">
        <f t="shared" si="13"/>
        <v>14736</v>
      </c>
      <c r="N164" s="92"/>
      <c r="O164" s="92"/>
      <c r="P164" s="92"/>
      <c r="W164"/>
      <c r="X164"/>
      <c r="Y164"/>
      <c r="Z164"/>
      <c r="AA164"/>
    </row>
    <row r="165" spans="1:27" ht="12.75" customHeight="1" x14ac:dyDescent="0.2">
      <c r="A165" s="238"/>
      <c r="B165" s="233"/>
      <c r="C165" s="52" t="s">
        <v>133</v>
      </c>
      <c r="D165" s="32"/>
      <c r="E165" s="33"/>
      <c r="F165" s="64"/>
      <c r="G165" s="32"/>
      <c r="H165" s="33"/>
      <c r="I165" s="32"/>
      <c r="W165"/>
      <c r="X165"/>
      <c r="Y165"/>
      <c r="Z165"/>
      <c r="AA165"/>
    </row>
    <row r="166" spans="1:27" ht="12.75" customHeight="1" x14ac:dyDescent="0.2">
      <c r="A166" s="238"/>
      <c r="B166" s="233"/>
      <c r="C166" s="9" t="s">
        <v>422</v>
      </c>
      <c r="D166" s="16"/>
      <c r="E166" s="17" t="s">
        <v>615</v>
      </c>
      <c r="F166" s="5"/>
      <c r="G166" s="16"/>
      <c r="H166" s="17" t="s">
        <v>615</v>
      </c>
      <c r="I166" s="16">
        <f t="shared" ref="I166:I210" si="16">+D166+G166</f>
        <v>0</v>
      </c>
      <c r="W166"/>
      <c r="X166"/>
      <c r="Y166"/>
      <c r="Z166"/>
      <c r="AA166"/>
    </row>
    <row r="167" spans="1:27" ht="12.75" customHeight="1" x14ac:dyDescent="0.2">
      <c r="A167" s="238"/>
      <c r="B167" s="233"/>
      <c r="C167" s="9" t="s">
        <v>440</v>
      </c>
      <c r="D167" s="7"/>
      <c r="E167" s="17" t="s">
        <v>615</v>
      </c>
      <c r="F167" s="12"/>
      <c r="G167" s="7"/>
      <c r="H167" s="17" t="s">
        <v>615</v>
      </c>
      <c r="I167" s="7">
        <f t="shared" si="16"/>
        <v>0</v>
      </c>
      <c r="W167"/>
      <c r="X167"/>
      <c r="Y167"/>
      <c r="Z167"/>
      <c r="AA167"/>
    </row>
    <row r="168" spans="1:27" ht="12.75" customHeight="1" x14ac:dyDescent="0.2">
      <c r="A168" s="238"/>
      <c r="B168" s="233"/>
      <c r="C168" s="9" t="s">
        <v>466</v>
      </c>
      <c r="D168" s="7">
        <v>11296</v>
      </c>
      <c r="E168" s="10">
        <f t="shared" ref="E168:E210" si="17">+D168/$I168</f>
        <v>0.31531933899062081</v>
      </c>
      <c r="F168" s="12"/>
      <c r="G168" s="7">
        <v>24528</v>
      </c>
      <c r="H168" s="10">
        <f t="shared" ref="H168:H210" si="18">+G168/$I168</f>
        <v>0.68468066100937919</v>
      </c>
      <c r="I168" s="7">
        <f t="shared" si="16"/>
        <v>35824</v>
      </c>
      <c r="N168" s="92"/>
      <c r="O168" s="92"/>
      <c r="P168" s="92"/>
      <c r="Q168" s="92"/>
      <c r="W168"/>
      <c r="X168"/>
      <c r="Y168"/>
      <c r="Z168"/>
      <c r="AA168"/>
    </row>
    <row r="169" spans="1:27" ht="12.75" customHeight="1" x14ac:dyDescent="0.2">
      <c r="A169" s="238"/>
      <c r="B169" s="233"/>
      <c r="C169" s="9" t="s">
        <v>471</v>
      </c>
      <c r="D169" s="7"/>
      <c r="E169" s="17" t="s">
        <v>615</v>
      </c>
      <c r="F169" s="7"/>
      <c r="G169" s="7"/>
      <c r="H169" s="17" t="s">
        <v>615</v>
      </c>
      <c r="I169" s="7">
        <f t="shared" si="16"/>
        <v>0</v>
      </c>
      <c r="W169"/>
      <c r="X169"/>
      <c r="Y169"/>
      <c r="Z169"/>
      <c r="AA169"/>
    </row>
    <row r="170" spans="1:27" ht="12.75" customHeight="1" x14ac:dyDescent="0.2">
      <c r="A170" s="238"/>
      <c r="B170" s="233"/>
      <c r="C170" s="9" t="s">
        <v>477</v>
      </c>
      <c r="D170" s="7">
        <v>14112</v>
      </c>
      <c r="E170" s="10">
        <f t="shared" si="17"/>
        <v>0.51760563380281688</v>
      </c>
      <c r="F170" s="7"/>
      <c r="G170" s="7">
        <v>13152</v>
      </c>
      <c r="H170" s="10">
        <f t="shared" si="18"/>
        <v>0.48239436619718312</v>
      </c>
      <c r="I170" s="7">
        <f t="shared" si="16"/>
        <v>27264</v>
      </c>
      <c r="N170" s="92"/>
      <c r="O170" s="92"/>
      <c r="P170" s="92"/>
      <c r="Q170" s="92"/>
      <c r="W170"/>
      <c r="X170"/>
      <c r="Y170"/>
      <c r="Z170"/>
      <c r="AA170"/>
    </row>
    <row r="171" spans="1:27" ht="12.75" customHeight="1" x14ac:dyDescent="0.2">
      <c r="A171" s="238"/>
      <c r="B171" s="233"/>
      <c r="C171" s="9" t="s">
        <v>480</v>
      </c>
      <c r="D171" s="15"/>
      <c r="E171" s="17" t="s">
        <v>615</v>
      </c>
      <c r="F171" s="7"/>
      <c r="G171" s="15"/>
      <c r="H171" s="17" t="s">
        <v>615</v>
      </c>
      <c r="I171" s="7">
        <f t="shared" si="16"/>
        <v>0</v>
      </c>
      <c r="W171"/>
      <c r="X171"/>
      <c r="Y171"/>
      <c r="Z171"/>
      <c r="AA171"/>
    </row>
    <row r="172" spans="1:27" ht="12.75" customHeight="1" x14ac:dyDescent="0.2">
      <c r="A172" s="238"/>
      <c r="B172" s="233"/>
      <c r="C172" s="9" t="s">
        <v>494</v>
      </c>
      <c r="D172" s="15"/>
      <c r="E172" s="17" t="s">
        <v>615</v>
      </c>
      <c r="F172" s="7"/>
      <c r="G172" s="7"/>
      <c r="H172" s="17" t="s">
        <v>615</v>
      </c>
      <c r="I172" s="7">
        <f t="shared" si="16"/>
        <v>0</v>
      </c>
      <c r="W172"/>
      <c r="X172"/>
      <c r="Y172"/>
      <c r="Z172"/>
      <c r="AA172"/>
    </row>
    <row r="173" spans="1:27" ht="12.75" customHeight="1" x14ac:dyDescent="0.2">
      <c r="A173" s="238"/>
      <c r="B173" s="233"/>
      <c r="C173" s="9" t="s">
        <v>502</v>
      </c>
      <c r="D173" s="7"/>
      <c r="E173" s="17" t="s">
        <v>615</v>
      </c>
      <c r="F173" s="7"/>
      <c r="G173" s="7"/>
      <c r="H173" s="17" t="s">
        <v>615</v>
      </c>
      <c r="I173" s="7">
        <f t="shared" si="16"/>
        <v>0</v>
      </c>
      <c r="W173"/>
      <c r="X173"/>
      <c r="Y173"/>
      <c r="Z173"/>
      <c r="AA173"/>
    </row>
    <row r="174" spans="1:27" ht="12.75" customHeight="1" x14ac:dyDescent="0.2">
      <c r="A174" s="238"/>
      <c r="B174" s="233"/>
      <c r="C174" s="9" t="s">
        <v>510</v>
      </c>
      <c r="D174" s="7"/>
      <c r="E174" s="17" t="s">
        <v>615</v>
      </c>
      <c r="F174" s="7"/>
      <c r="G174" s="7"/>
      <c r="H174" s="17" t="s">
        <v>615</v>
      </c>
      <c r="I174" s="7">
        <f t="shared" si="16"/>
        <v>0</v>
      </c>
      <c r="W174"/>
      <c r="X174"/>
      <c r="Y174"/>
      <c r="Z174"/>
      <c r="AA174"/>
    </row>
    <row r="175" spans="1:27" ht="12.75" customHeight="1" x14ac:dyDescent="0.2">
      <c r="A175" s="238"/>
      <c r="B175" s="233"/>
      <c r="C175" s="49" t="s">
        <v>511</v>
      </c>
      <c r="D175" s="7"/>
      <c r="E175" s="17" t="s">
        <v>615</v>
      </c>
      <c r="F175" s="7"/>
      <c r="G175" s="7"/>
      <c r="H175" s="17" t="s">
        <v>615</v>
      </c>
      <c r="I175" s="7">
        <f t="shared" si="16"/>
        <v>0</v>
      </c>
      <c r="W175"/>
      <c r="X175"/>
      <c r="Y175"/>
      <c r="Z175"/>
      <c r="AA175"/>
    </row>
    <row r="176" spans="1:27" ht="12.75" customHeight="1" x14ac:dyDescent="0.2">
      <c r="A176" s="238"/>
      <c r="B176" s="233"/>
      <c r="C176" s="34" t="s">
        <v>44</v>
      </c>
      <c r="D176" s="32">
        <f>SUM(D166:D175)</f>
        <v>25408</v>
      </c>
      <c r="E176" s="33">
        <f t="shared" si="17"/>
        <v>0.40273903119452192</v>
      </c>
      <c r="F176" s="32"/>
      <c r="G176" s="32">
        <f>SUM(G166:G175)</f>
        <v>37680</v>
      </c>
      <c r="H176" s="33">
        <f t="shared" si="18"/>
        <v>0.59726096880547808</v>
      </c>
      <c r="I176" s="32">
        <f t="shared" si="16"/>
        <v>63088</v>
      </c>
      <c r="N176" s="92"/>
      <c r="O176" s="92"/>
      <c r="P176" s="92"/>
      <c r="Q176" s="92"/>
      <c r="W176"/>
      <c r="X176"/>
      <c r="Y176"/>
      <c r="Z176"/>
      <c r="AA176"/>
    </row>
    <row r="177" spans="1:27" ht="12.75" customHeight="1" x14ac:dyDescent="0.2">
      <c r="A177" s="238"/>
      <c r="B177" s="233"/>
      <c r="C177" s="52" t="s">
        <v>54</v>
      </c>
      <c r="D177" s="32"/>
      <c r="E177" s="33"/>
      <c r="F177" s="64"/>
      <c r="G177" s="32"/>
      <c r="H177" s="33"/>
      <c r="I177" s="32"/>
      <c r="W177"/>
      <c r="X177"/>
      <c r="Y177"/>
      <c r="Z177"/>
      <c r="AA177"/>
    </row>
    <row r="178" spans="1:27" ht="12.75" customHeight="1" x14ac:dyDescent="0.2">
      <c r="A178" s="238"/>
      <c r="B178" s="233"/>
      <c r="C178" s="9" t="s">
        <v>522</v>
      </c>
      <c r="D178" s="7"/>
      <c r="E178" s="17" t="s">
        <v>615</v>
      </c>
      <c r="F178" s="12"/>
      <c r="G178" s="7"/>
      <c r="H178" s="17" t="s">
        <v>615</v>
      </c>
      <c r="I178" s="7">
        <f t="shared" si="16"/>
        <v>0</v>
      </c>
      <c r="W178"/>
      <c r="X178"/>
      <c r="Y178"/>
      <c r="Z178"/>
      <c r="AA178"/>
    </row>
    <row r="179" spans="1:27" ht="12.75" customHeight="1" x14ac:dyDescent="0.2">
      <c r="A179" s="238"/>
      <c r="B179" s="233"/>
      <c r="C179" s="9" t="s">
        <v>423</v>
      </c>
      <c r="D179" s="15"/>
      <c r="E179" s="17" t="s">
        <v>615</v>
      </c>
      <c r="F179" s="7"/>
      <c r="G179" s="15"/>
      <c r="H179" s="17" t="s">
        <v>615</v>
      </c>
      <c r="I179" s="7">
        <f t="shared" si="16"/>
        <v>0</v>
      </c>
      <c r="W179"/>
      <c r="X179"/>
      <c r="Y179"/>
      <c r="Z179"/>
      <c r="AA179"/>
    </row>
    <row r="180" spans="1:27" ht="12.75" customHeight="1" x14ac:dyDescent="0.2">
      <c r="A180" s="238"/>
      <c r="B180" s="233"/>
      <c r="C180" s="9" t="s">
        <v>431</v>
      </c>
      <c r="D180" s="15"/>
      <c r="E180" s="17" t="s">
        <v>615</v>
      </c>
      <c r="F180" s="7"/>
      <c r="G180" s="15"/>
      <c r="H180" s="17" t="s">
        <v>615</v>
      </c>
      <c r="I180" s="7">
        <f t="shared" si="16"/>
        <v>0</v>
      </c>
      <c r="W180"/>
      <c r="X180"/>
      <c r="Y180"/>
      <c r="Z180"/>
      <c r="AA180"/>
    </row>
    <row r="181" spans="1:27" ht="12.75" customHeight="1" x14ac:dyDescent="0.2">
      <c r="A181" s="238"/>
      <c r="B181" s="233"/>
      <c r="C181" s="9" t="s">
        <v>452</v>
      </c>
      <c r="D181" s="7"/>
      <c r="E181" s="17" t="s">
        <v>615</v>
      </c>
      <c r="F181" s="7"/>
      <c r="G181" s="7"/>
      <c r="H181" s="17" t="s">
        <v>615</v>
      </c>
      <c r="I181" s="7">
        <f t="shared" si="16"/>
        <v>0</v>
      </c>
      <c r="N181" s="92"/>
      <c r="O181" s="92"/>
      <c r="P181" s="92"/>
      <c r="Q181" s="92"/>
      <c r="W181"/>
      <c r="X181"/>
      <c r="Y181"/>
      <c r="Z181"/>
      <c r="AA181"/>
    </row>
    <row r="182" spans="1:27" ht="12.75" customHeight="1" x14ac:dyDescent="0.2">
      <c r="A182" s="238"/>
      <c r="B182" s="233"/>
      <c r="C182" s="9" t="s">
        <v>455</v>
      </c>
      <c r="D182" s="15"/>
      <c r="E182" s="17" t="s">
        <v>615</v>
      </c>
      <c r="F182" s="7"/>
      <c r="G182" s="15"/>
      <c r="H182" s="17" t="s">
        <v>615</v>
      </c>
      <c r="I182" s="7">
        <f t="shared" si="16"/>
        <v>0</v>
      </c>
      <c r="N182" s="92"/>
      <c r="O182" s="92"/>
      <c r="P182" s="92"/>
      <c r="Q182" s="92"/>
      <c r="W182"/>
      <c r="X182"/>
      <c r="Y182"/>
      <c r="Z182"/>
      <c r="AA182"/>
    </row>
    <row r="183" spans="1:27" ht="12.75" customHeight="1" x14ac:dyDescent="0.2">
      <c r="A183" s="238"/>
      <c r="B183" s="233"/>
      <c r="C183" s="9" t="s">
        <v>459</v>
      </c>
      <c r="D183" s="7">
        <v>528</v>
      </c>
      <c r="E183" s="10">
        <f t="shared" si="17"/>
        <v>1</v>
      </c>
      <c r="F183" s="7"/>
      <c r="G183" s="7"/>
      <c r="H183" s="10">
        <f t="shared" si="18"/>
        <v>0</v>
      </c>
      <c r="I183" s="7">
        <f t="shared" si="16"/>
        <v>528</v>
      </c>
      <c r="N183" s="92"/>
      <c r="O183" s="92"/>
      <c r="P183" s="92"/>
      <c r="Q183" s="92"/>
      <c r="W183"/>
      <c r="X183"/>
      <c r="Y183"/>
      <c r="Z183"/>
      <c r="AA183"/>
    </row>
    <row r="184" spans="1:27" ht="12.75" customHeight="1" x14ac:dyDescent="0.2">
      <c r="A184" s="238"/>
      <c r="B184" s="233"/>
      <c r="C184" s="9" t="s">
        <v>460</v>
      </c>
      <c r="D184" s="7">
        <v>1824</v>
      </c>
      <c r="E184" s="10">
        <f t="shared" si="17"/>
        <v>1</v>
      </c>
      <c r="F184" s="12"/>
      <c r="G184" s="7"/>
      <c r="H184" s="10">
        <f t="shared" si="18"/>
        <v>0</v>
      </c>
      <c r="I184" s="7">
        <f t="shared" si="16"/>
        <v>1824</v>
      </c>
      <c r="N184" s="92"/>
      <c r="O184" s="92"/>
      <c r="P184" s="92"/>
      <c r="Q184" s="92"/>
      <c r="W184"/>
      <c r="X184"/>
      <c r="Y184"/>
      <c r="Z184"/>
      <c r="AA184"/>
    </row>
    <row r="185" spans="1:27" ht="12.75" customHeight="1" x14ac:dyDescent="0.2">
      <c r="A185" s="238"/>
      <c r="B185" s="233"/>
      <c r="C185" s="9" t="s">
        <v>461</v>
      </c>
      <c r="D185" s="15"/>
      <c r="E185" s="17" t="s">
        <v>615</v>
      </c>
      <c r="F185" s="7"/>
      <c r="G185" s="15"/>
      <c r="H185" s="17" t="s">
        <v>615</v>
      </c>
      <c r="I185" s="7">
        <f t="shared" si="16"/>
        <v>0</v>
      </c>
      <c r="W185"/>
      <c r="X185"/>
      <c r="Y185"/>
      <c r="Z185"/>
      <c r="AA185"/>
    </row>
    <row r="186" spans="1:27" ht="12.75" customHeight="1" x14ac:dyDescent="0.2">
      <c r="A186" s="238"/>
      <c r="B186" s="233"/>
      <c r="C186" s="9" t="s">
        <v>488</v>
      </c>
      <c r="D186" s="7">
        <v>20000</v>
      </c>
      <c r="E186" s="10">
        <f t="shared" si="17"/>
        <v>0.84573748308525032</v>
      </c>
      <c r="F186" s="7"/>
      <c r="G186" s="7">
        <v>3648</v>
      </c>
      <c r="H186" s="10">
        <f t="shared" si="18"/>
        <v>0.15426251691474965</v>
      </c>
      <c r="I186" s="7">
        <f t="shared" si="16"/>
        <v>23648</v>
      </c>
      <c r="N186" s="92"/>
      <c r="O186" s="92"/>
      <c r="P186" s="92"/>
      <c r="Q186" s="92"/>
      <c r="W186"/>
      <c r="X186"/>
      <c r="Y186"/>
      <c r="Z186"/>
      <c r="AA186"/>
    </row>
    <row r="187" spans="1:27" ht="12.75" customHeight="1" x14ac:dyDescent="0.2">
      <c r="A187" s="238"/>
      <c r="B187" s="233"/>
      <c r="C187" s="9" t="s">
        <v>490</v>
      </c>
      <c r="D187" s="7"/>
      <c r="E187" s="17" t="s">
        <v>615</v>
      </c>
      <c r="F187" s="7"/>
      <c r="G187" s="7"/>
      <c r="H187" s="17" t="s">
        <v>615</v>
      </c>
      <c r="I187" s="7">
        <f t="shared" si="16"/>
        <v>0</v>
      </c>
      <c r="W187"/>
      <c r="X187"/>
      <c r="Y187"/>
      <c r="Z187"/>
      <c r="AA187"/>
    </row>
    <row r="188" spans="1:27" ht="12.75" customHeight="1" x14ac:dyDescent="0.2">
      <c r="A188" s="238"/>
      <c r="B188" s="233"/>
      <c r="C188" s="9" t="s">
        <v>495</v>
      </c>
      <c r="D188" s="7"/>
      <c r="E188" s="17" t="s">
        <v>615</v>
      </c>
      <c r="F188" s="7"/>
      <c r="G188" s="7"/>
      <c r="H188" s="17" t="s">
        <v>615</v>
      </c>
      <c r="I188" s="7">
        <f t="shared" si="16"/>
        <v>0</v>
      </c>
      <c r="N188" s="92"/>
      <c r="O188" s="92"/>
      <c r="P188" s="92"/>
      <c r="W188"/>
      <c r="X188"/>
      <c r="Y188"/>
      <c r="Z188"/>
      <c r="AA188"/>
    </row>
    <row r="189" spans="1:27" ht="12.75" customHeight="1" x14ac:dyDescent="0.2">
      <c r="A189" s="238"/>
      <c r="B189" s="233"/>
      <c r="C189" s="49" t="s">
        <v>501</v>
      </c>
      <c r="D189" s="7"/>
      <c r="E189" s="17" t="s">
        <v>615</v>
      </c>
      <c r="F189" s="7"/>
      <c r="G189" s="7"/>
      <c r="H189" s="17" t="s">
        <v>615</v>
      </c>
      <c r="I189" s="7">
        <f t="shared" si="16"/>
        <v>0</v>
      </c>
      <c r="N189" s="92"/>
      <c r="O189" s="92"/>
      <c r="P189" s="92"/>
      <c r="Q189" s="92"/>
      <c r="W189"/>
      <c r="X189"/>
      <c r="Y189"/>
      <c r="Z189"/>
      <c r="AA189"/>
    </row>
    <row r="190" spans="1:27" ht="12.75" customHeight="1" x14ac:dyDescent="0.2">
      <c r="A190" s="238"/>
      <c r="B190" s="233"/>
      <c r="C190" s="49" t="s">
        <v>509</v>
      </c>
      <c r="D190" s="15"/>
      <c r="E190" s="17" t="s">
        <v>615</v>
      </c>
      <c r="F190" s="7"/>
      <c r="G190" s="15"/>
      <c r="H190" s="17" t="s">
        <v>615</v>
      </c>
      <c r="I190" s="7">
        <f t="shared" si="16"/>
        <v>0</v>
      </c>
      <c r="N190" s="92"/>
      <c r="O190" s="92"/>
      <c r="P190" s="92"/>
      <c r="Q190" s="92"/>
      <c r="W190"/>
      <c r="X190"/>
      <c r="Y190"/>
      <c r="Z190"/>
      <c r="AA190"/>
    </row>
    <row r="191" spans="1:27" ht="12.75" customHeight="1" x14ac:dyDescent="0.2">
      <c r="A191" s="238"/>
      <c r="B191" s="233"/>
      <c r="C191" s="34" t="s">
        <v>44</v>
      </c>
      <c r="D191" s="32">
        <f>SUM(D178:D190)</f>
        <v>22352</v>
      </c>
      <c r="E191" s="33">
        <f t="shared" si="17"/>
        <v>0.85969230769230764</v>
      </c>
      <c r="F191" s="32"/>
      <c r="G191" s="32">
        <f>SUM(G178:G190)</f>
        <v>3648</v>
      </c>
      <c r="H191" s="33">
        <f t="shared" si="18"/>
        <v>0.1403076923076923</v>
      </c>
      <c r="I191" s="32">
        <f t="shared" si="16"/>
        <v>26000</v>
      </c>
      <c r="N191" s="92"/>
      <c r="O191" s="92"/>
      <c r="P191" s="92"/>
      <c r="Q191" s="92"/>
      <c r="W191"/>
      <c r="X191"/>
      <c r="Y191"/>
      <c r="Z191"/>
      <c r="AA191"/>
    </row>
    <row r="192" spans="1:27" ht="12.75" customHeight="1" thickBot="1" x14ac:dyDescent="0.25">
      <c r="A192" s="238"/>
      <c r="B192" s="234"/>
      <c r="C192" s="63" t="s">
        <v>0</v>
      </c>
      <c r="D192" s="62">
        <f>SUM(D164,D176,D191)</f>
        <v>48576</v>
      </c>
      <c r="E192" s="60">
        <f t="shared" si="17"/>
        <v>0.46786870087840959</v>
      </c>
      <c r="F192" s="62"/>
      <c r="G192" s="62">
        <f>SUM(G164,G176,G191)</f>
        <v>55248</v>
      </c>
      <c r="H192" s="60">
        <f t="shared" si="18"/>
        <v>0.53213129912159041</v>
      </c>
      <c r="I192" s="62">
        <f t="shared" si="16"/>
        <v>103824</v>
      </c>
      <c r="N192" s="92"/>
      <c r="O192" s="92"/>
      <c r="P192" s="92"/>
      <c r="Q192" s="92"/>
      <c r="W192"/>
      <c r="X192"/>
      <c r="Y192"/>
      <c r="Z192"/>
      <c r="AA192"/>
    </row>
    <row r="193" spans="1:27" ht="12.75" customHeight="1" x14ac:dyDescent="0.2">
      <c r="A193" s="221" t="s">
        <v>346</v>
      </c>
      <c r="B193" s="224" t="s">
        <v>354</v>
      </c>
      <c r="C193" s="51" t="s">
        <v>583</v>
      </c>
      <c r="D193" s="16"/>
      <c r="E193" s="17" t="s">
        <v>615</v>
      </c>
      <c r="F193" s="5"/>
      <c r="G193" s="16"/>
      <c r="H193" s="17" t="s">
        <v>615</v>
      </c>
      <c r="I193" s="16">
        <f t="shared" si="16"/>
        <v>0</v>
      </c>
      <c r="N193" s="92"/>
      <c r="O193" s="92"/>
      <c r="P193" s="92"/>
      <c r="Q193" s="92"/>
      <c r="W193"/>
      <c r="X193"/>
      <c r="Y193"/>
      <c r="Z193"/>
      <c r="AA193"/>
    </row>
    <row r="194" spans="1:27" ht="12.75" customHeight="1" x14ac:dyDescent="0.2">
      <c r="A194" s="242"/>
      <c r="B194" s="224"/>
      <c r="C194" s="9" t="s">
        <v>584</v>
      </c>
      <c r="D194" s="7"/>
      <c r="E194" s="17" t="s">
        <v>615</v>
      </c>
      <c r="F194" s="12"/>
      <c r="G194" s="7"/>
      <c r="H194" s="17" t="s">
        <v>615</v>
      </c>
      <c r="I194" s="7">
        <f t="shared" si="16"/>
        <v>0</v>
      </c>
      <c r="N194" s="92"/>
      <c r="O194" s="92"/>
      <c r="P194" s="92"/>
      <c r="W194"/>
      <c r="X194"/>
      <c r="Y194"/>
      <c r="Z194"/>
      <c r="AA194"/>
    </row>
    <row r="195" spans="1:27" ht="12.75" customHeight="1" x14ac:dyDescent="0.2">
      <c r="A195" s="242"/>
      <c r="B195" s="224"/>
      <c r="C195" s="9" t="s">
        <v>585</v>
      </c>
      <c r="D195" s="7"/>
      <c r="E195" s="17" t="s">
        <v>615</v>
      </c>
      <c r="F195" s="7"/>
      <c r="G195" s="7"/>
      <c r="H195" s="17" t="s">
        <v>615</v>
      </c>
      <c r="I195" s="7">
        <f t="shared" si="16"/>
        <v>0</v>
      </c>
      <c r="N195" s="92"/>
      <c r="O195" s="92"/>
      <c r="P195" s="92"/>
      <c r="Q195" s="92"/>
      <c r="W195"/>
      <c r="X195"/>
      <c r="Y195"/>
      <c r="Z195"/>
      <c r="AA195"/>
    </row>
    <row r="196" spans="1:27" ht="12.75" customHeight="1" x14ac:dyDescent="0.2">
      <c r="A196" s="242"/>
      <c r="B196" s="224"/>
      <c r="C196" s="9" t="s">
        <v>586</v>
      </c>
      <c r="D196" s="7"/>
      <c r="E196" s="17" t="s">
        <v>615</v>
      </c>
      <c r="F196" s="12"/>
      <c r="G196" s="7"/>
      <c r="H196" s="17" t="s">
        <v>615</v>
      </c>
      <c r="I196" s="7">
        <f t="shared" si="16"/>
        <v>0</v>
      </c>
      <c r="N196" s="92"/>
      <c r="O196" s="92"/>
      <c r="P196" s="92"/>
      <c r="Q196" s="92"/>
      <c r="W196"/>
      <c r="X196"/>
      <c r="Y196"/>
      <c r="Z196"/>
      <c r="AA196"/>
    </row>
    <row r="197" spans="1:27" ht="12.75" customHeight="1" x14ac:dyDescent="0.2">
      <c r="A197" s="242"/>
      <c r="B197" s="224"/>
      <c r="C197" s="205" t="s">
        <v>587</v>
      </c>
      <c r="D197" s="7"/>
      <c r="E197" s="17" t="s">
        <v>615</v>
      </c>
      <c r="F197" s="12"/>
      <c r="G197" s="7"/>
      <c r="H197" s="17" t="s">
        <v>615</v>
      </c>
      <c r="I197" s="7">
        <f t="shared" si="16"/>
        <v>0</v>
      </c>
      <c r="N197" s="92"/>
      <c r="O197" s="92"/>
      <c r="P197" s="92"/>
      <c r="Q197" s="92"/>
      <c r="W197"/>
      <c r="X197"/>
      <c r="Y197"/>
      <c r="Z197"/>
      <c r="AA197"/>
    </row>
    <row r="198" spans="1:27" ht="12.75" customHeight="1" x14ac:dyDescent="0.2">
      <c r="A198" s="242"/>
      <c r="B198" s="224"/>
      <c r="C198" s="9" t="s">
        <v>588</v>
      </c>
      <c r="D198" s="7"/>
      <c r="E198" s="17" t="s">
        <v>615</v>
      </c>
      <c r="F198" s="12"/>
      <c r="G198" s="7"/>
      <c r="H198" s="17" t="s">
        <v>615</v>
      </c>
      <c r="I198" s="7">
        <f t="shared" si="16"/>
        <v>0</v>
      </c>
      <c r="N198" s="92"/>
      <c r="O198" s="92"/>
      <c r="P198" s="92"/>
      <c r="Q198" s="92"/>
      <c r="W198"/>
      <c r="X198"/>
      <c r="Y198"/>
      <c r="Z198"/>
      <c r="AA198"/>
    </row>
    <row r="199" spans="1:27" ht="12.75" customHeight="1" x14ac:dyDescent="0.2">
      <c r="A199" s="242"/>
      <c r="B199" s="224"/>
      <c r="C199" s="9" t="s">
        <v>589</v>
      </c>
      <c r="D199" s="7"/>
      <c r="E199" s="17" t="s">
        <v>615</v>
      </c>
      <c r="F199" s="12"/>
      <c r="G199" s="7"/>
      <c r="H199" s="17" t="s">
        <v>615</v>
      </c>
      <c r="I199" s="7">
        <f t="shared" si="16"/>
        <v>0</v>
      </c>
      <c r="N199" s="92"/>
      <c r="O199" s="92"/>
      <c r="P199" s="92"/>
      <c r="Q199" s="92"/>
      <c r="W199"/>
      <c r="X199"/>
      <c r="Y199"/>
      <c r="Z199"/>
      <c r="AA199"/>
    </row>
    <row r="200" spans="1:27" ht="12.75" customHeight="1" x14ac:dyDescent="0.2">
      <c r="A200" s="242"/>
      <c r="B200" s="224"/>
      <c r="C200" s="9" t="s">
        <v>590</v>
      </c>
      <c r="D200" s="7"/>
      <c r="E200" s="17" t="s">
        <v>615</v>
      </c>
      <c r="F200" s="12"/>
      <c r="G200" s="7"/>
      <c r="H200" s="17" t="s">
        <v>615</v>
      </c>
      <c r="I200" s="7">
        <f t="shared" si="16"/>
        <v>0</v>
      </c>
      <c r="N200" s="92"/>
      <c r="O200" s="92"/>
      <c r="P200" s="92"/>
      <c r="Q200" s="92"/>
      <c r="W200"/>
      <c r="X200"/>
      <c r="Y200"/>
      <c r="Z200"/>
      <c r="AA200"/>
    </row>
    <row r="201" spans="1:27" ht="12.75" customHeight="1" x14ac:dyDescent="0.2">
      <c r="A201" s="242"/>
      <c r="B201" s="224"/>
      <c r="C201" s="51" t="s">
        <v>591</v>
      </c>
      <c r="D201" s="14">
        <v>44000</v>
      </c>
      <c r="E201" s="17">
        <f t="shared" si="17"/>
        <v>0.47242741796942106</v>
      </c>
      <c r="F201" s="16"/>
      <c r="G201" s="14">
        <v>49136</v>
      </c>
      <c r="H201" s="17">
        <f t="shared" si="18"/>
        <v>0.52757258203057888</v>
      </c>
      <c r="I201" s="16">
        <f t="shared" si="16"/>
        <v>93136</v>
      </c>
      <c r="N201" s="92"/>
      <c r="O201" s="92"/>
      <c r="P201" s="92"/>
      <c r="Q201" s="92"/>
      <c r="W201"/>
      <c r="X201"/>
      <c r="Y201"/>
      <c r="Z201"/>
      <c r="AA201"/>
    </row>
    <row r="202" spans="1:27" ht="12.75" customHeight="1" x14ac:dyDescent="0.2">
      <c r="A202" s="242"/>
      <c r="B202" s="224"/>
      <c r="C202" s="9" t="s">
        <v>489</v>
      </c>
      <c r="D202" s="7"/>
      <c r="E202" s="10">
        <f t="shared" si="17"/>
        <v>0</v>
      </c>
      <c r="F202" s="7"/>
      <c r="G202" s="7">
        <v>1152</v>
      </c>
      <c r="H202" s="10">
        <f t="shared" si="18"/>
        <v>1</v>
      </c>
      <c r="I202" s="7">
        <f t="shared" si="16"/>
        <v>1152</v>
      </c>
      <c r="N202" s="92"/>
      <c r="O202" s="92"/>
      <c r="P202" s="92"/>
      <c r="Q202" s="92"/>
      <c r="W202"/>
      <c r="X202"/>
      <c r="Y202"/>
      <c r="Z202"/>
      <c r="AA202"/>
    </row>
    <row r="203" spans="1:27" ht="12.75" customHeight="1" x14ac:dyDescent="0.2">
      <c r="A203" s="242"/>
      <c r="B203" s="224"/>
      <c r="C203" s="9" t="s">
        <v>493</v>
      </c>
      <c r="D203" s="7"/>
      <c r="E203" s="17" t="s">
        <v>615</v>
      </c>
      <c r="F203" s="7"/>
      <c r="G203" s="7"/>
      <c r="H203" s="17" t="s">
        <v>615</v>
      </c>
      <c r="I203" s="7">
        <f t="shared" si="16"/>
        <v>0</v>
      </c>
      <c r="W203"/>
      <c r="X203"/>
      <c r="Y203"/>
      <c r="Z203"/>
      <c r="AA203"/>
    </row>
    <row r="204" spans="1:27" ht="12.75" customHeight="1" x14ac:dyDescent="0.2">
      <c r="A204" s="242"/>
      <c r="B204" s="224"/>
      <c r="C204" s="9" t="s">
        <v>496</v>
      </c>
      <c r="D204" s="7"/>
      <c r="E204" s="10">
        <f t="shared" si="17"/>
        <v>0</v>
      </c>
      <c r="F204" s="7"/>
      <c r="G204" s="7">
        <v>2688</v>
      </c>
      <c r="H204" s="10">
        <f t="shared" si="18"/>
        <v>1</v>
      </c>
      <c r="I204" s="7">
        <f t="shared" si="16"/>
        <v>2688</v>
      </c>
      <c r="P204" s="92"/>
      <c r="Q204" s="92"/>
      <c r="W204"/>
      <c r="X204"/>
      <c r="Y204"/>
      <c r="Z204"/>
      <c r="AA204"/>
    </row>
    <row r="205" spans="1:27" ht="12.75" customHeight="1" x14ac:dyDescent="0.2">
      <c r="A205" s="242"/>
      <c r="B205" s="224"/>
      <c r="C205" s="9" t="s">
        <v>592</v>
      </c>
      <c r="D205" s="7"/>
      <c r="E205" s="17" t="s">
        <v>615</v>
      </c>
      <c r="F205" s="7"/>
      <c r="G205" s="7"/>
      <c r="H205" s="17" t="s">
        <v>615</v>
      </c>
      <c r="I205" s="7">
        <f t="shared" si="16"/>
        <v>0</v>
      </c>
      <c r="W205"/>
      <c r="X205"/>
      <c r="Y205"/>
      <c r="Z205"/>
      <c r="AA205"/>
    </row>
    <row r="206" spans="1:27" ht="12.75" customHeight="1" x14ac:dyDescent="0.2">
      <c r="A206" s="242"/>
      <c r="B206" s="224"/>
      <c r="C206" s="9" t="s">
        <v>663</v>
      </c>
      <c r="D206" s="7"/>
      <c r="E206" s="17" t="s">
        <v>615</v>
      </c>
      <c r="F206" s="7"/>
      <c r="G206" s="7"/>
      <c r="H206" s="17" t="s">
        <v>615</v>
      </c>
      <c r="I206" s="7">
        <f t="shared" si="16"/>
        <v>0</v>
      </c>
      <c r="N206" s="92"/>
      <c r="O206" s="92"/>
      <c r="P206" s="92"/>
      <c r="Q206" s="92"/>
      <c r="W206"/>
      <c r="X206"/>
      <c r="Y206"/>
      <c r="Z206"/>
      <c r="AA206"/>
    </row>
    <row r="207" spans="1:27" ht="12.75" customHeight="1" x14ac:dyDescent="0.2">
      <c r="A207" s="242"/>
      <c r="B207" s="224"/>
      <c r="C207" s="48" t="s">
        <v>675</v>
      </c>
      <c r="D207" s="7"/>
      <c r="E207" s="17" t="s">
        <v>615</v>
      </c>
      <c r="F207" s="7"/>
      <c r="G207" s="7"/>
      <c r="H207" s="17" t="s">
        <v>615</v>
      </c>
      <c r="I207" s="7">
        <f t="shared" si="16"/>
        <v>0</v>
      </c>
      <c r="N207" s="92"/>
      <c r="O207" s="92"/>
      <c r="P207" s="92"/>
      <c r="Q207" s="92"/>
      <c r="W207"/>
      <c r="X207"/>
      <c r="Y207"/>
      <c r="Z207"/>
      <c r="AA207"/>
    </row>
    <row r="208" spans="1:27" ht="12.75" customHeight="1" x14ac:dyDescent="0.2">
      <c r="A208" s="242"/>
      <c r="B208" s="224"/>
      <c r="C208" s="9" t="s">
        <v>676</v>
      </c>
      <c r="D208" s="7"/>
      <c r="E208" s="17" t="s">
        <v>615</v>
      </c>
      <c r="F208" s="7"/>
      <c r="G208" s="7"/>
      <c r="H208" s="17" t="s">
        <v>615</v>
      </c>
      <c r="I208" s="7">
        <f t="shared" si="16"/>
        <v>0</v>
      </c>
      <c r="N208" s="92"/>
      <c r="O208" s="92"/>
      <c r="P208" s="92"/>
      <c r="Q208" s="92"/>
      <c r="W208"/>
      <c r="X208"/>
      <c r="Y208"/>
      <c r="Z208"/>
      <c r="AA208"/>
    </row>
    <row r="209" spans="1:27" ht="12.75" customHeight="1" thickBot="1" x14ac:dyDescent="0.25">
      <c r="A209" s="242"/>
      <c r="B209" s="227"/>
      <c r="C209" s="63" t="s">
        <v>0</v>
      </c>
      <c r="D209" s="62">
        <f>SUM(D193:D208)</f>
        <v>44000</v>
      </c>
      <c r="E209" s="60">
        <f t="shared" si="17"/>
        <v>0.45372050816696913</v>
      </c>
      <c r="F209" s="62"/>
      <c r="G209" s="62">
        <f>SUM(G193:G208)</f>
        <v>52976</v>
      </c>
      <c r="H209" s="60">
        <f t="shared" si="18"/>
        <v>0.54627949183303082</v>
      </c>
      <c r="I209" s="62">
        <f t="shared" si="16"/>
        <v>96976</v>
      </c>
      <c r="N209" s="92"/>
      <c r="O209" s="92"/>
      <c r="P209" s="92"/>
      <c r="Q209" s="92"/>
      <c r="W209"/>
      <c r="X209"/>
      <c r="Y209"/>
      <c r="Z209"/>
      <c r="AA209"/>
    </row>
    <row r="210" spans="1:27" ht="12.75" customHeight="1" thickBot="1" x14ac:dyDescent="0.25">
      <c r="A210" s="222"/>
      <c r="B210" s="228" t="s">
        <v>171</v>
      </c>
      <c r="C210" s="229"/>
      <c r="D210" s="75">
        <f>SUM(D192,D209)</f>
        <v>92576</v>
      </c>
      <c r="E210" s="76">
        <f t="shared" si="17"/>
        <v>0.46103585657370516</v>
      </c>
      <c r="F210" s="77"/>
      <c r="G210" s="75">
        <f>SUM(G192,G209)</f>
        <v>108224</v>
      </c>
      <c r="H210" s="76">
        <f t="shared" si="18"/>
        <v>0.53896414342629484</v>
      </c>
      <c r="I210" s="77">
        <f t="shared" si="16"/>
        <v>200800</v>
      </c>
      <c r="N210" s="92"/>
      <c r="O210" s="92"/>
      <c r="P210" s="92"/>
      <c r="Q210" s="92"/>
      <c r="W210"/>
      <c r="X210"/>
      <c r="Y210"/>
      <c r="Z210"/>
      <c r="AA210"/>
    </row>
    <row r="211" spans="1:27" ht="12.75" customHeight="1" x14ac:dyDescent="0.2">
      <c r="A211" s="235" t="s">
        <v>345</v>
      </c>
      <c r="B211" s="235" t="s">
        <v>603</v>
      </c>
      <c r="C211" s="46" t="s">
        <v>604</v>
      </c>
      <c r="D211" s="32"/>
      <c r="E211" s="33"/>
      <c r="F211" s="64"/>
      <c r="G211" s="32"/>
      <c r="H211" s="33"/>
      <c r="I211" s="36"/>
    </row>
    <row r="212" spans="1:27" ht="12.75" customHeight="1" x14ac:dyDescent="0.2">
      <c r="A212" s="242"/>
      <c r="B212" s="238"/>
      <c r="C212" s="51" t="s">
        <v>563</v>
      </c>
      <c r="D212" s="7"/>
      <c r="E212" s="10" t="s">
        <v>615</v>
      </c>
      <c r="F212" s="12"/>
      <c r="G212" s="7"/>
      <c r="H212" s="10" t="s">
        <v>615</v>
      </c>
      <c r="I212" s="15">
        <f t="shared" ref="I212:I257" si="19">+D212+G212</f>
        <v>0</v>
      </c>
    </row>
    <row r="213" spans="1:27" ht="12.75" customHeight="1" x14ac:dyDescent="0.2">
      <c r="A213" s="242"/>
      <c r="B213" s="238"/>
      <c r="C213" s="51" t="s">
        <v>528</v>
      </c>
      <c r="D213" s="7">
        <v>7776</v>
      </c>
      <c r="E213" s="10">
        <f t="shared" ref="E213:E221" si="20">+D213/$I213</f>
        <v>1</v>
      </c>
      <c r="F213" s="12"/>
      <c r="G213" s="7"/>
      <c r="H213" s="10">
        <f t="shared" ref="H213:H221" si="21">+G213/$I213</f>
        <v>0</v>
      </c>
      <c r="I213" s="15">
        <f t="shared" si="19"/>
        <v>7776</v>
      </c>
      <c r="O213" s="92"/>
      <c r="Q213" s="92"/>
    </row>
    <row r="214" spans="1:27" ht="12.75" customHeight="1" x14ac:dyDescent="0.2">
      <c r="A214" s="242"/>
      <c r="B214" s="238"/>
      <c r="C214" s="9" t="s">
        <v>530</v>
      </c>
      <c r="D214" s="7">
        <v>12768</v>
      </c>
      <c r="E214" s="10">
        <f t="shared" si="20"/>
        <v>0.7471910112359551</v>
      </c>
      <c r="F214" s="12"/>
      <c r="G214" s="7">
        <v>4320</v>
      </c>
      <c r="H214" s="10">
        <f t="shared" si="21"/>
        <v>0.25280898876404495</v>
      </c>
      <c r="I214" s="15">
        <f t="shared" si="19"/>
        <v>17088</v>
      </c>
      <c r="O214" s="92"/>
      <c r="P214" s="92"/>
      <c r="Q214" s="92"/>
    </row>
    <row r="215" spans="1:27" ht="12.75" customHeight="1" x14ac:dyDescent="0.2">
      <c r="A215" s="242"/>
      <c r="B215" s="238"/>
      <c r="C215" s="48" t="s">
        <v>526</v>
      </c>
      <c r="D215" s="7"/>
      <c r="E215" s="10" t="s">
        <v>615</v>
      </c>
      <c r="F215" s="12"/>
      <c r="G215" s="7"/>
      <c r="H215" s="10" t="s">
        <v>615</v>
      </c>
      <c r="I215" s="15">
        <f t="shared" si="19"/>
        <v>0</v>
      </c>
    </row>
    <row r="216" spans="1:27" ht="12.75" customHeight="1" x14ac:dyDescent="0.2">
      <c r="A216" s="242"/>
      <c r="B216" s="238"/>
      <c r="C216" s="48" t="s">
        <v>531</v>
      </c>
      <c r="D216" s="7">
        <v>40160</v>
      </c>
      <c r="E216" s="10">
        <f t="shared" si="20"/>
        <v>0.71755288736420808</v>
      </c>
      <c r="F216" s="12"/>
      <c r="G216" s="7">
        <v>15808</v>
      </c>
      <c r="H216" s="10">
        <f t="shared" si="21"/>
        <v>0.28244711263579186</v>
      </c>
      <c r="I216" s="15">
        <f t="shared" si="19"/>
        <v>55968</v>
      </c>
      <c r="O216" s="92"/>
      <c r="P216" s="92"/>
      <c r="Q216" s="92"/>
    </row>
    <row r="217" spans="1:27" ht="12.75" customHeight="1" x14ac:dyDescent="0.2">
      <c r="A217" s="242"/>
      <c r="B217" s="238"/>
      <c r="C217" s="48" t="s">
        <v>532</v>
      </c>
      <c r="D217" s="7">
        <v>8256</v>
      </c>
      <c r="E217" s="10">
        <f t="shared" si="20"/>
        <v>0.39269406392694062</v>
      </c>
      <c r="F217" s="12"/>
      <c r="G217" s="7">
        <v>12768</v>
      </c>
      <c r="H217" s="10">
        <f t="shared" si="21"/>
        <v>0.60730593607305938</v>
      </c>
      <c r="I217" s="15">
        <f t="shared" si="19"/>
        <v>21024</v>
      </c>
      <c r="O217" s="92"/>
      <c r="P217" s="92"/>
      <c r="Q217" s="92"/>
    </row>
    <row r="218" spans="1:27" ht="12.75" customHeight="1" x14ac:dyDescent="0.2">
      <c r="A218" s="242"/>
      <c r="B218" s="238"/>
      <c r="C218" s="48" t="s">
        <v>533</v>
      </c>
      <c r="D218" s="7"/>
      <c r="E218" s="10" t="s">
        <v>615</v>
      </c>
      <c r="F218" s="12"/>
      <c r="G218" s="7"/>
      <c r="H218" s="10" t="s">
        <v>615</v>
      </c>
      <c r="I218" s="15">
        <f t="shared" si="19"/>
        <v>0</v>
      </c>
    </row>
    <row r="219" spans="1:27" ht="12.75" customHeight="1" x14ac:dyDescent="0.2">
      <c r="A219" s="242"/>
      <c r="B219" s="238"/>
      <c r="C219" s="9" t="s">
        <v>534</v>
      </c>
      <c r="D219" s="7">
        <v>17248</v>
      </c>
      <c r="E219" s="10">
        <f t="shared" si="20"/>
        <v>0.54943934760448521</v>
      </c>
      <c r="F219" s="12"/>
      <c r="G219" s="7">
        <v>14144</v>
      </c>
      <c r="H219" s="10">
        <f t="shared" si="21"/>
        <v>0.45056065239551479</v>
      </c>
      <c r="I219" s="15">
        <f t="shared" si="19"/>
        <v>31392</v>
      </c>
      <c r="O219" s="92"/>
      <c r="P219" s="92"/>
      <c r="Q219" s="92"/>
    </row>
    <row r="220" spans="1:27" ht="12.75" customHeight="1" x14ac:dyDescent="0.2">
      <c r="A220" s="242"/>
      <c r="B220" s="238"/>
      <c r="C220" s="48" t="s">
        <v>535</v>
      </c>
      <c r="D220" s="7">
        <v>5472</v>
      </c>
      <c r="E220" s="10">
        <f t="shared" si="20"/>
        <v>0.42379182156133827</v>
      </c>
      <c r="F220" s="12"/>
      <c r="G220" s="7">
        <v>7440</v>
      </c>
      <c r="H220" s="10">
        <f t="shared" si="21"/>
        <v>0.57620817843866168</v>
      </c>
      <c r="I220" s="15">
        <f t="shared" si="19"/>
        <v>12912</v>
      </c>
      <c r="O220" s="92"/>
      <c r="P220" s="92"/>
      <c r="Q220" s="92"/>
    </row>
    <row r="221" spans="1:27" ht="12.75" customHeight="1" x14ac:dyDescent="0.2">
      <c r="A221" s="242"/>
      <c r="B221" s="238"/>
      <c r="C221" s="48" t="s">
        <v>536</v>
      </c>
      <c r="D221" s="7">
        <v>624</v>
      </c>
      <c r="E221" s="10">
        <f t="shared" si="20"/>
        <v>1</v>
      </c>
      <c r="F221" s="12"/>
      <c r="G221" s="7"/>
      <c r="H221" s="10">
        <f t="shared" si="21"/>
        <v>0</v>
      </c>
      <c r="I221" s="15">
        <f t="shared" si="19"/>
        <v>624</v>
      </c>
    </row>
    <row r="222" spans="1:27" ht="12.75" customHeight="1" x14ac:dyDescent="0.2">
      <c r="A222" s="242"/>
      <c r="B222" s="238"/>
      <c r="C222" s="48" t="s">
        <v>538</v>
      </c>
      <c r="D222" s="7"/>
      <c r="E222" s="10" t="s">
        <v>615</v>
      </c>
      <c r="F222" s="12"/>
      <c r="G222" s="7"/>
      <c r="H222" s="10" t="s">
        <v>615</v>
      </c>
      <c r="I222" s="15">
        <f t="shared" si="19"/>
        <v>0</v>
      </c>
    </row>
    <row r="223" spans="1:27" ht="12.75" customHeight="1" x14ac:dyDescent="0.2">
      <c r="A223" s="242"/>
      <c r="B223" s="238"/>
      <c r="C223" s="9" t="s">
        <v>539</v>
      </c>
      <c r="D223" s="7"/>
      <c r="E223" s="10" t="s">
        <v>615</v>
      </c>
      <c r="F223" s="12"/>
      <c r="G223" s="7"/>
      <c r="H223" s="10" t="s">
        <v>615</v>
      </c>
      <c r="I223" s="15">
        <f t="shared" si="19"/>
        <v>0</v>
      </c>
    </row>
    <row r="224" spans="1:27" ht="12.75" customHeight="1" x14ac:dyDescent="0.2">
      <c r="A224" s="242"/>
      <c r="B224" s="238"/>
      <c r="C224" s="56" t="s">
        <v>44</v>
      </c>
      <c r="D224" s="32">
        <f>SUM(D212:D223)</f>
        <v>92304</v>
      </c>
      <c r="E224" s="33">
        <f t="shared" ref="E224:E255" si="22">+D224/$I224</f>
        <v>0.62884238064094178</v>
      </c>
      <c r="F224" s="64"/>
      <c r="G224" s="32">
        <f>SUM(G212:G223)</f>
        <v>54480</v>
      </c>
      <c r="H224" s="33">
        <f t="shared" ref="H224:H255" si="23">+G224/$I224</f>
        <v>0.37115761935905822</v>
      </c>
      <c r="I224" s="36">
        <f t="shared" si="19"/>
        <v>146784</v>
      </c>
      <c r="O224" s="92"/>
      <c r="P224" s="92"/>
      <c r="Q224" s="92"/>
    </row>
    <row r="225" spans="1:9" ht="12.75" customHeight="1" thickBot="1" x14ac:dyDescent="0.25">
      <c r="A225" s="242"/>
      <c r="B225" s="243"/>
      <c r="C225" s="63" t="s">
        <v>0</v>
      </c>
      <c r="D225" s="62">
        <f>SUM(D224)</f>
        <v>92304</v>
      </c>
      <c r="E225" s="60">
        <f t="shared" si="22"/>
        <v>0.62884238064094178</v>
      </c>
      <c r="F225" s="67"/>
      <c r="G225" s="62">
        <f>SUM(G224)</f>
        <v>54480</v>
      </c>
      <c r="H225" s="60">
        <f t="shared" si="23"/>
        <v>0.37115761935905822</v>
      </c>
      <c r="I225" s="59">
        <f t="shared" si="19"/>
        <v>146784</v>
      </c>
    </row>
    <row r="226" spans="1:9" ht="12.75" customHeight="1" thickBot="1" x14ac:dyDescent="0.25">
      <c r="A226" s="222"/>
      <c r="B226" s="228" t="s">
        <v>172</v>
      </c>
      <c r="C226" s="229"/>
      <c r="D226" s="75">
        <f>SUM(D225)</f>
        <v>92304</v>
      </c>
      <c r="E226" s="76">
        <f t="shared" si="22"/>
        <v>0.62884238064094178</v>
      </c>
      <c r="F226" s="77"/>
      <c r="G226" s="75">
        <f>SUM(G225)</f>
        <v>54480</v>
      </c>
      <c r="H226" s="76">
        <f t="shared" si="23"/>
        <v>0.37115761935905822</v>
      </c>
      <c r="I226" s="77">
        <f t="shared" si="19"/>
        <v>146784</v>
      </c>
    </row>
    <row r="227" spans="1:9" ht="12.75" customHeight="1" x14ac:dyDescent="0.2">
      <c r="A227" s="235" t="s">
        <v>344</v>
      </c>
      <c r="B227" s="223" t="s">
        <v>382</v>
      </c>
      <c r="C227" s="54" t="s">
        <v>182</v>
      </c>
      <c r="D227" s="69"/>
      <c r="E227" s="82"/>
      <c r="F227" s="68"/>
      <c r="G227" s="69"/>
      <c r="H227" s="82"/>
      <c r="I227" s="83"/>
    </row>
    <row r="228" spans="1:9" ht="12.75" customHeight="1" x14ac:dyDescent="0.2">
      <c r="A228" s="221"/>
      <c r="B228" s="225"/>
      <c r="C228" s="51" t="s">
        <v>522</v>
      </c>
      <c r="D228" s="7"/>
      <c r="E228" s="10" t="s">
        <v>615</v>
      </c>
      <c r="F228" s="12"/>
      <c r="G228" s="7"/>
      <c r="H228" s="10" t="s">
        <v>615</v>
      </c>
      <c r="I228" s="15">
        <f t="shared" si="19"/>
        <v>0</v>
      </c>
    </row>
    <row r="229" spans="1:9" ht="12.75" customHeight="1" x14ac:dyDescent="0.2">
      <c r="A229" s="221"/>
      <c r="B229" s="225"/>
      <c r="C229" s="51" t="s">
        <v>423</v>
      </c>
      <c r="D229" s="7"/>
      <c r="E229" s="10" t="s">
        <v>615</v>
      </c>
      <c r="F229" s="12"/>
      <c r="G229" s="7"/>
      <c r="H229" s="10" t="s">
        <v>615</v>
      </c>
      <c r="I229" s="15">
        <f t="shared" si="19"/>
        <v>0</v>
      </c>
    </row>
    <row r="230" spans="1:9" ht="12.75" customHeight="1" x14ac:dyDescent="0.2">
      <c r="A230" s="221"/>
      <c r="B230" s="225"/>
      <c r="C230" s="9" t="s">
        <v>431</v>
      </c>
      <c r="D230" s="7"/>
      <c r="E230" s="10" t="s">
        <v>615</v>
      </c>
      <c r="F230" s="12"/>
      <c r="G230" s="7"/>
      <c r="H230" s="10" t="s">
        <v>615</v>
      </c>
      <c r="I230" s="15">
        <f t="shared" si="19"/>
        <v>0</v>
      </c>
    </row>
    <row r="231" spans="1:9" ht="12.75" customHeight="1" x14ac:dyDescent="0.2">
      <c r="A231" s="221"/>
      <c r="B231" s="225"/>
      <c r="C231" s="9" t="s">
        <v>452</v>
      </c>
      <c r="D231" s="7"/>
      <c r="E231" s="10" t="s">
        <v>615</v>
      </c>
      <c r="F231" s="12"/>
      <c r="G231" s="7"/>
      <c r="H231" s="10" t="s">
        <v>615</v>
      </c>
      <c r="I231" s="15">
        <f t="shared" si="19"/>
        <v>0</v>
      </c>
    </row>
    <row r="232" spans="1:9" ht="12.75" customHeight="1" x14ac:dyDescent="0.2">
      <c r="A232" s="221"/>
      <c r="B232" s="225"/>
      <c r="C232" s="9" t="s">
        <v>459</v>
      </c>
      <c r="D232" s="7">
        <v>528</v>
      </c>
      <c r="E232" s="10">
        <f t="shared" si="22"/>
        <v>0.15277777777777779</v>
      </c>
      <c r="F232" s="12"/>
      <c r="G232" s="7">
        <v>2928</v>
      </c>
      <c r="H232" s="10">
        <f t="shared" si="23"/>
        <v>0.84722222222222221</v>
      </c>
      <c r="I232" s="15">
        <f t="shared" si="19"/>
        <v>3456</v>
      </c>
    </row>
    <row r="233" spans="1:9" ht="12.75" customHeight="1" x14ac:dyDescent="0.2">
      <c r="A233" s="221"/>
      <c r="B233" s="225"/>
      <c r="C233" s="9" t="s">
        <v>460</v>
      </c>
      <c r="D233" s="7"/>
      <c r="E233" s="10">
        <f t="shared" si="22"/>
        <v>0</v>
      </c>
      <c r="F233" s="12"/>
      <c r="G233" s="7">
        <v>1200</v>
      </c>
      <c r="H233" s="10">
        <f t="shared" si="23"/>
        <v>1</v>
      </c>
      <c r="I233" s="15">
        <f t="shared" si="19"/>
        <v>1200</v>
      </c>
    </row>
    <row r="234" spans="1:9" ht="12.75" customHeight="1" x14ac:dyDescent="0.2">
      <c r="A234" s="221"/>
      <c r="B234" s="225"/>
      <c r="C234" s="9" t="s">
        <v>461</v>
      </c>
      <c r="D234" s="7"/>
      <c r="E234" s="10" t="s">
        <v>615</v>
      </c>
      <c r="F234" s="12"/>
      <c r="G234" s="7"/>
      <c r="H234" s="10" t="s">
        <v>615</v>
      </c>
      <c r="I234" s="15">
        <f t="shared" si="19"/>
        <v>0</v>
      </c>
    </row>
    <row r="235" spans="1:9" ht="12.75" customHeight="1" x14ac:dyDescent="0.2">
      <c r="A235" s="221"/>
      <c r="B235" s="225"/>
      <c r="C235" s="9" t="s">
        <v>466</v>
      </c>
      <c r="D235" s="7">
        <v>5888</v>
      </c>
      <c r="E235" s="10">
        <f t="shared" si="22"/>
        <v>0.15371762740183792</v>
      </c>
      <c r="F235" s="12"/>
      <c r="G235" s="7">
        <v>32416</v>
      </c>
      <c r="H235" s="10">
        <f t="shared" si="23"/>
        <v>0.84628237259816208</v>
      </c>
      <c r="I235" s="15">
        <f t="shared" si="19"/>
        <v>38304</v>
      </c>
    </row>
    <row r="236" spans="1:9" ht="12.75" customHeight="1" x14ac:dyDescent="0.2">
      <c r="A236" s="221"/>
      <c r="B236" s="225"/>
      <c r="C236" s="9" t="s">
        <v>480</v>
      </c>
      <c r="D236" s="7"/>
      <c r="E236" s="10">
        <f t="shared" si="22"/>
        <v>0</v>
      </c>
      <c r="F236" s="12"/>
      <c r="G236" s="7">
        <v>1872</v>
      </c>
      <c r="H236" s="10">
        <f t="shared" si="23"/>
        <v>1</v>
      </c>
      <c r="I236" s="15">
        <f t="shared" si="19"/>
        <v>1872</v>
      </c>
    </row>
    <row r="237" spans="1:9" ht="12.75" customHeight="1" x14ac:dyDescent="0.2">
      <c r="A237" s="221"/>
      <c r="B237" s="225"/>
      <c r="C237" s="9" t="s">
        <v>490</v>
      </c>
      <c r="D237" s="7"/>
      <c r="E237" s="10" t="s">
        <v>615</v>
      </c>
      <c r="F237" s="12"/>
      <c r="G237" s="7"/>
      <c r="H237" s="10" t="s">
        <v>615</v>
      </c>
      <c r="I237" s="15">
        <f t="shared" si="19"/>
        <v>0</v>
      </c>
    </row>
    <row r="238" spans="1:9" ht="12.75" customHeight="1" x14ac:dyDescent="0.2">
      <c r="A238" s="221"/>
      <c r="B238" s="225"/>
      <c r="C238" s="9" t="s">
        <v>494</v>
      </c>
      <c r="D238" s="7"/>
      <c r="E238" s="10" t="s">
        <v>615</v>
      </c>
      <c r="F238" s="12"/>
      <c r="G238" s="7"/>
      <c r="H238" s="10" t="s">
        <v>615</v>
      </c>
      <c r="I238" s="15">
        <f t="shared" si="19"/>
        <v>0</v>
      </c>
    </row>
    <row r="239" spans="1:9" ht="12.75" customHeight="1" x14ac:dyDescent="0.2">
      <c r="A239" s="221"/>
      <c r="B239" s="225"/>
      <c r="C239" s="9" t="s">
        <v>495</v>
      </c>
      <c r="D239" s="7"/>
      <c r="E239" s="10" t="s">
        <v>615</v>
      </c>
      <c r="F239" s="12"/>
      <c r="G239" s="7"/>
      <c r="H239" s="10" t="s">
        <v>615</v>
      </c>
      <c r="I239" s="15">
        <f t="shared" si="19"/>
        <v>0</v>
      </c>
    </row>
    <row r="240" spans="1:9" ht="12.75" customHeight="1" x14ac:dyDescent="0.2">
      <c r="A240" s="221"/>
      <c r="B240" s="225"/>
      <c r="C240" s="9" t="s">
        <v>501</v>
      </c>
      <c r="D240" s="7"/>
      <c r="E240" s="10" t="s">
        <v>615</v>
      </c>
      <c r="F240" s="12"/>
      <c r="G240" s="7"/>
      <c r="H240" s="10" t="s">
        <v>615</v>
      </c>
      <c r="I240" s="15">
        <f t="shared" si="19"/>
        <v>0</v>
      </c>
    </row>
    <row r="241" spans="1:9" ht="12.75" customHeight="1" x14ac:dyDescent="0.2">
      <c r="A241" s="221"/>
      <c r="B241" s="225"/>
      <c r="C241" s="9" t="s">
        <v>502</v>
      </c>
      <c r="D241" s="7"/>
      <c r="E241" s="10" t="s">
        <v>615</v>
      </c>
      <c r="F241" s="12"/>
      <c r="G241" s="7"/>
      <c r="H241" s="10" t="s">
        <v>615</v>
      </c>
      <c r="I241" s="15">
        <f t="shared" si="19"/>
        <v>0</v>
      </c>
    </row>
    <row r="242" spans="1:9" ht="12.75" customHeight="1" x14ac:dyDescent="0.2">
      <c r="A242" s="221"/>
      <c r="B242" s="225"/>
      <c r="C242" s="9" t="s">
        <v>509</v>
      </c>
      <c r="D242" s="7"/>
      <c r="E242" s="10" t="s">
        <v>615</v>
      </c>
      <c r="F242" s="12"/>
      <c r="G242" s="7"/>
      <c r="H242" s="10" t="s">
        <v>615</v>
      </c>
      <c r="I242" s="15">
        <f t="shared" si="19"/>
        <v>0</v>
      </c>
    </row>
    <row r="243" spans="1:9" ht="12.75" customHeight="1" x14ac:dyDescent="0.2">
      <c r="A243" s="221"/>
      <c r="B243" s="225"/>
      <c r="C243" s="9" t="s">
        <v>510</v>
      </c>
      <c r="D243" s="7"/>
      <c r="E243" s="10" t="s">
        <v>615</v>
      </c>
      <c r="F243" s="12"/>
      <c r="G243" s="7"/>
      <c r="H243" s="10" t="s">
        <v>615</v>
      </c>
      <c r="I243" s="15">
        <f t="shared" si="19"/>
        <v>0</v>
      </c>
    </row>
    <row r="244" spans="1:9" ht="12.75" customHeight="1" x14ac:dyDescent="0.2">
      <c r="A244" s="221"/>
      <c r="B244" s="225"/>
      <c r="C244" s="9" t="s">
        <v>511</v>
      </c>
      <c r="D244" s="7"/>
      <c r="E244" s="10">
        <f t="shared" si="22"/>
        <v>0</v>
      </c>
      <c r="F244" s="12"/>
      <c r="G244" s="7">
        <v>720</v>
      </c>
      <c r="H244" s="10">
        <f t="shared" si="23"/>
        <v>1</v>
      </c>
      <c r="I244" s="15">
        <f t="shared" si="19"/>
        <v>720</v>
      </c>
    </row>
    <row r="245" spans="1:9" ht="12.75" customHeight="1" x14ac:dyDescent="0.2">
      <c r="A245" s="221"/>
      <c r="B245" s="225"/>
      <c r="C245" s="56" t="s">
        <v>44</v>
      </c>
      <c r="D245" s="32">
        <f>SUM(D228:D244)</f>
        <v>6416</v>
      </c>
      <c r="E245" s="33">
        <f t="shared" si="22"/>
        <v>0.14085001756234633</v>
      </c>
      <c r="F245" s="64"/>
      <c r="G245" s="32">
        <f>SUM(G228:G244)</f>
        <v>39136</v>
      </c>
      <c r="H245" s="33">
        <f t="shared" si="23"/>
        <v>0.85914998243765373</v>
      </c>
      <c r="I245" s="36">
        <f t="shared" si="19"/>
        <v>45552</v>
      </c>
    </row>
    <row r="246" spans="1:9" ht="12.75" customHeight="1" x14ac:dyDescent="0.2">
      <c r="A246" s="221"/>
      <c r="B246" s="225"/>
      <c r="C246" s="46" t="s">
        <v>185</v>
      </c>
      <c r="D246" s="32"/>
      <c r="E246" s="33"/>
      <c r="F246" s="64"/>
      <c r="G246" s="32"/>
      <c r="H246" s="33"/>
      <c r="I246" s="36"/>
    </row>
    <row r="247" spans="1:9" ht="12.75" customHeight="1" x14ac:dyDescent="0.2">
      <c r="A247" s="221"/>
      <c r="B247" s="225"/>
      <c r="C247" s="9" t="s">
        <v>420</v>
      </c>
      <c r="D247" s="7"/>
      <c r="E247" s="10" t="s">
        <v>615</v>
      </c>
      <c r="F247" s="12"/>
      <c r="G247" s="7"/>
      <c r="H247" s="10" t="s">
        <v>615</v>
      </c>
      <c r="I247" s="15">
        <f t="shared" si="19"/>
        <v>0</v>
      </c>
    </row>
    <row r="248" spans="1:9" ht="12.75" customHeight="1" x14ac:dyDescent="0.2">
      <c r="A248" s="221"/>
      <c r="B248" s="225"/>
      <c r="C248" s="9" t="s">
        <v>428</v>
      </c>
      <c r="D248" s="7"/>
      <c r="E248" s="10">
        <f t="shared" si="22"/>
        <v>0</v>
      </c>
      <c r="F248" s="12"/>
      <c r="G248" s="7">
        <v>3648</v>
      </c>
      <c r="H248" s="10">
        <f t="shared" si="23"/>
        <v>1</v>
      </c>
      <c r="I248" s="15">
        <f t="shared" si="19"/>
        <v>3648</v>
      </c>
    </row>
    <row r="249" spans="1:9" ht="12.75" customHeight="1" x14ac:dyDescent="0.2">
      <c r="A249" s="221"/>
      <c r="B249" s="225"/>
      <c r="C249" s="9" t="s">
        <v>435</v>
      </c>
      <c r="D249" s="7"/>
      <c r="E249" s="10" t="s">
        <v>615</v>
      </c>
      <c r="F249" s="12"/>
      <c r="G249" s="7"/>
      <c r="H249" s="10" t="s">
        <v>615</v>
      </c>
      <c r="I249" s="15">
        <f t="shared" si="19"/>
        <v>0</v>
      </c>
    </row>
    <row r="250" spans="1:9" ht="12.75" customHeight="1" x14ac:dyDescent="0.2">
      <c r="A250" s="221"/>
      <c r="B250" s="225"/>
      <c r="C250" s="9" t="s">
        <v>455</v>
      </c>
      <c r="D250" s="7"/>
      <c r="E250" s="10" t="s">
        <v>615</v>
      </c>
      <c r="F250" s="12"/>
      <c r="G250" s="7"/>
      <c r="H250" s="10" t="s">
        <v>615</v>
      </c>
      <c r="I250" s="15">
        <f t="shared" si="19"/>
        <v>0</v>
      </c>
    </row>
    <row r="251" spans="1:9" ht="12.75" customHeight="1" x14ac:dyDescent="0.2">
      <c r="A251" s="221"/>
      <c r="B251" s="225"/>
      <c r="C251" s="9" t="s">
        <v>467</v>
      </c>
      <c r="D251" s="7"/>
      <c r="E251" s="10">
        <f t="shared" si="22"/>
        <v>0</v>
      </c>
      <c r="F251" s="12"/>
      <c r="G251" s="7">
        <v>3456</v>
      </c>
      <c r="H251" s="10">
        <f t="shared" si="23"/>
        <v>1</v>
      </c>
      <c r="I251" s="15">
        <f t="shared" si="19"/>
        <v>3456</v>
      </c>
    </row>
    <row r="252" spans="1:9" ht="12.75" customHeight="1" x14ac:dyDescent="0.2">
      <c r="A252" s="221"/>
      <c r="B252" s="225"/>
      <c r="C252" s="9" t="s">
        <v>474</v>
      </c>
      <c r="D252" s="7"/>
      <c r="E252" s="10" t="s">
        <v>615</v>
      </c>
      <c r="F252" s="12"/>
      <c r="G252" s="7"/>
      <c r="H252" s="10" t="s">
        <v>615</v>
      </c>
      <c r="I252" s="15">
        <f t="shared" si="19"/>
        <v>0</v>
      </c>
    </row>
    <row r="253" spans="1:9" ht="12.75" customHeight="1" x14ac:dyDescent="0.2">
      <c r="A253" s="221"/>
      <c r="B253" s="225"/>
      <c r="C253" s="9" t="s">
        <v>477</v>
      </c>
      <c r="D253" s="7"/>
      <c r="E253" s="10">
        <f t="shared" si="22"/>
        <v>0</v>
      </c>
      <c r="F253" s="12"/>
      <c r="G253" s="7">
        <v>17664</v>
      </c>
      <c r="H253" s="10">
        <f t="shared" si="23"/>
        <v>1</v>
      </c>
      <c r="I253" s="15">
        <f t="shared" si="19"/>
        <v>17664</v>
      </c>
    </row>
    <row r="254" spans="1:9" ht="12.75" customHeight="1" x14ac:dyDescent="0.2">
      <c r="A254" s="221"/>
      <c r="B254" s="225"/>
      <c r="C254" s="9" t="s">
        <v>484</v>
      </c>
      <c r="D254" s="7"/>
      <c r="E254" s="10" t="s">
        <v>615</v>
      </c>
      <c r="F254" s="12"/>
      <c r="G254" s="7"/>
      <c r="H254" s="10" t="s">
        <v>615</v>
      </c>
      <c r="I254" s="15">
        <f t="shared" si="19"/>
        <v>0</v>
      </c>
    </row>
    <row r="255" spans="1:9" ht="12.75" customHeight="1" x14ac:dyDescent="0.2">
      <c r="A255" s="221"/>
      <c r="B255" s="225"/>
      <c r="C255" s="9" t="s">
        <v>488</v>
      </c>
      <c r="D255" s="7"/>
      <c r="E255" s="10">
        <f t="shared" si="22"/>
        <v>0</v>
      </c>
      <c r="F255" s="12"/>
      <c r="G255" s="7">
        <v>9920</v>
      </c>
      <c r="H255" s="10">
        <f t="shared" si="23"/>
        <v>1</v>
      </c>
      <c r="I255" s="15">
        <f t="shared" si="19"/>
        <v>9920</v>
      </c>
    </row>
    <row r="256" spans="1:9" ht="12.75" customHeight="1" x14ac:dyDescent="0.2">
      <c r="A256" s="221"/>
      <c r="B256" s="225"/>
      <c r="C256" s="9" t="s">
        <v>491</v>
      </c>
      <c r="D256" s="7"/>
      <c r="E256" s="10" t="s">
        <v>615</v>
      </c>
      <c r="F256" s="12"/>
      <c r="G256" s="7"/>
      <c r="H256" s="10" t="s">
        <v>615</v>
      </c>
      <c r="I256" s="15">
        <f t="shared" si="19"/>
        <v>0</v>
      </c>
    </row>
    <row r="257" spans="1:9" ht="12.75" customHeight="1" x14ac:dyDescent="0.2">
      <c r="A257" s="221"/>
      <c r="B257" s="225"/>
      <c r="C257" s="9" t="s">
        <v>497</v>
      </c>
      <c r="D257" s="7"/>
      <c r="E257" s="10" t="s">
        <v>615</v>
      </c>
      <c r="F257" s="12"/>
      <c r="G257" s="7"/>
      <c r="H257" s="10" t="s">
        <v>615</v>
      </c>
      <c r="I257" s="15">
        <f t="shared" si="19"/>
        <v>0</v>
      </c>
    </row>
    <row r="258" spans="1:9" ht="12.75" customHeight="1" x14ac:dyDescent="0.2">
      <c r="A258" s="221"/>
      <c r="B258" s="225"/>
      <c r="C258" s="9" t="s">
        <v>499</v>
      </c>
      <c r="D258" s="7">
        <v>5040</v>
      </c>
      <c r="E258" s="10">
        <f t="shared" ref="E258:E264" si="24">+D258/$I258</f>
        <v>0.49065420560747663</v>
      </c>
      <c r="F258" s="12"/>
      <c r="G258" s="7">
        <v>5232</v>
      </c>
      <c r="H258" s="10">
        <f t="shared" ref="H258:H264" si="25">+G258/$I258</f>
        <v>0.50934579439252337</v>
      </c>
      <c r="I258" s="15">
        <f t="shared" ref="I258:I264" si="26">+D258+G258</f>
        <v>10272</v>
      </c>
    </row>
    <row r="259" spans="1:9" ht="12.75" customHeight="1" x14ac:dyDescent="0.2">
      <c r="A259" s="221"/>
      <c r="B259" s="225"/>
      <c r="C259" s="34" t="s">
        <v>44</v>
      </c>
      <c r="D259" s="32">
        <f>SUM(D247:D258)</f>
        <v>5040</v>
      </c>
      <c r="E259" s="33">
        <f t="shared" si="24"/>
        <v>0.11209964412811388</v>
      </c>
      <c r="F259" s="64"/>
      <c r="G259" s="32">
        <f>SUM(G247:G258)</f>
        <v>39920</v>
      </c>
      <c r="H259" s="33">
        <f t="shared" si="25"/>
        <v>0.88790035587188609</v>
      </c>
      <c r="I259" s="36">
        <f t="shared" si="26"/>
        <v>44960</v>
      </c>
    </row>
    <row r="260" spans="1:9" ht="12.75" customHeight="1" x14ac:dyDescent="0.2">
      <c r="A260" s="221"/>
      <c r="B260" s="225"/>
      <c r="C260" s="9" t="s">
        <v>605</v>
      </c>
      <c r="D260" s="7"/>
      <c r="E260" s="10" t="s">
        <v>615</v>
      </c>
      <c r="F260" s="12"/>
      <c r="G260" s="7"/>
      <c r="H260" s="10" t="s">
        <v>615</v>
      </c>
      <c r="I260" s="15">
        <f t="shared" si="26"/>
        <v>0</v>
      </c>
    </row>
    <row r="261" spans="1:9" ht="12.75" customHeight="1" x14ac:dyDescent="0.2">
      <c r="A261" s="221"/>
      <c r="B261" s="225"/>
      <c r="C261" s="9" t="s">
        <v>517</v>
      </c>
      <c r="D261" s="7"/>
      <c r="E261" s="10" t="s">
        <v>615</v>
      </c>
      <c r="F261" s="12"/>
      <c r="G261" s="7"/>
      <c r="H261" s="10" t="s">
        <v>615</v>
      </c>
      <c r="I261" s="15">
        <f t="shared" si="26"/>
        <v>0</v>
      </c>
    </row>
    <row r="262" spans="1:9" ht="12.75" customHeight="1" x14ac:dyDescent="0.2">
      <c r="A262" s="221"/>
      <c r="B262" s="225"/>
      <c r="C262" s="56" t="s">
        <v>44</v>
      </c>
      <c r="D262" s="32">
        <f>SUM(D260:D261)</f>
        <v>0</v>
      </c>
      <c r="E262" s="33" t="s">
        <v>615</v>
      </c>
      <c r="F262" s="64"/>
      <c r="G262" s="32">
        <f>SUM(G260:G261)</f>
        <v>0</v>
      </c>
      <c r="H262" s="33" t="s">
        <v>619</v>
      </c>
      <c r="I262" s="36">
        <f t="shared" si="26"/>
        <v>0</v>
      </c>
    </row>
    <row r="263" spans="1:9" ht="12.75" customHeight="1" thickBot="1" x14ac:dyDescent="0.25">
      <c r="A263" s="221"/>
      <c r="B263" s="226"/>
      <c r="C263" s="63" t="s">
        <v>0</v>
      </c>
      <c r="D263" s="66">
        <f>SUM(D245,D259,D262)</f>
        <v>11456</v>
      </c>
      <c r="E263" s="78">
        <f t="shared" si="24"/>
        <v>0.12656885274880678</v>
      </c>
      <c r="F263" s="65"/>
      <c r="G263" s="66">
        <f>SUM(G245,G259,G262)</f>
        <v>79056</v>
      </c>
      <c r="H263" s="78">
        <f t="shared" si="25"/>
        <v>0.8734311472511932</v>
      </c>
      <c r="I263" s="84">
        <f t="shared" si="26"/>
        <v>90512</v>
      </c>
    </row>
    <row r="264" spans="1:9" ht="12.75" customHeight="1" thickBot="1" x14ac:dyDescent="0.25">
      <c r="A264" s="236"/>
      <c r="B264" s="228" t="s">
        <v>173</v>
      </c>
      <c r="C264" s="229"/>
      <c r="D264" s="75">
        <f>+D263</f>
        <v>11456</v>
      </c>
      <c r="E264" s="76">
        <f t="shared" si="24"/>
        <v>0.12656885274880678</v>
      </c>
      <c r="F264" s="77"/>
      <c r="G264" s="75">
        <f>+G263</f>
        <v>79056</v>
      </c>
      <c r="H264" s="76">
        <f t="shared" si="25"/>
        <v>0.8734311472511932</v>
      </c>
      <c r="I264" s="77">
        <f t="shared" si="26"/>
        <v>90512</v>
      </c>
    </row>
    <row r="265" spans="1:9" ht="12.75" customHeight="1" x14ac:dyDescent="0.2">
      <c r="D265" s="2"/>
      <c r="E265" s="2"/>
      <c r="F265" s="2"/>
      <c r="G265" s="1"/>
      <c r="H265" s="1"/>
    </row>
  </sheetData>
  <mergeCells count="29">
    <mergeCell ref="A103:A118"/>
    <mergeCell ref="B103:B118"/>
    <mergeCell ref="B211:B225"/>
    <mergeCell ref="A211:A226"/>
    <mergeCell ref="D6:E6"/>
    <mergeCell ref="A52:A78"/>
    <mergeCell ref="B52:B77"/>
    <mergeCell ref="B78:C78"/>
    <mergeCell ref="A79:A102"/>
    <mergeCell ref="B79:B101"/>
    <mergeCell ref="B102:C102"/>
    <mergeCell ref="G6:H6"/>
    <mergeCell ref="B8:C8"/>
    <mergeCell ref="A9:A51"/>
    <mergeCell ref="B51:C51"/>
    <mergeCell ref="B9:B31"/>
    <mergeCell ref="B32:B50"/>
    <mergeCell ref="A227:A264"/>
    <mergeCell ref="B227:B263"/>
    <mergeCell ref="B264:C264"/>
    <mergeCell ref="A119:A152"/>
    <mergeCell ref="B119:B151"/>
    <mergeCell ref="B152:C152"/>
    <mergeCell ref="A153:A192"/>
    <mergeCell ref="B153:B192"/>
    <mergeCell ref="A193:A210"/>
    <mergeCell ref="B226:C226"/>
    <mergeCell ref="B210:C210"/>
    <mergeCell ref="B193:B209"/>
  </mergeCells>
  <phoneticPr fontId="8" type="noConversion"/>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7" manualBreakCount="7">
    <brk id="51" max="8" man="1"/>
    <brk id="78" max="8" man="1"/>
    <brk id="102" max="8" man="1"/>
    <brk id="118" max="8" man="1"/>
    <brk id="152" max="8" man="1"/>
    <brk id="192" max="8" man="1"/>
    <brk id="226"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258"/>
  <sheetViews>
    <sheetView zoomScale="140" zoomScaleNormal="140" workbookViewId="0">
      <pane ySplit="8" topLeftCell="A9" activePane="bottomLeft" state="frozen"/>
      <selection activeCell="B9" sqref="B9:B30"/>
      <selection pane="bottomLeft" activeCell="B9" sqref="B9:B30"/>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15.77734375" customWidth="1"/>
    <col min="14" max="14" width="1.77734375" customWidth="1"/>
    <col min="15" max="17" width="9.77734375" style="92" customWidth="1"/>
    <col min="30" max="16384" width="8.88671875" style="8"/>
  </cols>
  <sheetData>
    <row r="1" spans="1:29" ht="12.75" customHeight="1" x14ac:dyDescent="0.2">
      <c r="A1" s="31" t="s">
        <v>283</v>
      </c>
      <c r="C1" s="28"/>
      <c r="D1" s="28"/>
      <c r="E1" s="28"/>
      <c r="F1" s="28"/>
      <c r="G1" s="28"/>
      <c r="H1" s="28"/>
      <c r="I1" s="28"/>
    </row>
    <row r="2" spans="1:29" ht="12.75" customHeight="1" x14ac:dyDescent="0.2">
      <c r="A2" s="31" t="s">
        <v>39</v>
      </c>
      <c r="C2" s="28"/>
      <c r="D2" s="28"/>
      <c r="E2" s="28"/>
      <c r="F2" s="28"/>
      <c r="G2" s="28"/>
      <c r="H2" s="28"/>
      <c r="I2" s="28"/>
    </row>
    <row r="3" spans="1:29" ht="12.75" customHeight="1" x14ac:dyDescent="0.2">
      <c r="A3" s="31" t="s">
        <v>12</v>
      </c>
      <c r="C3" s="28"/>
      <c r="D3" s="28"/>
      <c r="E3" s="28"/>
      <c r="F3" s="28"/>
      <c r="G3" s="28"/>
      <c r="H3" s="28"/>
      <c r="I3" s="28"/>
    </row>
    <row r="4" spans="1:29" ht="12.75" customHeight="1" x14ac:dyDescent="0.2">
      <c r="A4" s="31" t="s">
        <v>668</v>
      </c>
      <c r="C4" s="90"/>
      <c r="D4" s="28"/>
      <c r="E4" s="28"/>
      <c r="F4" s="28"/>
      <c r="G4" s="90"/>
      <c r="H4" s="28"/>
      <c r="I4" s="28"/>
    </row>
    <row r="5" spans="1:29" ht="12.75" customHeight="1" x14ac:dyDescent="0.2">
      <c r="B5" s="91"/>
    </row>
    <row r="6" spans="1:29" ht="12.75" customHeight="1" x14ac:dyDescent="0.2">
      <c r="D6" s="220" t="s">
        <v>16</v>
      </c>
      <c r="E6" s="220"/>
      <c r="F6" s="3"/>
      <c r="G6" s="220" t="s">
        <v>1</v>
      </c>
      <c r="H6" s="220"/>
      <c r="I6" s="3"/>
    </row>
    <row r="7" spans="1:29" ht="12.75" customHeight="1" x14ac:dyDescent="0.2">
      <c r="A7" s="81"/>
      <c r="B7" s="4" t="s">
        <v>2</v>
      </c>
      <c r="C7" s="4" t="s">
        <v>3</v>
      </c>
      <c r="D7" s="5" t="s">
        <v>4</v>
      </c>
      <c r="E7" s="5" t="s">
        <v>5</v>
      </c>
      <c r="F7" s="5"/>
      <c r="G7" s="5" t="s">
        <v>4</v>
      </c>
      <c r="H7" s="5" t="s">
        <v>5</v>
      </c>
      <c r="I7" s="5" t="s">
        <v>6</v>
      </c>
    </row>
    <row r="8" spans="1:29" ht="12.75" customHeight="1" thickBot="1" x14ac:dyDescent="0.25">
      <c r="A8" s="70"/>
      <c r="B8" s="232" t="s">
        <v>14</v>
      </c>
      <c r="C8" s="232"/>
      <c r="D8" s="87">
        <f>SUM(D51,D78,D102,D145,D203,D219,D257)</f>
        <v>564544</v>
      </c>
      <c r="E8" s="60">
        <f>D8/$I8</f>
        <v>0.50394915375276728</v>
      </c>
      <c r="F8" s="59"/>
      <c r="G8" s="87">
        <f>SUM(G51,G78,G102,G145,G203,G219,G257)</f>
        <v>555696</v>
      </c>
      <c r="H8" s="60">
        <f>G8/$I8</f>
        <v>0.49605084624723272</v>
      </c>
      <c r="I8" s="62">
        <f>+D8+G8</f>
        <v>1120240</v>
      </c>
    </row>
    <row r="9" spans="1:29" ht="12.75" customHeight="1" x14ac:dyDescent="0.2">
      <c r="A9" s="235" t="s">
        <v>350</v>
      </c>
      <c r="B9" s="223" t="s">
        <v>332</v>
      </c>
      <c r="C9" s="50" t="s">
        <v>331</v>
      </c>
      <c r="D9" s="85"/>
      <c r="E9" s="86"/>
      <c r="F9" s="85"/>
      <c r="G9" s="85"/>
      <c r="H9" s="86"/>
      <c r="I9" s="85"/>
      <c r="AA9" s="8"/>
      <c r="AB9" s="8"/>
      <c r="AC9" s="8"/>
    </row>
    <row r="10" spans="1:29" ht="12.75" customHeight="1" x14ac:dyDescent="0.2">
      <c r="A10" s="221"/>
      <c r="B10" s="224"/>
      <c r="C10" s="51" t="s">
        <v>522</v>
      </c>
      <c r="D10" s="16"/>
      <c r="E10" s="10">
        <f t="shared" ref="E10:E72" si="0">+D10/$I10</f>
        <v>0</v>
      </c>
      <c r="F10" s="16"/>
      <c r="G10" s="16">
        <v>1216</v>
      </c>
      <c r="H10" s="10">
        <f t="shared" ref="H10:H72" si="1">+G10/$I10</f>
        <v>1</v>
      </c>
      <c r="I10" s="7">
        <f>+D10+G10</f>
        <v>1216</v>
      </c>
      <c r="AA10" s="8"/>
      <c r="AB10" s="8"/>
      <c r="AC10" s="8"/>
    </row>
    <row r="11" spans="1:29" ht="12.75" customHeight="1" x14ac:dyDescent="0.2">
      <c r="A11" s="221"/>
      <c r="B11" s="224"/>
      <c r="C11" s="51" t="s">
        <v>420</v>
      </c>
      <c r="D11" s="16"/>
      <c r="E11" s="10" t="s">
        <v>615</v>
      </c>
      <c r="F11" s="16"/>
      <c r="G11" s="16"/>
      <c r="H11" s="10" t="s">
        <v>615</v>
      </c>
      <c r="I11" s="7">
        <f t="shared" ref="I11:I76" si="2">+D11+G11</f>
        <v>0</v>
      </c>
      <c r="AA11" s="8"/>
      <c r="AB11" s="8"/>
      <c r="AC11" s="8"/>
    </row>
    <row r="12" spans="1:29" ht="12.75" customHeight="1" x14ac:dyDescent="0.2">
      <c r="A12" s="221"/>
      <c r="B12" s="224"/>
      <c r="C12" s="51" t="s">
        <v>423</v>
      </c>
      <c r="D12" s="16"/>
      <c r="E12" s="10" t="s">
        <v>615</v>
      </c>
      <c r="F12" s="16"/>
      <c r="G12" s="16"/>
      <c r="H12" s="10" t="s">
        <v>615</v>
      </c>
      <c r="I12" s="7">
        <f t="shared" si="2"/>
        <v>0</v>
      </c>
      <c r="AA12" s="8"/>
      <c r="AB12" s="8"/>
      <c r="AC12" s="8"/>
    </row>
    <row r="13" spans="1:29" ht="12.75" customHeight="1" x14ac:dyDescent="0.2">
      <c r="A13" s="221"/>
      <c r="B13" s="224"/>
      <c r="C13" s="51" t="s">
        <v>428</v>
      </c>
      <c r="D13" s="16"/>
      <c r="E13" s="10">
        <f t="shared" si="0"/>
        <v>0</v>
      </c>
      <c r="F13" s="16"/>
      <c r="G13" s="16">
        <v>1536</v>
      </c>
      <c r="H13" s="10">
        <f t="shared" si="1"/>
        <v>1</v>
      </c>
      <c r="I13" s="7">
        <f t="shared" si="2"/>
        <v>1536</v>
      </c>
      <c r="AA13" s="8"/>
      <c r="AB13" s="8"/>
      <c r="AC13" s="8"/>
    </row>
    <row r="14" spans="1:29" ht="12.75" customHeight="1" x14ac:dyDescent="0.2">
      <c r="A14" s="221"/>
      <c r="B14" s="224"/>
      <c r="C14" s="51" t="s">
        <v>431</v>
      </c>
      <c r="D14" s="7"/>
      <c r="E14" s="10" t="s">
        <v>615</v>
      </c>
      <c r="F14" s="7"/>
      <c r="G14" s="7"/>
      <c r="H14" s="10" t="s">
        <v>615</v>
      </c>
      <c r="I14" s="7">
        <f t="shared" si="2"/>
        <v>0</v>
      </c>
      <c r="AA14" s="8"/>
      <c r="AB14" s="8"/>
      <c r="AC14" s="8"/>
    </row>
    <row r="15" spans="1:29" ht="12.75" customHeight="1" x14ac:dyDescent="0.2">
      <c r="A15" s="221"/>
      <c r="B15" s="225"/>
      <c r="C15" s="9" t="s">
        <v>455</v>
      </c>
      <c r="D15" s="7"/>
      <c r="E15" s="10" t="s">
        <v>615</v>
      </c>
      <c r="F15" s="7"/>
      <c r="G15" s="7"/>
      <c r="H15" s="10" t="s">
        <v>615</v>
      </c>
      <c r="I15" s="7">
        <f t="shared" si="2"/>
        <v>0</v>
      </c>
      <c r="AA15" s="8"/>
      <c r="AB15" s="8"/>
      <c r="AC15" s="8"/>
    </row>
    <row r="16" spans="1:29" ht="12.75" customHeight="1" x14ac:dyDescent="0.2">
      <c r="A16" s="221"/>
      <c r="B16" s="225"/>
      <c r="C16" s="9" t="s">
        <v>459</v>
      </c>
      <c r="D16" s="7">
        <v>1584</v>
      </c>
      <c r="E16" s="10">
        <f t="shared" si="0"/>
        <v>0.35106382978723405</v>
      </c>
      <c r="F16" s="7"/>
      <c r="G16" s="7">
        <v>2928</v>
      </c>
      <c r="H16" s="10">
        <f t="shared" si="1"/>
        <v>0.64893617021276595</v>
      </c>
      <c r="I16" s="7">
        <f t="shared" si="2"/>
        <v>4512</v>
      </c>
      <c r="AA16" s="8"/>
      <c r="AB16" s="8"/>
      <c r="AC16" s="8"/>
    </row>
    <row r="17" spans="1:29" ht="12.75" customHeight="1" x14ac:dyDescent="0.2">
      <c r="A17" s="221"/>
      <c r="B17" s="225"/>
      <c r="C17" s="9" t="s">
        <v>460</v>
      </c>
      <c r="D17" s="7">
        <v>1392</v>
      </c>
      <c r="E17" s="10">
        <f t="shared" si="0"/>
        <v>1</v>
      </c>
      <c r="F17" s="12"/>
      <c r="G17" s="7"/>
      <c r="H17" s="10">
        <f t="shared" si="1"/>
        <v>0</v>
      </c>
      <c r="I17" s="7">
        <f t="shared" si="2"/>
        <v>1392</v>
      </c>
      <c r="AA17" s="8"/>
      <c r="AB17" s="8"/>
      <c r="AC17" s="8"/>
    </row>
    <row r="18" spans="1:29" ht="12.75" customHeight="1" x14ac:dyDescent="0.2">
      <c r="A18" s="221"/>
      <c r="B18" s="225"/>
      <c r="C18" s="9" t="s">
        <v>466</v>
      </c>
      <c r="D18" s="7">
        <v>24144</v>
      </c>
      <c r="E18" s="10">
        <f t="shared" si="0"/>
        <v>0.64708404802744424</v>
      </c>
      <c r="F18" s="12"/>
      <c r="G18" s="7">
        <v>13168</v>
      </c>
      <c r="H18" s="10">
        <f t="shared" si="1"/>
        <v>0.35291595197255576</v>
      </c>
      <c r="I18" s="7">
        <f t="shared" si="2"/>
        <v>37312</v>
      </c>
      <c r="AA18" s="8"/>
      <c r="AB18" s="8"/>
      <c r="AC18" s="8"/>
    </row>
    <row r="19" spans="1:29" ht="12.75" customHeight="1" x14ac:dyDescent="0.2">
      <c r="A19" s="221"/>
      <c r="B19" s="225"/>
      <c r="C19" s="9" t="s">
        <v>467</v>
      </c>
      <c r="D19" s="7"/>
      <c r="E19" s="10">
        <f t="shared" si="0"/>
        <v>0</v>
      </c>
      <c r="F19" s="12"/>
      <c r="G19" s="7">
        <v>1344</v>
      </c>
      <c r="H19" s="10">
        <f t="shared" si="1"/>
        <v>1</v>
      </c>
      <c r="I19" s="7">
        <f t="shared" si="2"/>
        <v>1344</v>
      </c>
      <c r="AA19" s="8"/>
      <c r="AB19" s="8"/>
      <c r="AC19" s="8"/>
    </row>
    <row r="20" spans="1:29" ht="12.75" customHeight="1" x14ac:dyDescent="0.2">
      <c r="A20" s="221"/>
      <c r="B20" s="225"/>
      <c r="C20" s="9" t="s">
        <v>477</v>
      </c>
      <c r="D20" s="7">
        <v>10560</v>
      </c>
      <c r="E20" s="10">
        <f t="shared" si="0"/>
        <v>0.77738515901060068</v>
      </c>
      <c r="F20" s="12"/>
      <c r="G20" s="7">
        <v>3024</v>
      </c>
      <c r="H20" s="10">
        <f t="shared" si="1"/>
        <v>0.22261484098939929</v>
      </c>
      <c r="I20" s="7">
        <f t="shared" si="2"/>
        <v>13584</v>
      </c>
      <c r="AA20" s="8"/>
      <c r="AB20" s="8"/>
      <c r="AC20" s="8"/>
    </row>
    <row r="21" spans="1:29" ht="12.75" customHeight="1" x14ac:dyDescent="0.2">
      <c r="A21" s="221"/>
      <c r="B21" s="225"/>
      <c r="C21" s="9" t="s">
        <v>480</v>
      </c>
      <c r="D21" s="7"/>
      <c r="E21" s="10" t="s">
        <v>615</v>
      </c>
      <c r="F21" s="12"/>
      <c r="G21" s="7"/>
      <c r="H21" s="10" t="s">
        <v>615</v>
      </c>
      <c r="I21" s="7">
        <f t="shared" si="2"/>
        <v>0</v>
      </c>
      <c r="AA21" s="8"/>
      <c r="AB21" s="8"/>
      <c r="AC21" s="8"/>
    </row>
    <row r="22" spans="1:29" ht="12.75" customHeight="1" x14ac:dyDescent="0.2">
      <c r="A22" s="221"/>
      <c r="B22" s="225"/>
      <c r="C22" s="9" t="s">
        <v>488</v>
      </c>
      <c r="D22" s="15">
        <v>2112</v>
      </c>
      <c r="E22" s="10">
        <f t="shared" si="0"/>
        <v>0.33673469387755101</v>
      </c>
      <c r="F22" s="7"/>
      <c r="G22" s="15">
        <v>4160</v>
      </c>
      <c r="H22" s="10">
        <f t="shared" si="1"/>
        <v>0.66326530612244894</v>
      </c>
      <c r="I22" s="7">
        <f t="shared" si="2"/>
        <v>6272</v>
      </c>
      <c r="AA22" s="8"/>
      <c r="AB22" s="8"/>
      <c r="AC22" s="8"/>
    </row>
    <row r="23" spans="1:29" ht="12.75" customHeight="1" x14ac:dyDescent="0.2">
      <c r="A23" s="221"/>
      <c r="B23" s="225"/>
      <c r="C23" s="9" t="s">
        <v>490</v>
      </c>
      <c r="D23" s="15"/>
      <c r="E23" s="10" t="s">
        <v>615</v>
      </c>
      <c r="F23" s="7"/>
      <c r="G23" s="15"/>
      <c r="H23" s="10" t="s">
        <v>615</v>
      </c>
      <c r="I23" s="7">
        <f t="shared" si="2"/>
        <v>0</v>
      </c>
      <c r="AA23" s="8"/>
      <c r="AB23" s="8"/>
      <c r="AC23" s="8"/>
    </row>
    <row r="24" spans="1:29" ht="12.75" customHeight="1" x14ac:dyDescent="0.2">
      <c r="A24" s="221"/>
      <c r="B24" s="225"/>
      <c r="C24" s="9" t="s">
        <v>491</v>
      </c>
      <c r="D24" s="15"/>
      <c r="E24" s="10" t="s">
        <v>615</v>
      </c>
      <c r="F24" s="7"/>
      <c r="G24" s="15"/>
      <c r="H24" s="10" t="s">
        <v>615</v>
      </c>
      <c r="I24" s="7">
        <f t="shared" si="2"/>
        <v>0</v>
      </c>
      <c r="AA24" s="8"/>
      <c r="AB24" s="8"/>
      <c r="AC24" s="8"/>
    </row>
    <row r="25" spans="1:29" ht="12.75" customHeight="1" x14ac:dyDescent="0.2">
      <c r="A25" s="221"/>
      <c r="B25" s="225"/>
      <c r="C25" s="9" t="s">
        <v>494</v>
      </c>
      <c r="D25" s="15"/>
      <c r="E25" s="10" t="s">
        <v>615</v>
      </c>
      <c r="F25" s="7"/>
      <c r="G25" s="15"/>
      <c r="H25" s="10" t="s">
        <v>615</v>
      </c>
      <c r="I25" s="7">
        <f t="shared" si="2"/>
        <v>0</v>
      </c>
      <c r="AA25" s="8"/>
      <c r="AB25" s="8"/>
      <c r="AC25" s="8"/>
    </row>
    <row r="26" spans="1:29" ht="12.75" customHeight="1" x14ac:dyDescent="0.2">
      <c r="A26" s="221"/>
      <c r="B26" s="225"/>
      <c r="C26" s="9" t="s">
        <v>497</v>
      </c>
      <c r="D26" s="7"/>
      <c r="E26" s="10">
        <f t="shared" si="0"/>
        <v>0</v>
      </c>
      <c r="F26" s="7"/>
      <c r="G26" s="7">
        <v>7680</v>
      </c>
      <c r="H26" s="10">
        <f t="shared" si="1"/>
        <v>1</v>
      </c>
      <c r="I26" s="7">
        <f t="shared" si="2"/>
        <v>7680</v>
      </c>
      <c r="AA26" s="8"/>
      <c r="AB26" s="8"/>
      <c r="AC26" s="8"/>
    </row>
    <row r="27" spans="1:29" ht="12.75" customHeight="1" x14ac:dyDescent="0.2">
      <c r="A27" s="221"/>
      <c r="B27" s="225"/>
      <c r="C27" s="9" t="s">
        <v>499</v>
      </c>
      <c r="D27" s="7">
        <v>5856</v>
      </c>
      <c r="E27" s="10">
        <f t="shared" si="0"/>
        <v>0.5446428571428571</v>
      </c>
      <c r="F27" s="7"/>
      <c r="G27" s="7">
        <v>4896</v>
      </c>
      <c r="H27" s="10">
        <f t="shared" si="1"/>
        <v>0.45535714285714285</v>
      </c>
      <c r="I27" s="7">
        <f t="shared" si="2"/>
        <v>10752</v>
      </c>
      <c r="AA27" s="8"/>
      <c r="AB27" s="8"/>
      <c r="AC27" s="8"/>
    </row>
    <row r="28" spans="1:29" ht="12.75" customHeight="1" x14ac:dyDescent="0.2">
      <c r="A28" s="221"/>
      <c r="B28" s="225"/>
      <c r="C28" s="9" t="s">
        <v>501</v>
      </c>
      <c r="D28" s="7">
        <v>1920</v>
      </c>
      <c r="E28" s="10">
        <f t="shared" si="0"/>
        <v>1</v>
      </c>
      <c r="F28" s="7"/>
      <c r="G28" s="7"/>
      <c r="H28" s="10">
        <f t="shared" si="1"/>
        <v>0</v>
      </c>
      <c r="I28" s="7">
        <f t="shared" si="2"/>
        <v>1920</v>
      </c>
      <c r="AA28" s="8"/>
      <c r="AB28" s="8"/>
      <c r="AC28" s="8"/>
    </row>
    <row r="29" spans="1:29" ht="12.75" customHeight="1" x14ac:dyDescent="0.2">
      <c r="A29" s="221"/>
      <c r="B29" s="225"/>
      <c r="C29" s="9" t="s">
        <v>502</v>
      </c>
      <c r="D29" s="7"/>
      <c r="E29" s="10" t="s">
        <v>615</v>
      </c>
      <c r="F29" s="7"/>
      <c r="G29" s="7"/>
      <c r="H29" s="10" t="s">
        <v>615</v>
      </c>
      <c r="I29" s="7">
        <f t="shared" si="2"/>
        <v>0</v>
      </c>
      <c r="AA29" s="8"/>
      <c r="AB29" s="8"/>
      <c r="AC29" s="8"/>
    </row>
    <row r="30" spans="1:29" ht="12.75" customHeight="1" x14ac:dyDescent="0.2">
      <c r="A30" s="221"/>
      <c r="B30" s="225"/>
      <c r="C30" s="9" t="s">
        <v>511</v>
      </c>
      <c r="D30" s="7"/>
      <c r="E30" s="10">
        <f t="shared" si="0"/>
        <v>0</v>
      </c>
      <c r="F30" s="7"/>
      <c r="G30" s="7">
        <v>1920</v>
      </c>
      <c r="H30" s="10">
        <f t="shared" si="1"/>
        <v>1</v>
      </c>
      <c r="I30" s="7">
        <f t="shared" si="2"/>
        <v>1920</v>
      </c>
      <c r="AA30" s="8"/>
      <c r="AB30" s="8"/>
      <c r="AC30" s="8"/>
    </row>
    <row r="31" spans="1:29" ht="12.75" customHeight="1" thickBot="1" x14ac:dyDescent="0.25">
      <c r="A31" s="221"/>
      <c r="B31" s="226"/>
      <c r="C31" s="58" t="s">
        <v>0</v>
      </c>
      <c r="D31" s="59">
        <f>SUM(D10:D30)</f>
        <v>47568</v>
      </c>
      <c r="E31" s="60">
        <f t="shared" si="0"/>
        <v>0.5318425760286225</v>
      </c>
      <c r="F31" s="61"/>
      <c r="G31" s="59">
        <f>SUM(G10:G30)</f>
        <v>41872</v>
      </c>
      <c r="H31" s="60">
        <f t="shared" si="1"/>
        <v>0.46815742397137744</v>
      </c>
      <c r="I31" s="62">
        <f t="shared" si="2"/>
        <v>89440</v>
      </c>
      <c r="AA31" s="8"/>
      <c r="AB31" s="8"/>
      <c r="AC31" s="8"/>
    </row>
    <row r="32" spans="1:29" ht="12.75" customHeight="1" x14ac:dyDescent="0.2">
      <c r="A32" s="221"/>
      <c r="B32" s="224" t="s">
        <v>333</v>
      </c>
      <c r="C32" s="47" t="s">
        <v>543</v>
      </c>
      <c r="D32" s="16"/>
      <c r="E32" s="10" t="s">
        <v>615</v>
      </c>
      <c r="F32" s="16"/>
      <c r="G32" s="16"/>
      <c r="H32" s="10" t="s">
        <v>615</v>
      </c>
      <c r="I32" s="16">
        <f t="shared" si="2"/>
        <v>0</v>
      </c>
      <c r="AA32" s="8"/>
      <c r="AB32" s="8"/>
      <c r="AC32" s="8"/>
    </row>
    <row r="33" spans="1:29" ht="12.75" customHeight="1" x14ac:dyDescent="0.2">
      <c r="A33" s="221"/>
      <c r="B33" s="224"/>
      <c r="C33" s="9" t="s">
        <v>544</v>
      </c>
      <c r="D33" s="7">
        <v>10128</v>
      </c>
      <c r="E33" s="10">
        <f t="shared" si="0"/>
        <v>1</v>
      </c>
      <c r="F33" s="12"/>
      <c r="G33" s="7"/>
      <c r="H33" s="10">
        <f t="shared" si="1"/>
        <v>0</v>
      </c>
      <c r="I33" s="7">
        <f t="shared" si="2"/>
        <v>10128</v>
      </c>
      <c r="AA33" s="8"/>
      <c r="AB33" s="8"/>
      <c r="AC33" s="8"/>
    </row>
    <row r="34" spans="1:29" ht="12.75" customHeight="1" x14ac:dyDescent="0.2">
      <c r="A34" s="221"/>
      <c r="B34" s="224"/>
      <c r="C34" s="9" t="s">
        <v>545</v>
      </c>
      <c r="D34" s="12"/>
      <c r="E34" s="10" t="s">
        <v>615</v>
      </c>
      <c r="F34" s="12"/>
      <c r="G34" s="7"/>
      <c r="H34" s="10" t="s">
        <v>615</v>
      </c>
      <c r="I34" s="7">
        <f t="shared" si="2"/>
        <v>0</v>
      </c>
      <c r="AA34" s="8"/>
      <c r="AB34" s="8"/>
      <c r="AC34" s="8"/>
    </row>
    <row r="35" spans="1:29" ht="12.75" customHeight="1" x14ac:dyDescent="0.2">
      <c r="A35" s="221"/>
      <c r="B35" s="224"/>
      <c r="C35" s="9" t="s">
        <v>546</v>
      </c>
      <c r="D35" s="7">
        <v>2304</v>
      </c>
      <c r="E35" s="10">
        <f t="shared" si="0"/>
        <v>1</v>
      </c>
      <c r="F35" s="7"/>
      <c r="G35" s="7"/>
      <c r="H35" s="10">
        <f t="shared" si="1"/>
        <v>0</v>
      </c>
      <c r="I35" s="7">
        <f t="shared" si="2"/>
        <v>2304</v>
      </c>
      <c r="AA35" s="8"/>
      <c r="AB35" s="8"/>
      <c r="AC35" s="8"/>
    </row>
    <row r="36" spans="1:29" ht="12.75" customHeight="1" x14ac:dyDescent="0.2">
      <c r="A36" s="221"/>
      <c r="B36" s="224"/>
      <c r="C36" s="9" t="s">
        <v>547</v>
      </c>
      <c r="D36" s="7"/>
      <c r="E36" s="10" t="s">
        <v>615</v>
      </c>
      <c r="F36" s="7"/>
      <c r="G36" s="7"/>
      <c r="H36" s="10" t="s">
        <v>615</v>
      </c>
      <c r="I36" s="7">
        <f t="shared" si="2"/>
        <v>0</v>
      </c>
      <c r="AA36" s="8"/>
      <c r="AB36" s="8"/>
      <c r="AC36" s="8"/>
    </row>
    <row r="37" spans="1:29" ht="12.75" customHeight="1" x14ac:dyDescent="0.2">
      <c r="A37" s="221"/>
      <c r="B37" s="224"/>
      <c r="C37" s="9" t="s">
        <v>548</v>
      </c>
      <c r="D37" s="7"/>
      <c r="E37" s="10" t="s">
        <v>615</v>
      </c>
      <c r="F37" s="7"/>
      <c r="G37" s="7"/>
      <c r="H37" s="10" t="s">
        <v>615</v>
      </c>
      <c r="I37" s="7">
        <f t="shared" si="2"/>
        <v>0</v>
      </c>
      <c r="AA37" s="8"/>
      <c r="AB37" s="8"/>
      <c r="AC37" s="8"/>
    </row>
    <row r="38" spans="1:29" ht="12.75" customHeight="1" x14ac:dyDescent="0.2">
      <c r="A38" s="221"/>
      <c r="B38" s="224"/>
      <c r="C38" s="9" t="s">
        <v>549</v>
      </c>
      <c r="D38" s="7"/>
      <c r="E38" s="10">
        <f t="shared" si="0"/>
        <v>0</v>
      </c>
      <c r="F38" s="7"/>
      <c r="G38" s="7">
        <v>832</v>
      </c>
      <c r="H38" s="10">
        <f t="shared" si="1"/>
        <v>1</v>
      </c>
      <c r="I38" s="7">
        <f t="shared" si="2"/>
        <v>832</v>
      </c>
      <c r="AA38" s="8"/>
      <c r="AB38" s="8"/>
      <c r="AC38" s="8"/>
    </row>
    <row r="39" spans="1:29" ht="12.75" customHeight="1" x14ac:dyDescent="0.2">
      <c r="A39" s="221"/>
      <c r="B39" s="224"/>
      <c r="C39" s="9" t="s">
        <v>550</v>
      </c>
      <c r="D39" s="7"/>
      <c r="E39" s="10" t="s">
        <v>615</v>
      </c>
      <c r="F39" s="7"/>
      <c r="G39" s="7"/>
      <c r="H39" s="10" t="s">
        <v>615</v>
      </c>
      <c r="I39" s="7">
        <f t="shared" si="2"/>
        <v>0</v>
      </c>
      <c r="AA39" s="8"/>
      <c r="AB39" s="8"/>
      <c r="AC39" s="8"/>
    </row>
    <row r="40" spans="1:29" ht="12.75" customHeight="1" x14ac:dyDescent="0.2">
      <c r="A40" s="221"/>
      <c r="B40" s="224"/>
      <c r="C40" s="9" t="s">
        <v>551</v>
      </c>
      <c r="D40" s="7"/>
      <c r="E40" s="10" t="s">
        <v>615</v>
      </c>
      <c r="F40" s="7"/>
      <c r="G40" s="7"/>
      <c r="H40" s="10" t="s">
        <v>615</v>
      </c>
      <c r="I40" s="7">
        <f t="shared" si="2"/>
        <v>0</v>
      </c>
      <c r="AA40" s="8"/>
      <c r="AB40" s="8"/>
      <c r="AC40" s="8"/>
    </row>
    <row r="41" spans="1:29" ht="12.75" customHeight="1" x14ac:dyDescent="0.2">
      <c r="A41" s="221"/>
      <c r="B41" s="224"/>
      <c r="C41" s="9" t="s">
        <v>552</v>
      </c>
      <c r="D41" s="7">
        <v>1472</v>
      </c>
      <c r="E41" s="10">
        <f t="shared" si="0"/>
        <v>1</v>
      </c>
      <c r="F41" s="7"/>
      <c r="G41" s="7"/>
      <c r="H41" s="10">
        <f t="shared" si="1"/>
        <v>0</v>
      </c>
      <c r="I41" s="7">
        <f t="shared" si="2"/>
        <v>1472</v>
      </c>
      <c r="AA41" s="8"/>
      <c r="AB41" s="8"/>
      <c r="AC41" s="8"/>
    </row>
    <row r="42" spans="1:29" ht="12.75" customHeight="1" x14ac:dyDescent="0.2">
      <c r="A42" s="221"/>
      <c r="B42" s="224"/>
      <c r="C42" s="9" t="s">
        <v>553</v>
      </c>
      <c r="D42" s="7"/>
      <c r="E42" s="10" t="s">
        <v>615</v>
      </c>
      <c r="F42" s="7"/>
      <c r="G42" s="7"/>
      <c r="H42" s="10" t="s">
        <v>615</v>
      </c>
      <c r="I42" s="7">
        <f t="shared" si="2"/>
        <v>0</v>
      </c>
      <c r="AA42" s="8"/>
      <c r="AB42" s="8"/>
      <c r="AC42" s="8"/>
    </row>
    <row r="43" spans="1:29" ht="12.75" customHeight="1" x14ac:dyDescent="0.2">
      <c r="A43" s="221"/>
      <c r="B43" s="224"/>
      <c r="C43" s="9" t="s">
        <v>554</v>
      </c>
      <c r="D43" s="7"/>
      <c r="E43" s="10" t="s">
        <v>615</v>
      </c>
      <c r="F43" s="7"/>
      <c r="G43" s="7"/>
      <c r="H43" s="10" t="s">
        <v>615</v>
      </c>
      <c r="I43" s="7">
        <f t="shared" si="2"/>
        <v>0</v>
      </c>
      <c r="AA43" s="8"/>
      <c r="AB43" s="8"/>
      <c r="AC43" s="8"/>
    </row>
    <row r="44" spans="1:29" ht="12.75" customHeight="1" x14ac:dyDescent="0.2">
      <c r="A44" s="221"/>
      <c r="B44" s="224"/>
      <c r="C44" s="9" t="s">
        <v>555</v>
      </c>
      <c r="D44" s="40"/>
      <c r="E44" s="17">
        <f t="shared" si="0"/>
        <v>0</v>
      </c>
      <c r="F44" s="16"/>
      <c r="G44" s="40">
        <v>6336</v>
      </c>
      <c r="H44" s="17">
        <f t="shared" si="1"/>
        <v>1</v>
      </c>
      <c r="I44" s="16">
        <f t="shared" si="2"/>
        <v>6336</v>
      </c>
      <c r="AA44" s="8"/>
      <c r="AB44" s="8"/>
      <c r="AC44" s="8"/>
    </row>
    <row r="45" spans="1:29" ht="12.75" customHeight="1" x14ac:dyDescent="0.2">
      <c r="A45" s="221"/>
      <c r="B45" s="224"/>
      <c r="C45" s="9" t="s">
        <v>556</v>
      </c>
      <c r="D45" s="7"/>
      <c r="E45" s="10" t="s">
        <v>615</v>
      </c>
      <c r="F45" s="12"/>
      <c r="G45" s="7"/>
      <c r="H45" s="10" t="s">
        <v>615</v>
      </c>
      <c r="I45" s="7">
        <f t="shared" si="2"/>
        <v>0</v>
      </c>
      <c r="AA45" s="8"/>
      <c r="AB45" s="8"/>
      <c r="AC45" s="8"/>
    </row>
    <row r="46" spans="1:29" ht="12.75" customHeight="1" x14ac:dyDescent="0.2">
      <c r="A46" s="221"/>
      <c r="B46" s="224"/>
      <c r="C46" s="9" t="s">
        <v>557</v>
      </c>
      <c r="D46" s="7"/>
      <c r="E46" s="10" t="s">
        <v>615</v>
      </c>
      <c r="F46" s="7"/>
      <c r="G46" s="7"/>
      <c r="H46" s="10" t="s">
        <v>615</v>
      </c>
      <c r="I46" s="7">
        <f t="shared" si="2"/>
        <v>0</v>
      </c>
      <c r="AA46" s="8"/>
      <c r="AB46" s="8"/>
      <c r="AC46" s="8"/>
    </row>
    <row r="47" spans="1:29" ht="12.75" customHeight="1" x14ac:dyDescent="0.2">
      <c r="A47" s="221"/>
      <c r="B47" s="224"/>
      <c r="C47" s="9" t="s">
        <v>558</v>
      </c>
      <c r="D47" s="7"/>
      <c r="E47" s="10" t="s">
        <v>615</v>
      </c>
      <c r="F47" s="7"/>
      <c r="G47" s="7"/>
      <c r="H47" s="10" t="s">
        <v>615</v>
      </c>
      <c r="I47" s="7">
        <f t="shared" si="2"/>
        <v>0</v>
      </c>
      <c r="AA47" s="8"/>
      <c r="AB47" s="8"/>
      <c r="AC47" s="8"/>
    </row>
    <row r="48" spans="1:29" ht="12.75" customHeight="1" x14ac:dyDescent="0.2">
      <c r="A48" s="221"/>
      <c r="B48" s="224"/>
      <c r="C48" s="9" t="s">
        <v>559</v>
      </c>
      <c r="D48" s="7"/>
      <c r="E48" s="10" t="s">
        <v>615</v>
      </c>
      <c r="F48" s="7"/>
      <c r="G48" s="7"/>
      <c r="H48" s="10" t="s">
        <v>615</v>
      </c>
      <c r="I48" s="7">
        <f t="shared" si="2"/>
        <v>0</v>
      </c>
      <c r="AA48" s="8"/>
      <c r="AB48" s="8"/>
      <c r="AC48" s="8"/>
    </row>
    <row r="49" spans="1:29" ht="12.75" customHeight="1" x14ac:dyDescent="0.2">
      <c r="A49" s="221"/>
      <c r="B49" s="224"/>
      <c r="C49" s="9" t="s">
        <v>521</v>
      </c>
      <c r="D49" s="15">
        <v>7408</v>
      </c>
      <c r="E49" s="10">
        <f t="shared" si="0"/>
        <v>0.8194690265486726</v>
      </c>
      <c r="F49" s="7"/>
      <c r="G49" s="15">
        <v>1632</v>
      </c>
      <c r="H49" s="10">
        <f t="shared" si="1"/>
        <v>0.18053097345132743</v>
      </c>
      <c r="I49" s="7">
        <f t="shared" si="2"/>
        <v>9040</v>
      </c>
      <c r="AA49" s="8"/>
      <c r="AB49" s="8"/>
      <c r="AC49" s="8"/>
    </row>
    <row r="50" spans="1:29" ht="12.75" customHeight="1" thickBot="1" x14ac:dyDescent="0.25">
      <c r="A50" s="221"/>
      <c r="B50" s="227"/>
      <c r="C50" s="63" t="s">
        <v>0</v>
      </c>
      <c r="D50" s="59">
        <f>SUM(D32:D49)</f>
        <v>21312</v>
      </c>
      <c r="E50" s="60">
        <f t="shared" si="0"/>
        <v>0.70775770456960685</v>
      </c>
      <c r="F50" s="62"/>
      <c r="G50" s="59">
        <f>SUM(G32:G49)</f>
        <v>8800</v>
      </c>
      <c r="H50" s="60">
        <f t="shared" si="1"/>
        <v>0.29224229543039321</v>
      </c>
      <c r="I50" s="62">
        <f t="shared" si="2"/>
        <v>30112</v>
      </c>
      <c r="AA50" s="8"/>
      <c r="AB50" s="8"/>
      <c r="AC50" s="8"/>
    </row>
    <row r="51" spans="1:29" ht="12.75" customHeight="1" thickBot="1" x14ac:dyDescent="0.25">
      <c r="A51" s="222"/>
      <c r="B51" s="228" t="s">
        <v>177</v>
      </c>
      <c r="C51" s="229"/>
      <c r="D51" s="75">
        <f>SUM(D31,D50)</f>
        <v>68880</v>
      </c>
      <c r="E51" s="76">
        <f t="shared" si="0"/>
        <v>0.57615096359743045</v>
      </c>
      <c r="F51" s="77"/>
      <c r="G51" s="75">
        <f>SUM(G31,G50)</f>
        <v>50672</v>
      </c>
      <c r="H51" s="76">
        <f t="shared" si="1"/>
        <v>0.4238490364025696</v>
      </c>
      <c r="I51" s="77">
        <f t="shared" si="2"/>
        <v>119552</v>
      </c>
      <c r="AA51" s="8"/>
      <c r="AB51" s="8"/>
      <c r="AC51" s="8"/>
    </row>
    <row r="52" spans="1:29" ht="12.75" customHeight="1" x14ac:dyDescent="0.2">
      <c r="A52" s="223" t="s">
        <v>349</v>
      </c>
      <c r="B52" s="223" t="s">
        <v>334</v>
      </c>
      <c r="C52" s="50" t="s">
        <v>152</v>
      </c>
      <c r="D52" s="85"/>
      <c r="E52" s="86"/>
      <c r="F52" s="85"/>
      <c r="G52" s="85"/>
      <c r="H52" s="86"/>
      <c r="I52" s="85"/>
      <c r="AA52" s="8"/>
      <c r="AB52" s="8"/>
      <c r="AC52" s="8"/>
    </row>
    <row r="53" spans="1:29" ht="12.75" customHeight="1" x14ac:dyDescent="0.2">
      <c r="A53" s="224"/>
      <c r="B53" s="224"/>
      <c r="C53" s="9" t="s">
        <v>522</v>
      </c>
      <c r="D53" s="15"/>
      <c r="E53" s="10" t="s">
        <v>615</v>
      </c>
      <c r="F53" s="7"/>
      <c r="G53" s="15"/>
      <c r="H53" s="10" t="s">
        <v>615</v>
      </c>
      <c r="I53" s="7">
        <f t="shared" si="2"/>
        <v>0</v>
      </c>
      <c r="AA53" s="8"/>
      <c r="AB53" s="8"/>
      <c r="AC53" s="8"/>
    </row>
    <row r="54" spans="1:29" ht="12.75" customHeight="1" x14ac:dyDescent="0.2">
      <c r="A54" s="224"/>
      <c r="B54" s="224"/>
      <c r="C54" s="9" t="s">
        <v>420</v>
      </c>
      <c r="D54" s="15"/>
      <c r="E54" s="10" t="s">
        <v>615</v>
      </c>
      <c r="F54" s="7"/>
      <c r="G54" s="15"/>
      <c r="H54" s="10" t="s">
        <v>615</v>
      </c>
      <c r="I54" s="7">
        <f t="shared" si="2"/>
        <v>0</v>
      </c>
      <c r="AA54" s="8"/>
      <c r="AB54" s="8"/>
      <c r="AC54" s="8"/>
    </row>
    <row r="55" spans="1:29" ht="12.75" customHeight="1" x14ac:dyDescent="0.2">
      <c r="A55" s="224"/>
      <c r="B55" s="224"/>
      <c r="C55" s="9" t="s">
        <v>423</v>
      </c>
      <c r="D55" s="15"/>
      <c r="E55" s="10">
        <f t="shared" si="0"/>
        <v>0</v>
      </c>
      <c r="F55" s="7"/>
      <c r="G55" s="15">
        <v>912</v>
      </c>
      <c r="H55" s="10">
        <f t="shared" si="1"/>
        <v>1</v>
      </c>
      <c r="I55" s="7">
        <f t="shared" si="2"/>
        <v>912</v>
      </c>
      <c r="AA55" s="8"/>
      <c r="AB55" s="8"/>
      <c r="AC55" s="8"/>
    </row>
    <row r="56" spans="1:29" ht="12.75" customHeight="1" x14ac:dyDescent="0.2">
      <c r="A56" s="225"/>
      <c r="B56" s="225"/>
      <c r="C56" s="9" t="s">
        <v>428</v>
      </c>
      <c r="D56" s="15"/>
      <c r="E56" s="10">
        <f t="shared" si="0"/>
        <v>0</v>
      </c>
      <c r="F56" s="7"/>
      <c r="G56" s="15">
        <v>2112</v>
      </c>
      <c r="H56" s="10">
        <f t="shared" si="1"/>
        <v>1</v>
      </c>
      <c r="I56" s="7">
        <f t="shared" si="2"/>
        <v>2112</v>
      </c>
      <c r="AA56" s="8"/>
      <c r="AB56" s="8"/>
      <c r="AC56" s="8"/>
    </row>
    <row r="57" spans="1:29" ht="12.75" customHeight="1" x14ac:dyDescent="0.2">
      <c r="A57" s="225"/>
      <c r="B57" s="225"/>
      <c r="C57" s="9" t="s">
        <v>431</v>
      </c>
      <c r="D57" s="15"/>
      <c r="E57" s="10" t="s">
        <v>615</v>
      </c>
      <c r="F57" s="7"/>
      <c r="G57" s="15"/>
      <c r="H57" s="10" t="s">
        <v>615</v>
      </c>
      <c r="I57" s="7">
        <f t="shared" si="2"/>
        <v>0</v>
      </c>
      <c r="AA57" s="8"/>
      <c r="AB57" s="8"/>
      <c r="AC57" s="8"/>
    </row>
    <row r="58" spans="1:29" ht="12.75" customHeight="1" x14ac:dyDescent="0.2">
      <c r="A58" s="225"/>
      <c r="B58" s="225"/>
      <c r="C58" s="49" t="s">
        <v>435</v>
      </c>
      <c r="D58" s="15"/>
      <c r="E58" s="10" t="s">
        <v>615</v>
      </c>
      <c r="F58" s="7"/>
      <c r="G58" s="15"/>
      <c r="H58" s="10" t="s">
        <v>615</v>
      </c>
      <c r="I58" s="7">
        <f t="shared" si="2"/>
        <v>0</v>
      </c>
      <c r="AA58" s="8"/>
      <c r="AB58" s="8"/>
      <c r="AC58" s="8"/>
    </row>
    <row r="59" spans="1:29" ht="12.75" customHeight="1" x14ac:dyDescent="0.2">
      <c r="A59" s="225"/>
      <c r="B59" s="225"/>
      <c r="C59" s="49" t="s">
        <v>455</v>
      </c>
      <c r="D59" s="15"/>
      <c r="E59" s="10" t="s">
        <v>615</v>
      </c>
      <c r="F59" s="7"/>
      <c r="G59" s="15"/>
      <c r="H59" s="10" t="s">
        <v>615</v>
      </c>
      <c r="I59" s="7">
        <f t="shared" si="2"/>
        <v>0</v>
      </c>
      <c r="AA59" s="8"/>
      <c r="AB59" s="8"/>
      <c r="AC59" s="8"/>
    </row>
    <row r="60" spans="1:29" ht="12.75" customHeight="1" x14ac:dyDescent="0.2">
      <c r="A60" s="225"/>
      <c r="B60" s="225"/>
      <c r="C60" s="49" t="s">
        <v>459</v>
      </c>
      <c r="D60" s="15"/>
      <c r="E60" s="10" t="s">
        <v>615</v>
      </c>
      <c r="F60" s="7"/>
      <c r="G60" s="15"/>
      <c r="H60" s="10" t="s">
        <v>615</v>
      </c>
      <c r="I60" s="7">
        <f t="shared" si="2"/>
        <v>0</v>
      </c>
      <c r="AA60" s="8"/>
      <c r="AB60" s="8"/>
      <c r="AC60" s="8"/>
    </row>
    <row r="61" spans="1:29" ht="12.75" customHeight="1" x14ac:dyDescent="0.2">
      <c r="A61" s="225"/>
      <c r="B61" s="225"/>
      <c r="C61" s="49" t="s">
        <v>460</v>
      </c>
      <c r="D61" s="15"/>
      <c r="E61" s="10">
        <f t="shared" si="0"/>
        <v>0</v>
      </c>
      <c r="F61" s="7"/>
      <c r="G61" s="15">
        <v>912</v>
      </c>
      <c r="H61" s="10">
        <f t="shared" si="1"/>
        <v>1</v>
      </c>
      <c r="I61" s="7">
        <f t="shared" si="2"/>
        <v>912</v>
      </c>
      <c r="AA61" s="8"/>
      <c r="AB61" s="8"/>
      <c r="AC61" s="8"/>
    </row>
    <row r="62" spans="1:29" ht="12.75" customHeight="1" x14ac:dyDescent="0.2">
      <c r="A62" s="225"/>
      <c r="B62" s="225"/>
      <c r="C62" s="49" t="s">
        <v>466</v>
      </c>
      <c r="D62" s="15">
        <v>36192</v>
      </c>
      <c r="E62" s="10">
        <f t="shared" si="0"/>
        <v>0.7142406062519735</v>
      </c>
      <c r="F62" s="7"/>
      <c r="G62" s="15">
        <v>14480</v>
      </c>
      <c r="H62" s="10">
        <f t="shared" si="1"/>
        <v>0.2857593937480265</v>
      </c>
      <c r="I62" s="7">
        <f t="shared" si="2"/>
        <v>50672</v>
      </c>
      <c r="AA62" s="8"/>
      <c r="AB62" s="8"/>
      <c r="AC62" s="8"/>
    </row>
    <row r="63" spans="1:29" ht="12.75" customHeight="1" x14ac:dyDescent="0.2">
      <c r="A63" s="225"/>
      <c r="B63" s="225"/>
      <c r="C63" s="49" t="s">
        <v>467</v>
      </c>
      <c r="D63" s="15"/>
      <c r="E63" s="10" t="s">
        <v>615</v>
      </c>
      <c r="F63" s="7"/>
      <c r="G63" s="15"/>
      <c r="H63" s="10" t="s">
        <v>615</v>
      </c>
      <c r="I63" s="7">
        <f t="shared" si="2"/>
        <v>0</v>
      </c>
      <c r="AA63" s="8"/>
      <c r="AB63" s="8"/>
      <c r="AC63" s="8"/>
    </row>
    <row r="64" spans="1:29" ht="12.75" customHeight="1" x14ac:dyDescent="0.2">
      <c r="A64" s="225"/>
      <c r="B64" s="225"/>
      <c r="C64" s="49" t="s">
        <v>474</v>
      </c>
      <c r="D64" s="15"/>
      <c r="E64" s="10">
        <f t="shared" si="0"/>
        <v>0</v>
      </c>
      <c r="F64" s="7"/>
      <c r="G64" s="15">
        <v>1536</v>
      </c>
      <c r="H64" s="10">
        <f t="shared" si="1"/>
        <v>1</v>
      </c>
      <c r="I64" s="7">
        <f t="shared" si="2"/>
        <v>1536</v>
      </c>
      <c r="AA64" s="8"/>
      <c r="AB64" s="8"/>
      <c r="AC64" s="8"/>
    </row>
    <row r="65" spans="1:29" ht="12.75" customHeight="1" x14ac:dyDescent="0.2">
      <c r="A65" s="225"/>
      <c r="B65" s="225"/>
      <c r="C65" s="49" t="s">
        <v>477</v>
      </c>
      <c r="D65" s="15">
        <v>7392</v>
      </c>
      <c r="E65" s="10">
        <f t="shared" si="0"/>
        <v>0.36842105263157893</v>
      </c>
      <c r="F65" s="7"/>
      <c r="G65" s="15">
        <v>12672</v>
      </c>
      <c r="H65" s="10">
        <f t="shared" si="1"/>
        <v>0.63157894736842102</v>
      </c>
      <c r="I65" s="7">
        <f t="shared" si="2"/>
        <v>20064</v>
      </c>
      <c r="AA65" s="8"/>
      <c r="AB65" s="8"/>
      <c r="AC65" s="8"/>
    </row>
    <row r="66" spans="1:29" ht="12.75" customHeight="1" x14ac:dyDescent="0.2">
      <c r="A66" s="225"/>
      <c r="B66" s="225"/>
      <c r="C66" s="49" t="s">
        <v>480</v>
      </c>
      <c r="D66" s="15"/>
      <c r="E66" s="10" t="s">
        <v>615</v>
      </c>
      <c r="F66" s="7"/>
      <c r="G66" s="15"/>
      <c r="H66" s="10" t="s">
        <v>615</v>
      </c>
      <c r="I66" s="7">
        <f t="shared" si="2"/>
        <v>0</v>
      </c>
      <c r="AA66" s="8"/>
      <c r="AB66" s="8"/>
      <c r="AC66" s="8"/>
    </row>
    <row r="67" spans="1:29" ht="12.75" customHeight="1" x14ac:dyDescent="0.2">
      <c r="A67" s="225"/>
      <c r="B67" s="225"/>
      <c r="C67" s="49" t="s">
        <v>488</v>
      </c>
      <c r="D67" s="15">
        <v>7104</v>
      </c>
      <c r="E67" s="10">
        <f t="shared" si="0"/>
        <v>0.373109243697479</v>
      </c>
      <c r="F67" s="7"/>
      <c r="G67" s="15">
        <v>11936</v>
      </c>
      <c r="H67" s="10">
        <f t="shared" si="1"/>
        <v>0.626890756302521</v>
      </c>
      <c r="I67" s="7">
        <f t="shared" si="2"/>
        <v>19040</v>
      </c>
      <c r="AA67" s="8"/>
      <c r="AB67" s="8"/>
      <c r="AC67" s="8"/>
    </row>
    <row r="68" spans="1:29" ht="12.75" customHeight="1" x14ac:dyDescent="0.2">
      <c r="A68" s="225"/>
      <c r="B68" s="225"/>
      <c r="C68" s="49" t="s">
        <v>490</v>
      </c>
      <c r="D68" s="15"/>
      <c r="E68" s="10" t="s">
        <v>615</v>
      </c>
      <c r="F68" s="7"/>
      <c r="G68" s="15"/>
      <c r="H68" s="10" t="s">
        <v>615</v>
      </c>
      <c r="I68" s="7">
        <f t="shared" si="2"/>
        <v>0</v>
      </c>
      <c r="AA68" s="8"/>
      <c r="AB68" s="8"/>
      <c r="AC68" s="8"/>
    </row>
    <row r="69" spans="1:29" ht="12.75" customHeight="1" x14ac:dyDescent="0.2">
      <c r="A69" s="225"/>
      <c r="B69" s="225"/>
      <c r="C69" s="49" t="s">
        <v>491</v>
      </c>
      <c r="D69" s="15"/>
      <c r="E69" s="10" t="s">
        <v>615</v>
      </c>
      <c r="F69" s="7"/>
      <c r="G69" s="15"/>
      <c r="H69" s="10" t="s">
        <v>615</v>
      </c>
      <c r="I69" s="7">
        <f t="shared" si="2"/>
        <v>0</v>
      </c>
      <c r="AA69" s="8"/>
      <c r="AB69" s="8"/>
      <c r="AC69" s="8"/>
    </row>
    <row r="70" spans="1:29" ht="12.75" customHeight="1" x14ac:dyDescent="0.2">
      <c r="A70" s="225"/>
      <c r="B70" s="225"/>
      <c r="C70" s="49" t="s">
        <v>494</v>
      </c>
      <c r="D70" s="15"/>
      <c r="E70" s="10" t="s">
        <v>615</v>
      </c>
      <c r="F70" s="7"/>
      <c r="G70" s="15"/>
      <c r="H70" s="10" t="s">
        <v>615</v>
      </c>
      <c r="I70" s="7">
        <f t="shared" si="2"/>
        <v>0</v>
      </c>
      <c r="AA70" s="8"/>
      <c r="AB70" s="8"/>
      <c r="AC70" s="8"/>
    </row>
    <row r="71" spans="1:29" ht="12.75" customHeight="1" x14ac:dyDescent="0.2">
      <c r="A71" s="225"/>
      <c r="B71" s="225"/>
      <c r="C71" s="49" t="s">
        <v>495</v>
      </c>
      <c r="D71" s="15"/>
      <c r="E71" s="10" t="s">
        <v>615</v>
      </c>
      <c r="F71" s="7"/>
      <c r="G71" s="15"/>
      <c r="H71" s="10" t="s">
        <v>615</v>
      </c>
      <c r="I71" s="7">
        <f t="shared" si="2"/>
        <v>0</v>
      </c>
      <c r="AA71" s="8"/>
      <c r="AB71" s="8"/>
      <c r="AC71" s="8"/>
    </row>
    <row r="72" spans="1:29" ht="12.75" customHeight="1" x14ac:dyDescent="0.2">
      <c r="A72" s="225"/>
      <c r="B72" s="225"/>
      <c r="C72" s="49" t="s">
        <v>499</v>
      </c>
      <c r="D72" s="15">
        <v>14016</v>
      </c>
      <c r="E72" s="10">
        <f t="shared" si="0"/>
        <v>0.90683229813664601</v>
      </c>
      <c r="F72" s="7"/>
      <c r="G72" s="15">
        <v>1440</v>
      </c>
      <c r="H72" s="10">
        <f t="shared" si="1"/>
        <v>9.3167701863354033E-2</v>
      </c>
      <c r="I72" s="7">
        <f t="shared" si="2"/>
        <v>15456</v>
      </c>
      <c r="AA72" s="8"/>
      <c r="AB72" s="8"/>
      <c r="AC72" s="8"/>
    </row>
    <row r="73" spans="1:29" ht="12.75" customHeight="1" x14ac:dyDescent="0.2">
      <c r="A73" s="225"/>
      <c r="B73" s="225"/>
      <c r="C73" s="49" t="s">
        <v>501</v>
      </c>
      <c r="D73" s="15"/>
      <c r="E73" s="10" t="s">
        <v>615</v>
      </c>
      <c r="F73" s="7"/>
      <c r="G73" s="15"/>
      <c r="H73" s="10" t="s">
        <v>615</v>
      </c>
      <c r="I73" s="7">
        <f t="shared" si="2"/>
        <v>0</v>
      </c>
      <c r="AA73" s="8"/>
      <c r="AB73" s="8"/>
      <c r="AC73" s="8"/>
    </row>
    <row r="74" spans="1:29" ht="12.75" customHeight="1" x14ac:dyDescent="0.2">
      <c r="A74" s="225"/>
      <c r="B74" s="225"/>
      <c r="C74" s="49" t="s">
        <v>502</v>
      </c>
      <c r="D74" s="15"/>
      <c r="E74" s="10" t="s">
        <v>615</v>
      </c>
      <c r="F74" s="7"/>
      <c r="G74" s="15"/>
      <c r="H74" s="10" t="s">
        <v>615</v>
      </c>
      <c r="I74" s="7">
        <f t="shared" si="2"/>
        <v>0</v>
      </c>
      <c r="AA74" s="8"/>
      <c r="AB74" s="8"/>
      <c r="AC74" s="8"/>
    </row>
    <row r="75" spans="1:29" ht="12.75" customHeight="1" x14ac:dyDescent="0.2">
      <c r="A75" s="225"/>
      <c r="B75" s="225"/>
      <c r="C75" s="49" t="s">
        <v>509</v>
      </c>
      <c r="D75" s="15"/>
      <c r="E75" s="10" t="s">
        <v>615</v>
      </c>
      <c r="F75" s="7"/>
      <c r="G75" s="15"/>
      <c r="H75" s="10" t="s">
        <v>615</v>
      </c>
      <c r="I75" s="7">
        <f t="shared" si="2"/>
        <v>0</v>
      </c>
      <c r="AA75" s="8"/>
      <c r="AB75" s="8"/>
      <c r="AC75" s="8"/>
    </row>
    <row r="76" spans="1:29" ht="12.75" customHeight="1" x14ac:dyDescent="0.2">
      <c r="A76" s="225"/>
      <c r="B76" s="225"/>
      <c r="C76" s="49" t="s">
        <v>511</v>
      </c>
      <c r="D76" s="15"/>
      <c r="E76" s="10">
        <f t="shared" ref="E76:E102" si="3">+D76/$I76</f>
        <v>0</v>
      </c>
      <c r="F76" s="7"/>
      <c r="G76" s="15">
        <v>384</v>
      </c>
      <c r="H76" s="10">
        <f t="shared" ref="H76:H102" si="4">+G76/$I76</f>
        <v>1</v>
      </c>
      <c r="I76" s="7">
        <f t="shared" si="2"/>
        <v>384</v>
      </c>
      <c r="AA76" s="8"/>
      <c r="AB76" s="8"/>
      <c r="AC76" s="8"/>
    </row>
    <row r="77" spans="1:29" ht="12.75" customHeight="1" thickBot="1" x14ac:dyDescent="0.25">
      <c r="A77" s="225"/>
      <c r="B77" s="226"/>
      <c r="C77" s="63" t="s">
        <v>0</v>
      </c>
      <c r="D77" s="59">
        <f>SUM(D53:D76)</f>
        <v>64704</v>
      </c>
      <c r="E77" s="60">
        <f t="shared" si="3"/>
        <v>0.58245715108742624</v>
      </c>
      <c r="F77" s="62"/>
      <c r="G77" s="59">
        <f>SUM(G53:G76)</f>
        <v>46384</v>
      </c>
      <c r="H77" s="60">
        <f t="shared" si="4"/>
        <v>0.41754284891257382</v>
      </c>
      <c r="I77" s="62">
        <f t="shared" ref="I77:I102" si="5">+D77+G77</f>
        <v>111088</v>
      </c>
      <c r="AA77" s="8"/>
      <c r="AB77" s="8"/>
      <c r="AC77" s="8"/>
    </row>
    <row r="78" spans="1:29" ht="12.75" customHeight="1" thickBot="1" x14ac:dyDescent="0.25">
      <c r="A78" s="226"/>
      <c r="B78" s="228" t="s">
        <v>195</v>
      </c>
      <c r="C78" s="229"/>
      <c r="D78" s="75">
        <f>+D77</f>
        <v>64704</v>
      </c>
      <c r="E78" s="76">
        <f t="shared" si="3"/>
        <v>0.58245715108742624</v>
      </c>
      <c r="F78" s="77"/>
      <c r="G78" s="75">
        <f>+G77</f>
        <v>46384</v>
      </c>
      <c r="H78" s="76">
        <f t="shared" si="4"/>
        <v>0.41754284891257382</v>
      </c>
      <c r="I78" s="77">
        <f t="shared" si="5"/>
        <v>111088</v>
      </c>
      <c r="AA78" s="8"/>
      <c r="AB78" s="8"/>
      <c r="AC78" s="8"/>
    </row>
    <row r="79" spans="1:29" ht="12.75" customHeight="1" x14ac:dyDescent="0.2">
      <c r="A79" s="235" t="s">
        <v>348</v>
      </c>
      <c r="B79" s="223" t="s">
        <v>335</v>
      </c>
      <c r="C79" s="50" t="s">
        <v>285</v>
      </c>
      <c r="D79" s="85"/>
      <c r="E79" s="86"/>
      <c r="F79" s="85"/>
      <c r="G79" s="85"/>
      <c r="H79" s="86"/>
      <c r="I79" s="85"/>
      <c r="AA79" s="8"/>
      <c r="AB79" s="8"/>
      <c r="AC79" s="8"/>
    </row>
    <row r="80" spans="1:29" ht="12.75" customHeight="1" x14ac:dyDescent="0.2">
      <c r="A80" s="238"/>
      <c r="B80" s="224"/>
      <c r="C80" s="49" t="s">
        <v>420</v>
      </c>
      <c r="D80" s="15"/>
      <c r="E80" s="10" t="s">
        <v>615</v>
      </c>
      <c r="F80" s="7"/>
      <c r="G80" s="15"/>
      <c r="H80" s="10" t="s">
        <v>615</v>
      </c>
      <c r="I80" s="7">
        <f t="shared" si="5"/>
        <v>0</v>
      </c>
      <c r="AA80" s="8"/>
      <c r="AB80" s="8"/>
      <c r="AC80" s="8"/>
    </row>
    <row r="81" spans="1:29" ht="12.75" customHeight="1" x14ac:dyDescent="0.2">
      <c r="A81" s="238"/>
      <c r="B81" s="224"/>
      <c r="C81" s="49" t="s">
        <v>423</v>
      </c>
      <c r="D81" s="15"/>
      <c r="E81" s="10" t="s">
        <v>615</v>
      </c>
      <c r="F81" s="7"/>
      <c r="G81" s="15"/>
      <c r="H81" s="10" t="s">
        <v>615</v>
      </c>
      <c r="I81" s="7">
        <f t="shared" si="5"/>
        <v>0</v>
      </c>
      <c r="AA81" s="8"/>
      <c r="AB81" s="8"/>
      <c r="AC81" s="8"/>
    </row>
    <row r="82" spans="1:29" ht="12.75" customHeight="1" x14ac:dyDescent="0.2">
      <c r="A82" s="238"/>
      <c r="B82" s="224"/>
      <c r="C82" s="49" t="s">
        <v>428</v>
      </c>
      <c r="D82" s="15">
        <v>768</v>
      </c>
      <c r="E82" s="10">
        <f t="shared" si="3"/>
        <v>0.5</v>
      </c>
      <c r="F82" s="7"/>
      <c r="G82" s="15">
        <v>768</v>
      </c>
      <c r="H82" s="10">
        <f t="shared" si="4"/>
        <v>0.5</v>
      </c>
      <c r="I82" s="7">
        <f t="shared" si="5"/>
        <v>1536</v>
      </c>
      <c r="AA82" s="8"/>
      <c r="AB82" s="8"/>
      <c r="AC82" s="8"/>
    </row>
    <row r="83" spans="1:29" ht="12.75" customHeight="1" x14ac:dyDescent="0.2">
      <c r="A83" s="238"/>
      <c r="B83" s="225"/>
      <c r="C83" s="49" t="s">
        <v>431</v>
      </c>
      <c r="D83" s="15">
        <v>2544</v>
      </c>
      <c r="E83" s="10">
        <f t="shared" si="3"/>
        <v>1</v>
      </c>
      <c r="F83" s="7"/>
      <c r="G83" s="15"/>
      <c r="H83" s="10">
        <f t="shared" si="4"/>
        <v>0</v>
      </c>
      <c r="I83" s="7">
        <f t="shared" si="5"/>
        <v>2544</v>
      </c>
      <c r="AA83" s="8"/>
      <c r="AB83" s="8"/>
      <c r="AC83" s="8"/>
    </row>
    <row r="84" spans="1:29" ht="12.75" customHeight="1" x14ac:dyDescent="0.2">
      <c r="A84" s="238"/>
      <c r="B84" s="225"/>
      <c r="C84" s="49" t="s">
        <v>455</v>
      </c>
      <c r="D84" s="15"/>
      <c r="E84" s="10" t="s">
        <v>615</v>
      </c>
      <c r="F84" s="7"/>
      <c r="G84" s="15"/>
      <c r="H84" s="10" t="s">
        <v>615</v>
      </c>
      <c r="I84" s="7">
        <f t="shared" si="5"/>
        <v>0</v>
      </c>
      <c r="AA84" s="8"/>
      <c r="AB84" s="8"/>
      <c r="AC84" s="8"/>
    </row>
    <row r="85" spans="1:29" ht="12.75" customHeight="1" x14ac:dyDescent="0.2">
      <c r="A85" s="238"/>
      <c r="B85" s="225"/>
      <c r="C85" s="49" t="s">
        <v>459</v>
      </c>
      <c r="D85" s="15"/>
      <c r="E85" s="10">
        <f t="shared" si="3"/>
        <v>0</v>
      </c>
      <c r="F85" s="7"/>
      <c r="G85" s="15">
        <v>720</v>
      </c>
      <c r="H85" s="10">
        <f t="shared" si="4"/>
        <v>1</v>
      </c>
      <c r="I85" s="7">
        <f t="shared" si="5"/>
        <v>720</v>
      </c>
      <c r="AA85" s="8"/>
      <c r="AB85" s="8"/>
      <c r="AC85" s="8"/>
    </row>
    <row r="86" spans="1:29" ht="12.75" customHeight="1" x14ac:dyDescent="0.2">
      <c r="A86" s="238"/>
      <c r="B86" s="225"/>
      <c r="C86" s="49" t="s">
        <v>460</v>
      </c>
      <c r="D86" s="15">
        <v>528</v>
      </c>
      <c r="E86" s="10">
        <f t="shared" si="3"/>
        <v>0.15714285714285714</v>
      </c>
      <c r="F86" s="7"/>
      <c r="G86" s="15">
        <v>2832</v>
      </c>
      <c r="H86" s="10">
        <f t="shared" si="4"/>
        <v>0.84285714285714286</v>
      </c>
      <c r="I86" s="7">
        <f t="shared" si="5"/>
        <v>3360</v>
      </c>
      <c r="AA86" s="8"/>
      <c r="AB86" s="8"/>
      <c r="AC86" s="8"/>
    </row>
    <row r="87" spans="1:29" ht="12.75" customHeight="1" x14ac:dyDescent="0.2">
      <c r="A87" s="238"/>
      <c r="B87" s="225"/>
      <c r="C87" s="49" t="s">
        <v>466</v>
      </c>
      <c r="D87" s="15">
        <v>5120</v>
      </c>
      <c r="E87" s="10">
        <f t="shared" si="3"/>
        <v>0.37780401416765053</v>
      </c>
      <c r="F87" s="7"/>
      <c r="G87" s="15">
        <v>8432</v>
      </c>
      <c r="H87" s="10">
        <f t="shared" si="4"/>
        <v>0.62219598583234947</v>
      </c>
      <c r="I87" s="7">
        <f t="shared" si="5"/>
        <v>13552</v>
      </c>
      <c r="AA87" s="8"/>
      <c r="AB87" s="8"/>
      <c r="AC87" s="8"/>
    </row>
    <row r="88" spans="1:29" ht="12.75" customHeight="1" x14ac:dyDescent="0.2">
      <c r="A88" s="238"/>
      <c r="B88" s="225"/>
      <c r="C88" s="49" t="s">
        <v>467</v>
      </c>
      <c r="D88" s="15"/>
      <c r="E88" s="10">
        <f t="shared" si="3"/>
        <v>0</v>
      </c>
      <c r="F88" s="7"/>
      <c r="G88" s="15">
        <v>1728</v>
      </c>
      <c r="H88" s="10">
        <f t="shared" si="4"/>
        <v>1</v>
      </c>
      <c r="I88" s="7">
        <f t="shared" si="5"/>
        <v>1728</v>
      </c>
      <c r="AA88" s="8"/>
      <c r="AB88" s="8"/>
      <c r="AC88" s="8"/>
    </row>
    <row r="89" spans="1:29" ht="12.75" customHeight="1" x14ac:dyDescent="0.2">
      <c r="A89" s="238"/>
      <c r="B89" s="225"/>
      <c r="C89" s="49" t="s">
        <v>474</v>
      </c>
      <c r="D89" s="15"/>
      <c r="E89" s="10" t="s">
        <v>615</v>
      </c>
      <c r="F89" s="7"/>
      <c r="G89" s="15"/>
      <c r="H89" s="10" t="s">
        <v>615</v>
      </c>
      <c r="I89" s="7">
        <f t="shared" si="5"/>
        <v>0</v>
      </c>
      <c r="AA89" s="8"/>
      <c r="AB89" s="8"/>
      <c r="AC89" s="8"/>
    </row>
    <row r="90" spans="1:29" ht="12.75" customHeight="1" x14ac:dyDescent="0.2">
      <c r="A90" s="238"/>
      <c r="B90" s="225"/>
      <c r="C90" s="49" t="s">
        <v>477</v>
      </c>
      <c r="D90" s="15">
        <v>3600</v>
      </c>
      <c r="E90" s="10">
        <f t="shared" si="3"/>
        <v>0.55555555555555558</v>
      </c>
      <c r="F90" s="7"/>
      <c r="G90" s="15">
        <v>2880</v>
      </c>
      <c r="H90" s="10">
        <f t="shared" si="4"/>
        <v>0.44444444444444442</v>
      </c>
      <c r="I90" s="7">
        <f t="shared" si="5"/>
        <v>6480</v>
      </c>
      <c r="AA90" s="8"/>
      <c r="AB90" s="8"/>
      <c r="AC90" s="8"/>
    </row>
    <row r="91" spans="1:29" ht="12.75" customHeight="1" x14ac:dyDescent="0.2">
      <c r="A91" s="238"/>
      <c r="B91" s="225"/>
      <c r="C91" s="49" t="s">
        <v>480</v>
      </c>
      <c r="D91" s="15"/>
      <c r="E91" s="10">
        <f t="shared" si="3"/>
        <v>0</v>
      </c>
      <c r="F91" s="7"/>
      <c r="G91" s="15">
        <v>864</v>
      </c>
      <c r="H91" s="10">
        <f t="shared" si="4"/>
        <v>1</v>
      </c>
      <c r="I91" s="7">
        <f t="shared" si="5"/>
        <v>864</v>
      </c>
      <c r="AA91" s="8"/>
      <c r="AB91" s="8"/>
      <c r="AC91" s="8"/>
    </row>
    <row r="92" spans="1:29" ht="12.75" customHeight="1" x14ac:dyDescent="0.2">
      <c r="A92" s="238"/>
      <c r="B92" s="225"/>
      <c r="C92" s="49" t="s">
        <v>488</v>
      </c>
      <c r="D92" s="15">
        <v>3408</v>
      </c>
      <c r="E92" s="10">
        <f t="shared" si="3"/>
        <v>1</v>
      </c>
      <c r="F92" s="7"/>
      <c r="G92" s="15"/>
      <c r="H92" s="10">
        <f t="shared" si="4"/>
        <v>0</v>
      </c>
      <c r="I92" s="7">
        <f t="shared" si="5"/>
        <v>3408</v>
      </c>
      <c r="AA92" s="8"/>
      <c r="AB92" s="8"/>
      <c r="AC92" s="8"/>
    </row>
    <row r="93" spans="1:29" ht="12.75" customHeight="1" x14ac:dyDescent="0.2">
      <c r="A93" s="238"/>
      <c r="B93" s="225"/>
      <c r="C93" s="49" t="s">
        <v>490</v>
      </c>
      <c r="D93" s="15"/>
      <c r="E93" s="10" t="s">
        <v>615</v>
      </c>
      <c r="F93" s="7"/>
      <c r="G93" s="15"/>
      <c r="H93" s="10" t="s">
        <v>615</v>
      </c>
      <c r="I93" s="7">
        <f t="shared" si="5"/>
        <v>0</v>
      </c>
      <c r="AA93" s="8"/>
      <c r="AB93" s="8"/>
      <c r="AC93" s="8"/>
    </row>
    <row r="94" spans="1:29" ht="12.75" customHeight="1" x14ac:dyDescent="0.2">
      <c r="A94" s="238"/>
      <c r="B94" s="225"/>
      <c r="C94" s="49" t="s">
        <v>491</v>
      </c>
      <c r="D94" s="15"/>
      <c r="E94" s="10" t="s">
        <v>615</v>
      </c>
      <c r="F94" s="7"/>
      <c r="G94" s="15"/>
      <c r="H94" s="10" t="s">
        <v>615</v>
      </c>
      <c r="I94" s="7">
        <f t="shared" si="5"/>
        <v>0</v>
      </c>
      <c r="AA94" s="8"/>
      <c r="AB94" s="8"/>
      <c r="AC94" s="8"/>
    </row>
    <row r="95" spans="1:29" ht="12.75" customHeight="1" x14ac:dyDescent="0.2">
      <c r="A95" s="238"/>
      <c r="B95" s="225"/>
      <c r="C95" s="49" t="s">
        <v>494</v>
      </c>
      <c r="D95" s="15"/>
      <c r="E95" s="10" t="s">
        <v>615</v>
      </c>
      <c r="F95" s="7"/>
      <c r="G95" s="15"/>
      <c r="H95" s="10" t="s">
        <v>615</v>
      </c>
      <c r="I95" s="7">
        <f t="shared" si="5"/>
        <v>0</v>
      </c>
      <c r="AA95" s="8"/>
      <c r="AB95" s="8"/>
      <c r="AC95" s="8"/>
    </row>
    <row r="96" spans="1:29" ht="12.75" customHeight="1" x14ac:dyDescent="0.2">
      <c r="A96" s="238"/>
      <c r="B96" s="225"/>
      <c r="C96" s="49" t="s">
        <v>497</v>
      </c>
      <c r="D96" s="15"/>
      <c r="E96" s="10" t="s">
        <v>615</v>
      </c>
      <c r="F96" s="7"/>
      <c r="G96" s="15"/>
      <c r="H96" s="10" t="s">
        <v>615</v>
      </c>
      <c r="I96" s="7">
        <f t="shared" si="5"/>
        <v>0</v>
      </c>
      <c r="AA96" s="8"/>
      <c r="AB96" s="8"/>
      <c r="AC96" s="8"/>
    </row>
    <row r="97" spans="1:29" ht="12.75" customHeight="1" x14ac:dyDescent="0.2">
      <c r="A97" s="238"/>
      <c r="B97" s="225"/>
      <c r="C97" s="49" t="s">
        <v>499</v>
      </c>
      <c r="D97" s="15">
        <v>5616</v>
      </c>
      <c r="E97" s="10">
        <f t="shared" si="3"/>
        <v>0.84172661870503596</v>
      </c>
      <c r="F97" s="7"/>
      <c r="G97" s="15">
        <v>1056</v>
      </c>
      <c r="H97" s="10">
        <f t="shared" si="4"/>
        <v>0.15827338129496402</v>
      </c>
      <c r="I97" s="7">
        <f t="shared" si="5"/>
        <v>6672</v>
      </c>
      <c r="AA97" s="8"/>
      <c r="AB97" s="8"/>
      <c r="AC97" s="8"/>
    </row>
    <row r="98" spans="1:29" ht="12.75" customHeight="1" x14ac:dyDescent="0.2">
      <c r="A98" s="238"/>
      <c r="B98" s="225"/>
      <c r="C98" s="49" t="s">
        <v>501</v>
      </c>
      <c r="D98" s="15"/>
      <c r="E98" s="10" t="s">
        <v>615</v>
      </c>
      <c r="F98" s="7"/>
      <c r="G98" s="15"/>
      <c r="H98" s="10" t="s">
        <v>615</v>
      </c>
      <c r="I98" s="7">
        <f t="shared" si="5"/>
        <v>0</v>
      </c>
      <c r="AA98" s="8"/>
      <c r="AB98" s="8"/>
      <c r="AC98" s="8"/>
    </row>
    <row r="99" spans="1:29" ht="12.75" customHeight="1" x14ac:dyDescent="0.2">
      <c r="A99" s="238"/>
      <c r="B99" s="225"/>
      <c r="C99" s="49" t="s">
        <v>502</v>
      </c>
      <c r="D99" s="15"/>
      <c r="E99" s="10" t="s">
        <v>615</v>
      </c>
      <c r="F99" s="7"/>
      <c r="G99" s="15"/>
      <c r="H99" s="10" t="s">
        <v>615</v>
      </c>
      <c r="I99" s="7">
        <f t="shared" si="5"/>
        <v>0</v>
      </c>
      <c r="AA99" s="8"/>
      <c r="AB99" s="8"/>
      <c r="AC99" s="8"/>
    </row>
    <row r="100" spans="1:29" ht="12.75" customHeight="1" x14ac:dyDescent="0.2">
      <c r="A100" s="238"/>
      <c r="B100" s="225"/>
      <c r="C100" s="49" t="s">
        <v>511</v>
      </c>
      <c r="D100" s="15"/>
      <c r="E100" s="10" t="s">
        <v>615</v>
      </c>
      <c r="F100" s="7"/>
      <c r="G100" s="15"/>
      <c r="H100" s="10" t="s">
        <v>615</v>
      </c>
      <c r="I100" s="7">
        <f t="shared" si="5"/>
        <v>0</v>
      </c>
      <c r="AA100" s="8"/>
      <c r="AB100" s="8"/>
      <c r="AC100" s="8"/>
    </row>
    <row r="101" spans="1:29" ht="12.75" customHeight="1" thickBot="1" x14ac:dyDescent="0.25">
      <c r="A101" s="238"/>
      <c r="B101" s="226"/>
      <c r="C101" s="63" t="s">
        <v>0</v>
      </c>
      <c r="D101" s="59">
        <f>SUM(D80:D100)</f>
        <v>21584</v>
      </c>
      <c r="E101" s="60">
        <f t="shared" si="3"/>
        <v>0.52819107282693811</v>
      </c>
      <c r="F101" s="62"/>
      <c r="G101" s="59">
        <f>SUM(G80:G100)</f>
        <v>19280</v>
      </c>
      <c r="H101" s="60">
        <f t="shared" si="4"/>
        <v>0.47180892717306189</v>
      </c>
      <c r="I101" s="62">
        <f t="shared" si="5"/>
        <v>40864</v>
      </c>
      <c r="AA101" s="8"/>
      <c r="AB101" s="8"/>
      <c r="AC101" s="8"/>
    </row>
    <row r="102" spans="1:29" ht="12.75" customHeight="1" thickBot="1" x14ac:dyDescent="0.25">
      <c r="A102" s="243"/>
      <c r="B102" s="228" t="s">
        <v>196</v>
      </c>
      <c r="C102" s="229"/>
      <c r="D102" s="75">
        <f>+D101</f>
        <v>21584</v>
      </c>
      <c r="E102" s="76">
        <f t="shared" si="3"/>
        <v>0.52819107282693811</v>
      </c>
      <c r="F102" s="77"/>
      <c r="G102" s="75">
        <f>+G101</f>
        <v>19280</v>
      </c>
      <c r="H102" s="76">
        <f t="shared" si="4"/>
        <v>0.47180892717306189</v>
      </c>
      <c r="I102" s="77">
        <f t="shared" si="5"/>
        <v>40864</v>
      </c>
      <c r="AA102" s="8"/>
      <c r="AB102" s="8"/>
      <c r="AC102" s="8"/>
    </row>
    <row r="103" spans="1:29" ht="12.75" customHeight="1" x14ac:dyDescent="0.2">
      <c r="A103" s="235" t="s">
        <v>347</v>
      </c>
      <c r="B103" s="224" t="s">
        <v>336</v>
      </c>
      <c r="C103" s="52" t="s">
        <v>669</v>
      </c>
      <c r="D103" s="71"/>
      <c r="E103" s="41"/>
      <c r="F103" s="42"/>
      <c r="G103" s="71"/>
      <c r="H103" s="41"/>
      <c r="I103" s="42"/>
      <c r="AA103" s="8"/>
      <c r="AB103" s="8"/>
      <c r="AC103" s="8"/>
    </row>
    <row r="104" spans="1:29" ht="12.75" customHeight="1" x14ac:dyDescent="0.2">
      <c r="A104" s="242"/>
      <c r="B104" s="224"/>
      <c r="C104" s="51" t="s">
        <v>563</v>
      </c>
      <c r="D104" s="16">
        <v>816</v>
      </c>
      <c r="E104" s="17">
        <f t="shared" ref="E104:E137" si="6">+D104/$I104</f>
        <v>1</v>
      </c>
      <c r="F104" s="16"/>
      <c r="G104" s="16"/>
      <c r="H104" s="17">
        <f t="shared" ref="H104:H137" si="7">+G104/$I104</f>
        <v>0</v>
      </c>
      <c r="I104" s="16">
        <f t="shared" ref="I104:I137" si="8">+D104+G104</f>
        <v>816</v>
      </c>
      <c r="AA104" s="8"/>
      <c r="AB104" s="8"/>
      <c r="AC104" s="8"/>
    </row>
    <row r="105" spans="1:29" ht="12.75" customHeight="1" x14ac:dyDescent="0.2">
      <c r="A105" s="242"/>
      <c r="B105" s="224"/>
      <c r="C105" s="51" t="s">
        <v>528</v>
      </c>
      <c r="D105" s="16">
        <v>1248</v>
      </c>
      <c r="E105" s="17">
        <f t="shared" si="6"/>
        <v>0.11403508771929824</v>
      </c>
      <c r="F105" s="16"/>
      <c r="G105" s="16">
        <v>9696</v>
      </c>
      <c r="H105" s="17">
        <f t="shared" si="7"/>
        <v>0.88596491228070173</v>
      </c>
      <c r="I105" s="16">
        <f t="shared" si="8"/>
        <v>10944</v>
      </c>
      <c r="AA105" s="8"/>
      <c r="AB105" s="8"/>
      <c r="AC105" s="8"/>
    </row>
    <row r="106" spans="1:29" ht="12.75" customHeight="1" x14ac:dyDescent="0.2">
      <c r="A106" s="242"/>
      <c r="B106" s="224"/>
      <c r="C106" s="51" t="s">
        <v>529</v>
      </c>
      <c r="D106" s="16"/>
      <c r="E106" s="17">
        <f t="shared" si="6"/>
        <v>0</v>
      </c>
      <c r="F106" s="16"/>
      <c r="G106" s="16">
        <v>6240</v>
      </c>
      <c r="H106" s="17">
        <f t="shared" si="7"/>
        <v>1</v>
      </c>
      <c r="I106" s="16">
        <f t="shared" si="8"/>
        <v>6240</v>
      </c>
      <c r="AA106" s="8"/>
      <c r="AB106" s="8"/>
      <c r="AC106" s="8"/>
    </row>
    <row r="107" spans="1:29" ht="12.75" customHeight="1" x14ac:dyDescent="0.2">
      <c r="A107" s="242"/>
      <c r="B107" s="224"/>
      <c r="C107" s="9" t="s">
        <v>530</v>
      </c>
      <c r="D107" s="16">
        <v>2784</v>
      </c>
      <c r="E107" s="17">
        <f t="shared" si="6"/>
        <v>0.11328125</v>
      </c>
      <c r="F107" s="16"/>
      <c r="G107" s="16">
        <v>21792</v>
      </c>
      <c r="H107" s="17">
        <f t="shared" si="7"/>
        <v>0.88671875</v>
      </c>
      <c r="I107" s="16">
        <f t="shared" si="8"/>
        <v>24576</v>
      </c>
      <c r="AA107" s="8"/>
      <c r="AB107" s="8"/>
      <c r="AC107" s="8"/>
    </row>
    <row r="108" spans="1:29" ht="12.75" customHeight="1" x14ac:dyDescent="0.2">
      <c r="A108" s="242"/>
      <c r="B108" s="224"/>
      <c r="C108" s="48" t="s">
        <v>526</v>
      </c>
      <c r="D108" s="16">
        <v>4608</v>
      </c>
      <c r="E108" s="17">
        <f t="shared" si="6"/>
        <v>0.8571428571428571</v>
      </c>
      <c r="F108" s="16"/>
      <c r="G108" s="16">
        <v>768</v>
      </c>
      <c r="H108" s="17">
        <f t="shared" si="7"/>
        <v>0.14285714285714285</v>
      </c>
      <c r="I108" s="16">
        <f t="shared" si="8"/>
        <v>5376</v>
      </c>
      <c r="AA108" s="8"/>
      <c r="AB108" s="8"/>
      <c r="AC108" s="8"/>
    </row>
    <row r="109" spans="1:29" ht="12.75" customHeight="1" x14ac:dyDescent="0.2">
      <c r="A109" s="242"/>
      <c r="B109" s="224"/>
      <c r="C109" s="48" t="s">
        <v>531</v>
      </c>
      <c r="D109" s="16">
        <v>64384</v>
      </c>
      <c r="E109" s="17">
        <f t="shared" si="6"/>
        <v>0.57526804860614722</v>
      </c>
      <c r="F109" s="16"/>
      <c r="G109" s="16">
        <v>47536</v>
      </c>
      <c r="H109" s="17">
        <f t="shared" si="7"/>
        <v>0.42473195139385272</v>
      </c>
      <c r="I109" s="16">
        <f t="shared" si="8"/>
        <v>111920</v>
      </c>
      <c r="AA109" s="8"/>
      <c r="AB109" s="8"/>
      <c r="AC109" s="8"/>
    </row>
    <row r="110" spans="1:29" ht="12.75" customHeight="1" x14ac:dyDescent="0.2">
      <c r="A110" s="242"/>
      <c r="B110" s="224"/>
      <c r="C110" s="48" t="s">
        <v>532</v>
      </c>
      <c r="D110" s="16">
        <v>20832</v>
      </c>
      <c r="E110" s="17">
        <f t="shared" si="6"/>
        <v>0.44927536231884058</v>
      </c>
      <c r="F110" s="7"/>
      <c r="G110" s="16">
        <v>25536</v>
      </c>
      <c r="H110" s="17">
        <f t="shared" si="7"/>
        <v>0.55072463768115942</v>
      </c>
      <c r="I110" s="7">
        <f t="shared" si="8"/>
        <v>46368</v>
      </c>
      <c r="AA110" s="8"/>
      <c r="AB110" s="8"/>
      <c r="AC110" s="8"/>
    </row>
    <row r="111" spans="1:29" ht="12.75" customHeight="1" x14ac:dyDescent="0.2">
      <c r="A111" s="242"/>
      <c r="B111" s="224"/>
      <c r="C111" s="48" t="s">
        <v>533</v>
      </c>
      <c r="D111" s="16"/>
      <c r="E111" s="17">
        <f t="shared" si="6"/>
        <v>0</v>
      </c>
      <c r="F111" s="7"/>
      <c r="G111" s="16">
        <v>1584</v>
      </c>
      <c r="H111" s="17">
        <f t="shared" si="7"/>
        <v>1</v>
      </c>
      <c r="I111" s="7">
        <f t="shared" si="8"/>
        <v>1584</v>
      </c>
      <c r="AA111" s="8"/>
      <c r="AB111" s="8"/>
      <c r="AC111" s="8"/>
    </row>
    <row r="112" spans="1:29" ht="12.75" customHeight="1" x14ac:dyDescent="0.2">
      <c r="A112" s="242"/>
      <c r="B112" s="224"/>
      <c r="C112" s="9" t="s">
        <v>534</v>
      </c>
      <c r="D112" s="16">
        <v>10048</v>
      </c>
      <c r="E112" s="17">
        <f t="shared" si="6"/>
        <v>0.47792998477929982</v>
      </c>
      <c r="F112" s="7"/>
      <c r="G112" s="16">
        <v>10976</v>
      </c>
      <c r="H112" s="17">
        <f t="shared" si="7"/>
        <v>0.52207001522070018</v>
      </c>
      <c r="I112" s="7">
        <f t="shared" si="8"/>
        <v>21024</v>
      </c>
      <c r="AA112" s="8"/>
      <c r="AB112" s="8"/>
      <c r="AC112" s="8"/>
    </row>
    <row r="113" spans="1:29" ht="12.75" customHeight="1" x14ac:dyDescent="0.2">
      <c r="A113" s="242"/>
      <c r="B113" s="224"/>
      <c r="C113" s="48" t="s">
        <v>535</v>
      </c>
      <c r="D113" s="16">
        <v>10224</v>
      </c>
      <c r="E113" s="17">
        <f t="shared" si="6"/>
        <v>0.4049429657794677</v>
      </c>
      <c r="F113" s="7"/>
      <c r="G113" s="16">
        <v>15024</v>
      </c>
      <c r="H113" s="17">
        <f t="shared" si="7"/>
        <v>0.59505703422053235</v>
      </c>
      <c r="I113" s="7">
        <f t="shared" si="8"/>
        <v>25248</v>
      </c>
      <c r="AA113" s="8"/>
      <c r="AB113" s="8"/>
      <c r="AC113" s="8"/>
    </row>
    <row r="114" spans="1:29" ht="12.75" customHeight="1" x14ac:dyDescent="0.2">
      <c r="A114" s="242"/>
      <c r="B114" s="224"/>
      <c r="C114" s="9" t="s">
        <v>536</v>
      </c>
      <c r="D114" s="16">
        <v>1680</v>
      </c>
      <c r="E114" s="17">
        <f t="shared" si="6"/>
        <v>1</v>
      </c>
      <c r="F114" s="7"/>
      <c r="G114" s="16"/>
      <c r="H114" s="17">
        <f t="shared" si="7"/>
        <v>0</v>
      </c>
      <c r="I114" s="7">
        <f t="shared" si="8"/>
        <v>1680</v>
      </c>
      <c r="AA114" s="8"/>
      <c r="AB114" s="8"/>
      <c r="AC114" s="8"/>
    </row>
    <row r="115" spans="1:29" ht="12.75" customHeight="1" x14ac:dyDescent="0.2">
      <c r="A115" s="242"/>
      <c r="B115" s="224"/>
      <c r="C115" s="9" t="s">
        <v>537</v>
      </c>
      <c r="D115" s="16"/>
      <c r="E115" s="17">
        <f t="shared" si="6"/>
        <v>0</v>
      </c>
      <c r="F115" s="7"/>
      <c r="G115" s="16">
        <v>2832</v>
      </c>
      <c r="H115" s="17">
        <f t="shared" si="7"/>
        <v>1</v>
      </c>
      <c r="I115" s="7">
        <f t="shared" si="8"/>
        <v>2832</v>
      </c>
      <c r="AA115" s="8"/>
      <c r="AB115" s="8"/>
      <c r="AC115" s="8"/>
    </row>
    <row r="116" spans="1:29" ht="12.75" customHeight="1" x14ac:dyDescent="0.2">
      <c r="A116" s="242"/>
      <c r="B116" s="224"/>
      <c r="C116" s="9" t="s">
        <v>539</v>
      </c>
      <c r="D116" s="16"/>
      <c r="E116" s="17">
        <f t="shared" si="6"/>
        <v>0</v>
      </c>
      <c r="F116" s="7"/>
      <c r="G116" s="16">
        <v>3552</v>
      </c>
      <c r="H116" s="17">
        <f t="shared" si="7"/>
        <v>1</v>
      </c>
      <c r="I116" s="7">
        <f t="shared" si="8"/>
        <v>3552</v>
      </c>
      <c r="AA116" s="8"/>
      <c r="AB116" s="8"/>
      <c r="AC116" s="8"/>
    </row>
    <row r="117" spans="1:29" ht="12.75" customHeight="1" x14ac:dyDescent="0.2">
      <c r="A117" s="242"/>
      <c r="B117" s="224"/>
      <c r="C117" s="34" t="s">
        <v>44</v>
      </c>
      <c r="D117" s="32">
        <f>SUM(D104:D116)</f>
        <v>116624</v>
      </c>
      <c r="E117" s="33">
        <f t="shared" si="6"/>
        <v>0.44485810192249009</v>
      </c>
      <c r="F117" s="32"/>
      <c r="G117" s="32">
        <f>SUM(G104:G116)</f>
        <v>145536</v>
      </c>
      <c r="H117" s="33">
        <f t="shared" si="7"/>
        <v>0.55514189807750991</v>
      </c>
      <c r="I117" s="32">
        <f t="shared" si="8"/>
        <v>262160</v>
      </c>
      <c r="AA117" s="8"/>
      <c r="AB117" s="8"/>
      <c r="AC117" s="8"/>
    </row>
    <row r="118" spans="1:29" ht="12.75" customHeight="1" thickBot="1" x14ac:dyDescent="0.25">
      <c r="A118" s="242"/>
      <c r="B118" s="227"/>
      <c r="C118" s="58" t="s">
        <v>0</v>
      </c>
      <c r="D118" s="59">
        <f>SUM(D117)</f>
        <v>116624</v>
      </c>
      <c r="E118" s="60">
        <f t="shared" si="6"/>
        <v>0.44485810192249009</v>
      </c>
      <c r="F118" s="62"/>
      <c r="G118" s="59">
        <f>SUM(G117)</f>
        <v>145536</v>
      </c>
      <c r="H118" s="60">
        <f t="shared" si="7"/>
        <v>0.55514189807750991</v>
      </c>
      <c r="I118" s="62">
        <f t="shared" si="8"/>
        <v>262160</v>
      </c>
      <c r="AA118" s="8"/>
      <c r="AB118" s="8"/>
      <c r="AC118" s="8"/>
    </row>
    <row r="119" spans="1:29" ht="12.75" customHeight="1" x14ac:dyDescent="0.2">
      <c r="A119" s="242"/>
      <c r="B119" s="223" t="s">
        <v>662</v>
      </c>
      <c r="C119" s="50" t="s">
        <v>287</v>
      </c>
      <c r="D119" s="42"/>
      <c r="E119" s="41"/>
      <c r="F119" s="42"/>
      <c r="G119" s="42"/>
      <c r="H119" s="41"/>
      <c r="I119" s="42"/>
      <c r="AA119" s="8"/>
      <c r="AB119" s="8"/>
      <c r="AC119" s="8"/>
    </row>
    <row r="120" spans="1:29" ht="12.75" customHeight="1" x14ac:dyDescent="0.2">
      <c r="A120" s="242"/>
      <c r="B120" s="224"/>
      <c r="C120" s="49" t="s">
        <v>564</v>
      </c>
      <c r="D120" s="7"/>
      <c r="E120" s="10" t="s">
        <v>615</v>
      </c>
      <c r="F120" s="7"/>
      <c r="G120" s="7"/>
      <c r="H120" s="10" t="s">
        <v>615</v>
      </c>
      <c r="I120" s="7">
        <f t="shared" si="8"/>
        <v>0</v>
      </c>
      <c r="AA120" s="8"/>
      <c r="AB120" s="8"/>
      <c r="AC120" s="8"/>
    </row>
    <row r="121" spans="1:29" ht="12.75" customHeight="1" x14ac:dyDescent="0.2">
      <c r="A121" s="242"/>
      <c r="B121" s="224"/>
      <c r="C121" s="49" t="s">
        <v>565</v>
      </c>
      <c r="D121" s="7">
        <v>1840</v>
      </c>
      <c r="E121" s="10">
        <f t="shared" si="6"/>
        <v>0.67647058823529416</v>
      </c>
      <c r="F121" s="7"/>
      <c r="G121" s="7">
        <v>880</v>
      </c>
      <c r="H121" s="10">
        <f t="shared" si="7"/>
        <v>0.3235294117647059</v>
      </c>
      <c r="I121" s="7">
        <f t="shared" si="8"/>
        <v>2720</v>
      </c>
      <c r="AA121" s="8"/>
      <c r="AB121" s="8"/>
      <c r="AC121" s="8"/>
    </row>
    <row r="122" spans="1:29" ht="12.75" customHeight="1" x14ac:dyDescent="0.2">
      <c r="A122" s="242"/>
      <c r="B122" s="224"/>
      <c r="C122" s="49" t="s">
        <v>566</v>
      </c>
      <c r="D122" s="7">
        <v>1008</v>
      </c>
      <c r="E122" s="10">
        <f t="shared" si="6"/>
        <v>0.7</v>
      </c>
      <c r="F122" s="7"/>
      <c r="G122" s="7">
        <v>432</v>
      </c>
      <c r="H122" s="10">
        <f t="shared" si="7"/>
        <v>0.3</v>
      </c>
      <c r="I122" s="7">
        <f t="shared" si="8"/>
        <v>1440</v>
      </c>
      <c r="AA122" s="8"/>
      <c r="AB122" s="8"/>
      <c r="AC122" s="8"/>
    </row>
    <row r="123" spans="1:29" ht="12.75" customHeight="1" x14ac:dyDescent="0.2">
      <c r="A123" s="242"/>
      <c r="B123" s="224"/>
      <c r="C123" s="49" t="s">
        <v>567</v>
      </c>
      <c r="D123" s="7"/>
      <c r="E123" s="10" t="s">
        <v>615</v>
      </c>
      <c r="F123" s="7"/>
      <c r="G123" s="7"/>
      <c r="H123" s="10" t="s">
        <v>615</v>
      </c>
      <c r="I123" s="7">
        <f t="shared" si="8"/>
        <v>0</v>
      </c>
      <c r="AA123" s="8"/>
      <c r="AB123" s="8"/>
      <c r="AC123" s="8"/>
    </row>
    <row r="124" spans="1:29" ht="12.75" customHeight="1" x14ac:dyDescent="0.2">
      <c r="A124" s="242"/>
      <c r="B124" s="224"/>
      <c r="C124" s="49" t="s">
        <v>568</v>
      </c>
      <c r="D124" s="7"/>
      <c r="E124" s="10" t="s">
        <v>615</v>
      </c>
      <c r="F124" s="7"/>
      <c r="G124" s="7"/>
      <c r="H124" s="10" t="s">
        <v>615</v>
      </c>
      <c r="I124" s="7">
        <f t="shared" si="8"/>
        <v>0</v>
      </c>
      <c r="AA124" s="8"/>
      <c r="AB124" s="8"/>
      <c r="AC124" s="8"/>
    </row>
    <row r="125" spans="1:29" ht="12.75" customHeight="1" x14ac:dyDescent="0.2">
      <c r="A125" s="242"/>
      <c r="B125" s="224"/>
      <c r="C125" s="9" t="s">
        <v>569</v>
      </c>
      <c r="D125" s="7"/>
      <c r="E125" s="10" t="s">
        <v>615</v>
      </c>
      <c r="F125" s="7"/>
      <c r="G125" s="7"/>
      <c r="H125" s="10" t="s">
        <v>615</v>
      </c>
      <c r="I125" s="7">
        <f t="shared" si="8"/>
        <v>0</v>
      </c>
      <c r="AA125" s="8"/>
      <c r="AB125" s="8"/>
      <c r="AC125" s="8"/>
    </row>
    <row r="126" spans="1:29" ht="12.75" customHeight="1" x14ac:dyDescent="0.2">
      <c r="A126" s="242"/>
      <c r="B126" s="224"/>
      <c r="C126" s="34" t="s">
        <v>44</v>
      </c>
      <c r="D126" s="32">
        <f>SUM(D120:D125)</f>
        <v>2848</v>
      </c>
      <c r="E126" s="33">
        <f t="shared" si="6"/>
        <v>0.68461538461538463</v>
      </c>
      <c r="F126" s="32"/>
      <c r="G126" s="32">
        <f>SUM(G120:G125)</f>
        <v>1312</v>
      </c>
      <c r="H126" s="33">
        <f t="shared" si="7"/>
        <v>0.31538461538461537</v>
      </c>
      <c r="I126" s="32">
        <f t="shared" si="8"/>
        <v>4160</v>
      </c>
      <c r="AA126" s="8"/>
      <c r="AB126" s="8"/>
      <c r="AC126" s="8"/>
    </row>
    <row r="127" spans="1:29" ht="12.75" customHeight="1" x14ac:dyDescent="0.2">
      <c r="A127" s="242"/>
      <c r="B127" s="224"/>
      <c r="C127" s="53" t="s">
        <v>623</v>
      </c>
      <c r="D127" s="32"/>
      <c r="E127" s="33"/>
      <c r="F127" s="64"/>
      <c r="G127" s="32"/>
      <c r="H127" s="33"/>
      <c r="I127" s="32"/>
      <c r="AA127" s="8"/>
      <c r="AB127" s="8"/>
      <c r="AC127" s="8"/>
    </row>
    <row r="128" spans="1:29" ht="12.75" customHeight="1" x14ac:dyDescent="0.2">
      <c r="A128" s="242"/>
      <c r="B128" s="224"/>
      <c r="C128" s="9" t="s">
        <v>570</v>
      </c>
      <c r="D128" s="15"/>
      <c r="E128" s="10" t="s">
        <v>615</v>
      </c>
      <c r="F128" s="7"/>
      <c r="G128" s="15"/>
      <c r="H128" s="10" t="s">
        <v>615</v>
      </c>
      <c r="I128" s="7">
        <f t="shared" si="8"/>
        <v>0</v>
      </c>
      <c r="AA128" s="8"/>
      <c r="AB128" s="8"/>
      <c r="AC128" s="8"/>
    </row>
    <row r="129" spans="1:29" ht="12.75" customHeight="1" x14ac:dyDescent="0.2">
      <c r="A129" s="242"/>
      <c r="B129" s="224"/>
      <c r="C129" s="49" t="s">
        <v>571</v>
      </c>
      <c r="D129" s="15"/>
      <c r="E129" s="10" t="s">
        <v>615</v>
      </c>
      <c r="F129" s="7"/>
      <c r="G129" s="7"/>
      <c r="H129" s="10" t="s">
        <v>615</v>
      </c>
      <c r="I129" s="7">
        <f t="shared" si="8"/>
        <v>0</v>
      </c>
      <c r="AA129" s="8"/>
      <c r="AB129" s="8"/>
      <c r="AC129" s="8"/>
    </row>
    <row r="130" spans="1:29" ht="12.75" customHeight="1" x14ac:dyDescent="0.2">
      <c r="A130" s="242"/>
      <c r="B130" s="224"/>
      <c r="C130" s="9" t="s">
        <v>572</v>
      </c>
      <c r="D130" s="14"/>
      <c r="E130" s="10" t="s">
        <v>615</v>
      </c>
      <c r="F130" s="16"/>
      <c r="G130" s="14"/>
      <c r="H130" s="10" t="s">
        <v>615</v>
      </c>
      <c r="I130" s="16">
        <f t="shared" si="8"/>
        <v>0</v>
      </c>
      <c r="AA130" s="8"/>
      <c r="AB130" s="8"/>
      <c r="AC130" s="8"/>
    </row>
    <row r="131" spans="1:29" ht="12.75" customHeight="1" x14ac:dyDescent="0.2">
      <c r="A131" s="242"/>
      <c r="B131" s="224"/>
      <c r="C131" s="9" t="s">
        <v>573</v>
      </c>
      <c r="D131" s="7"/>
      <c r="E131" s="10" t="s">
        <v>615</v>
      </c>
      <c r="F131" s="7"/>
      <c r="G131" s="7"/>
      <c r="H131" s="10" t="s">
        <v>615</v>
      </c>
      <c r="I131" s="7">
        <f t="shared" si="8"/>
        <v>0</v>
      </c>
      <c r="AA131" s="8"/>
      <c r="AB131" s="8"/>
      <c r="AC131" s="8"/>
    </row>
    <row r="132" spans="1:29" ht="12.75" customHeight="1" x14ac:dyDescent="0.2">
      <c r="A132" s="242"/>
      <c r="B132" s="224"/>
      <c r="C132" s="49" t="s">
        <v>486</v>
      </c>
      <c r="D132" s="14"/>
      <c r="E132" s="17">
        <f t="shared" si="6"/>
        <v>0</v>
      </c>
      <c r="F132" s="16"/>
      <c r="G132" s="7">
        <v>1056</v>
      </c>
      <c r="H132" s="17">
        <f t="shared" si="7"/>
        <v>1</v>
      </c>
      <c r="I132" s="16">
        <f t="shared" si="8"/>
        <v>1056</v>
      </c>
      <c r="AA132" s="8"/>
      <c r="AB132" s="8"/>
      <c r="AC132" s="8"/>
    </row>
    <row r="133" spans="1:29" ht="12.75" customHeight="1" x14ac:dyDescent="0.2">
      <c r="A133" s="242"/>
      <c r="B133" s="224"/>
      <c r="C133" s="49" t="s">
        <v>574</v>
      </c>
      <c r="D133" s="7"/>
      <c r="E133" s="10" t="s">
        <v>615</v>
      </c>
      <c r="F133" s="7"/>
      <c r="G133" s="7"/>
      <c r="H133" s="10" t="s">
        <v>615</v>
      </c>
      <c r="I133" s="7">
        <f t="shared" si="8"/>
        <v>0</v>
      </c>
      <c r="AA133" s="8"/>
      <c r="AB133" s="8"/>
      <c r="AC133" s="8"/>
    </row>
    <row r="134" spans="1:29" ht="12.75" customHeight="1" x14ac:dyDescent="0.2">
      <c r="A134" s="242"/>
      <c r="B134" s="224"/>
      <c r="C134" s="49" t="s">
        <v>575</v>
      </c>
      <c r="D134" s="7"/>
      <c r="E134" s="10" t="s">
        <v>615</v>
      </c>
      <c r="F134" s="7"/>
      <c r="G134" s="7"/>
      <c r="H134" s="10" t="s">
        <v>615</v>
      </c>
      <c r="I134" s="7">
        <f t="shared" si="8"/>
        <v>0</v>
      </c>
      <c r="AA134" s="8"/>
      <c r="AB134" s="8"/>
      <c r="AC134" s="8"/>
    </row>
    <row r="135" spans="1:29" ht="12.75" customHeight="1" x14ac:dyDescent="0.2">
      <c r="A135" s="242"/>
      <c r="B135" s="224"/>
      <c r="C135" s="49" t="s">
        <v>576</v>
      </c>
      <c r="D135" s="7"/>
      <c r="E135" s="10" t="s">
        <v>615</v>
      </c>
      <c r="F135" s="7"/>
      <c r="G135" s="7"/>
      <c r="H135" s="10" t="s">
        <v>615</v>
      </c>
      <c r="I135" s="7">
        <f t="shared" si="8"/>
        <v>0</v>
      </c>
      <c r="AA135" s="8"/>
      <c r="AB135" s="8"/>
      <c r="AC135" s="8"/>
    </row>
    <row r="136" spans="1:29" ht="12.75" customHeight="1" x14ac:dyDescent="0.2">
      <c r="A136" s="242"/>
      <c r="B136" s="224"/>
      <c r="C136" s="49" t="s">
        <v>577</v>
      </c>
      <c r="D136" s="7"/>
      <c r="E136" s="10" t="s">
        <v>615</v>
      </c>
      <c r="F136" s="7"/>
      <c r="G136" s="7"/>
      <c r="H136" s="10" t="s">
        <v>615</v>
      </c>
      <c r="I136" s="7">
        <f t="shared" si="8"/>
        <v>0</v>
      </c>
      <c r="AA136" s="8"/>
      <c r="AB136" s="8"/>
      <c r="AC136" s="8"/>
    </row>
    <row r="137" spans="1:29" ht="12.75" customHeight="1" x14ac:dyDescent="0.2">
      <c r="A137" s="242"/>
      <c r="B137" s="224"/>
      <c r="C137" s="34" t="s">
        <v>44</v>
      </c>
      <c r="D137" s="32">
        <f>SUM(D128:D136)</f>
        <v>0</v>
      </c>
      <c r="E137" s="33">
        <f t="shared" si="6"/>
        <v>0</v>
      </c>
      <c r="F137" s="32"/>
      <c r="G137" s="32">
        <f>SUM(G128:G136)</f>
        <v>1056</v>
      </c>
      <c r="H137" s="33">
        <f t="shared" si="7"/>
        <v>1</v>
      </c>
      <c r="I137" s="32">
        <f t="shared" si="8"/>
        <v>1056</v>
      </c>
      <c r="AA137" s="8"/>
      <c r="AB137" s="8"/>
      <c r="AC137" s="8"/>
    </row>
    <row r="138" spans="1:29" ht="12.75" customHeight="1" x14ac:dyDescent="0.2">
      <c r="A138" s="242"/>
      <c r="B138" s="225"/>
      <c r="C138" s="53" t="s">
        <v>674</v>
      </c>
      <c r="D138" s="32"/>
      <c r="E138" s="33"/>
      <c r="F138" s="64"/>
      <c r="G138" s="32"/>
      <c r="H138" s="33"/>
      <c r="I138" s="32"/>
      <c r="AA138" s="8"/>
      <c r="AB138" s="8"/>
      <c r="AC138" s="8"/>
    </row>
    <row r="139" spans="1:29" ht="12.75" customHeight="1" x14ac:dyDescent="0.2">
      <c r="A139" s="242"/>
      <c r="B139" s="225"/>
      <c r="C139" s="8" t="s">
        <v>578</v>
      </c>
      <c r="D139" s="7"/>
      <c r="E139" s="10" t="s">
        <v>615</v>
      </c>
      <c r="F139" s="7"/>
      <c r="G139" s="15"/>
      <c r="H139" s="10" t="s">
        <v>615</v>
      </c>
      <c r="I139" s="7">
        <f t="shared" ref="I139:I145" si="9">+D139+G139</f>
        <v>0</v>
      </c>
      <c r="AA139" s="8"/>
      <c r="AB139" s="8"/>
      <c r="AC139" s="8"/>
    </row>
    <row r="140" spans="1:29" ht="12.75" customHeight="1" x14ac:dyDescent="0.2">
      <c r="A140" s="242"/>
      <c r="B140" s="225"/>
      <c r="C140" s="49" t="s">
        <v>579</v>
      </c>
      <c r="D140" s="7"/>
      <c r="E140" s="10" t="s">
        <v>615</v>
      </c>
      <c r="F140" s="7"/>
      <c r="G140" s="15"/>
      <c r="H140" s="10" t="s">
        <v>615</v>
      </c>
      <c r="I140" s="7">
        <f t="shared" si="9"/>
        <v>0</v>
      </c>
      <c r="AA140" s="8"/>
      <c r="AB140" s="8"/>
      <c r="AC140" s="8"/>
    </row>
    <row r="141" spans="1:29" ht="12.75" customHeight="1" x14ac:dyDescent="0.2">
      <c r="A141" s="242"/>
      <c r="B141" s="225"/>
      <c r="C141" s="49" t="s">
        <v>580</v>
      </c>
      <c r="D141" s="7"/>
      <c r="E141" s="10" t="s">
        <v>615</v>
      </c>
      <c r="F141" s="7"/>
      <c r="G141" s="15"/>
      <c r="H141" s="10" t="s">
        <v>615</v>
      </c>
      <c r="I141" s="7">
        <f t="shared" si="9"/>
        <v>0</v>
      </c>
      <c r="AA141" s="8"/>
      <c r="AB141" s="8"/>
      <c r="AC141" s="8"/>
    </row>
    <row r="142" spans="1:29" ht="12.75" customHeight="1" x14ac:dyDescent="0.2">
      <c r="A142" s="242"/>
      <c r="B142" s="225"/>
      <c r="C142" s="49" t="s">
        <v>581</v>
      </c>
      <c r="D142" s="7"/>
      <c r="E142" s="10" t="s">
        <v>615</v>
      </c>
      <c r="F142" s="7"/>
      <c r="G142" s="15"/>
      <c r="H142" s="10" t="s">
        <v>615</v>
      </c>
      <c r="I142" s="7">
        <f t="shared" si="9"/>
        <v>0</v>
      </c>
      <c r="AA142" s="8"/>
      <c r="AB142" s="8"/>
      <c r="AC142" s="8"/>
    </row>
    <row r="143" spans="1:29" ht="12.75" customHeight="1" x14ac:dyDescent="0.2">
      <c r="A143" s="242"/>
      <c r="B143" s="225"/>
      <c r="C143" s="34" t="s">
        <v>44</v>
      </c>
      <c r="D143" s="32">
        <f>SUM(D139:D142)</f>
        <v>0</v>
      </c>
      <c r="E143" s="33" t="s">
        <v>615</v>
      </c>
      <c r="F143" s="32"/>
      <c r="G143" s="32">
        <f>SUM(G139:G142)</f>
        <v>0</v>
      </c>
      <c r="H143" s="33" t="s">
        <v>615</v>
      </c>
      <c r="I143" s="32">
        <f t="shared" si="9"/>
        <v>0</v>
      </c>
      <c r="AA143" s="8"/>
      <c r="AB143" s="8"/>
      <c r="AC143" s="8"/>
    </row>
    <row r="144" spans="1:29" ht="12.75" customHeight="1" thickBot="1" x14ac:dyDescent="0.25">
      <c r="A144" s="242"/>
      <c r="B144" s="226"/>
      <c r="C144" s="63" t="s">
        <v>0</v>
      </c>
      <c r="D144" s="62">
        <f>SUM(D126,D137,D143)</f>
        <v>2848</v>
      </c>
      <c r="E144" s="60">
        <f t="shared" ref="E144:E145" si="10">+D144/$I144</f>
        <v>0.54601226993865026</v>
      </c>
      <c r="F144" s="62"/>
      <c r="G144" s="62">
        <f>SUM(G126,G137,G143)</f>
        <v>2368</v>
      </c>
      <c r="H144" s="60">
        <f t="shared" ref="H144:H145" si="11">+G144/$I144</f>
        <v>0.45398773006134968</v>
      </c>
      <c r="I144" s="62">
        <f t="shared" si="9"/>
        <v>5216</v>
      </c>
      <c r="AA144" s="8"/>
      <c r="AB144" s="8"/>
      <c r="AC144" s="8"/>
    </row>
    <row r="145" spans="1:29" ht="12.75" customHeight="1" thickBot="1" x14ac:dyDescent="0.25">
      <c r="A145" s="222"/>
      <c r="B145" s="228" t="s">
        <v>170</v>
      </c>
      <c r="C145" s="229"/>
      <c r="D145" s="75">
        <f>SUM(D118,D144)</f>
        <v>119472</v>
      </c>
      <c r="E145" s="76">
        <f t="shared" si="10"/>
        <v>0.44683142840045481</v>
      </c>
      <c r="F145" s="77"/>
      <c r="G145" s="75">
        <f>SUM(G118,G144)</f>
        <v>147904</v>
      </c>
      <c r="H145" s="76">
        <f t="shared" si="11"/>
        <v>0.55316857159954524</v>
      </c>
      <c r="I145" s="77">
        <f t="shared" si="9"/>
        <v>267376</v>
      </c>
      <c r="AA145" s="8"/>
      <c r="AB145" s="8"/>
      <c r="AC145" s="8"/>
    </row>
    <row r="146" spans="1:29" ht="12.75" customHeight="1" x14ac:dyDescent="0.2">
      <c r="A146" s="235" t="s">
        <v>346</v>
      </c>
      <c r="B146" s="235" t="s">
        <v>339</v>
      </c>
      <c r="C146" s="52" t="s">
        <v>149</v>
      </c>
      <c r="D146" s="42"/>
      <c r="E146" s="41"/>
      <c r="F146" s="42"/>
      <c r="G146" s="42"/>
      <c r="H146" s="41"/>
      <c r="I146" s="42"/>
      <c r="AA146" s="8"/>
      <c r="AB146" s="8"/>
      <c r="AC146" s="8"/>
    </row>
    <row r="147" spans="1:29" ht="12.75" customHeight="1" x14ac:dyDescent="0.2">
      <c r="A147" s="244"/>
      <c r="B147" s="244"/>
      <c r="C147" s="51" t="s">
        <v>420</v>
      </c>
      <c r="D147" s="16"/>
      <c r="E147" s="17" t="s">
        <v>615</v>
      </c>
      <c r="F147" s="16"/>
      <c r="G147" s="16"/>
      <c r="H147" s="17" t="s">
        <v>615</v>
      </c>
      <c r="I147" s="16">
        <f t="shared" ref="I147:I157" si="12">+D147+G147</f>
        <v>0</v>
      </c>
      <c r="AA147" s="8"/>
      <c r="AB147" s="8"/>
      <c r="AC147" s="8"/>
    </row>
    <row r="148" spans="1:29" ht="12.75" customHeight="1" x14ac:dyDescent="0.2">
      <c r="A148" s="244"/>
      <c r="B148" s="244"/>
      <c r="C148" s="9" t="s">
        <v>428</v>
      </c>
      <c r="D148" s="16"/>
      <c r="E148" s="17" t="s">
        <v>615</v>
      </c>
      <c r="F148" s="16"/>
      <c r="G148" s="16"/>
      <c r="H148" s="17" t="s">
        <v>615</v>
      </c>
      <c r="I148" s="16">
        <f t="shared" si="12"/>
        <v>0</v>
      </c>
      <c r="AA148" s="8"/>
      <c r="AB148" s="8"/>
      <c r="AC148" s="8"/>
    </row>
    <row r="149" spans="1:29" ht="12.75" customHeight="1" x14ac:dyDescent="0.2">
      <c r="A149" s="244"/>
      <c r="B149" s="244"/>
      <c r="C149" s="9" t="s">
        <v>435</v>
      </c>
      <c r="D149" s="7"/>
      <c r="E149" s="10" t="s">
        <v>615</v>
      </c>
      <c r="F149" s="7"/>
      <c r="G149" s="7"/>
      <c r="H149" s="10" t="s">
        <v>615</v>
      </c>
      <c r="I149" s="7">
        <f t="shared" si="12"/>
        <v>0</v>
      </c>
      <c r="AA149" s="8"/>
      <c r="AB149" s="8"/>
      <c r="AC149" s="8"/>
    </row>
    <row r="150" spans="1:29" ht="12.75" customHeight="1" x14ac:dyDescent="0.2">
      <c r="A150" s="244"/>
      <c r="B150" s="244"/>
      <c r="C150" s="9" t="s">
        <v>467</v>
      </c>
      <c r="D150" s="7"/>
      <c r="E150" s="10">
        <f t="shared" ref="E150:E157" si="13">+D150/$I150</f>
        <v>0</v>
      </c>
      <c r="F150" s="7"/>
      <c r="G150" s="7">
        <v>6912</v>
      </c>
      <c r="H150" s="10">
        <f t="shared" ref="H150:H157" si="14">+G150/$I150</f>
        <v>1</v>
      </c>
      <c r="I150" s="7">
        <f t="shared" si="12"/>
        <v>6912</v>
      </c>
      <c r="AA150" s="8"/>
      <c r="AB150" s="8"/>
      <c r="AC150" s="8"/>
    </row>
    <row r="151" spans="1:29" ht="12.75" customHeight="1" x14ac:dyDescent="0.2">
      <c r="A151" s="244"/>
      <c r="B151" s="244"/>
      <c r="C151" s="9" t="s">
        <v>473</v>
      </c>
      <c r="D151" s="7"/>
      <c r="E151" s="10" t="s">
        <v>615</v>
      </c>
      <c r="F151" s="7"/>
      <c r="G151" s="7"/>
      <c r="H151" s="10" t="s">
        <v>615</v>
      </c>
      <c r="I151" s="7">
        <f t="shared" si="12"/>
        <v>0</v>
      </c>
      <c r="AA151" s="8"/>
      <c r="AB151" s="8"/>
      <c r="AC151" s="8"/>
    </row>
    <row r="152" spans="1:29" ht="12.75" customHeight="1" x14ac:dyDescent="0.2">
      <c r="A152" s="244"/>
      <c r="B152" s="244"/>
      <c r="C152" s="9" t="s">
        <v>474</v>
      </c>
      <c r="D152" s="7"/>
      <c r="E152" s="10" t="s">
        <v>615</v>
      </c>
      <c r="F152" s="7"/>
      <c r="G152" s="7"/>
      <c r="H152" s="10" t="s">
        <v>615</v>
      </c>
      <c r="I152" s="7">
        <f t="shared" si="12"/>
        <v>0</v>
      </c>
      <c r="AA152" s="8"/>
      <c r="AB152" s="8"/>
      <c r="AC152" s="8"/>
    </row>
    <row r="153" spans="1:29" ht="12.75" customHeight="1" x14ac:dyDescent="0.2">
      <c r="A153" s="244"/>
      <c r="B153" s="244"/>
      <c r="C153" s="9" t="s">
        <v>484</v>
      </c>
      <c r="D153" s="7"/>
      <c r="E153" s="10" t="s">
        <v>615</v>
      </c>
      <c r="F153" s="7"/>
      <c r="G153" s="7"/>
      <c r="H153" s="10" t="s">
        <v>615</v>
      </c>
      <c r="I153" s="7">
        <f t="shared" si="12"/>
        <v>0</v>
      </c>
      <c r="AA153" s="8"/>
      <c r="AB153" s="8"/>
      <c r="AC153" s="8"/>
    </row>
    <row r="154" spans="1:29" ht="12.75" customHeight="1" x14ac:dyDescent="0.2">
      <c r="A154" s="244"/>
      <c r="B154" s="244"/>
      <c r="C154" s="9" t="s">
        <v>491</v>
      </c>
      <c r="D154" s="7"/>
      <c r="E154" s="10" t="s">
        <v>615</v>
      </c>
      <c r="F154" s="7"/>
      <c r="G154" s="7"/>
      <c r="H154" s="10" t="s">
        <v>615</v>
      </c>
      <c r="I154" s="7">
        <f t="shared" si="12"/>
        <v>0</v>
      </c>
      <c r="AA154" s="8"/>
      <c r="AB154" s="8"/>
      <c r="AC154" s="8"/>
    </row>
    <row r="155" spans="1:29" ht="12.75" customHeight="1" x14ac:dyDescent="0.2">
      <c r="A155" s="244"/>
      <c r="B155" s="244"/>
      <c r="C155" s="9" t="s">
        <v>497</v>
      </c>
      <c r="D155" s="7"/>
      <c r="E155" s="10" t="s">
        <v>615</v>
      </c>
      <c r="F155" s="7"/>
      <c r="G155" s="7"/>
      <c r="H155" s="10" t="s">
        <v>615</v>
      </c>
      <c r="I155" s="7">
        <f t="shared" si="12"/>
        <v>0</v>
      </c>
      <c r="AA155" s="8"/>
      <c r="AB155" s="8"/>
      <c r="AC155" s="8"/>
    </row>
    <row r="156" spans="1:29" ht="12.75" customHeight="1" x14ac:dyDescent="0.2">
      <c r="A156" s="244"/>
      <c r="B156" s="244"/>
      <c r="C156" s="9" t="s">
        <v>499</v>
      </c>
      <c r="D156" s="7">
        <v>7056</v>
      </c>
      <c r="E156" s="10">
        <f t="shared" si="13"/>
        <v>0.42485549132947975</v>
      </c>
      <c r="F156" s="7"/>
      <c r="G156" s="7">
        <v>9552</v>
      </c>
      <c r="H156" s="10">
        <f t="shared" si="14"/>
        <v>0.57514450867052025</v>
      </c>
      <c r="I156" s="7">
        <f t="shared" si="12"/>
        <v>16608</v>
      </c>
      <c r="AA156" s="8"/>
      <c r="AB156" s="8"/>
      <c r="AC156" s="8"/>
    </row>
    <row r="157" spans="1:29" ht="12.75" customHeight="1" x14ac:dyDescent="0.2">
      <c r="A157" s="244"/>
      <c r="B157" s="244"/>
      <c r="C157" s="34" t="s">
        <v>44</v>
      </c>
      <c r="D157" s="32">
        <f>SUM(D147:D156)</f>
        <v>7056</v>
      </c>
      <c r="E157" s="39">
        <f t="shared" si="13"/>
        <v>0.3</v>
      </c>
      <c r="F157" s="38"/>
      <c r="G157" s="32">
        <f>SUM(G147:G156)</f>
        <v>16464</v>
      </c>
      <c r="H157" s="39">
        <f t="shared" si="14"/>
        <v>0.7</v>
      </c>
      <c r="I157" s="38">
        <f t="shared" si="12"/>
        <v>23520</v>
      </c>
      <c r="AA157" s="8"/>
      <c r="AB157" s="8"/>
      <c r="AC157" s="8"/>
    </row>
    <row r="158" spans="1:29" ht="12.75" customHeight="1" x14ac:dyDescent="0.2">
      <c r="A158" s="244"/>
      <c r="B158" s="244"/>
      <c r="C158" s="52" t="s">
        <v>133</v>
      </c>
      <c r="D158" s="32"/>
      <c r="E158" s="33"/>
      <c r="F158" s="64"/>
      <c r="G158" s="32"/>
      <c r="H158" s="33"/>
      <c r="I158" s="32"/>
      <c r="AA158" s="8"/>
      <c r="AB158" s="8"/>
      <c r="AC158" s="8"/>
    </row>
    <row r="159" spans="1:29" ht="12.75" customHeight="1" x14ac:dyDescent="0.2">
      <c r="A159" s="244"/>
      <c r="B159" s="244"/>
      <c r="C159" s="9" t="s">
        <v>422</v>
      </c>
      <c r="D159" s="16"/>
      <c r="E159" s="10" t="s">
        <v>615</v>
      </c>
      <c r="F159" s="5"/>
      <c r="G159" s="16"/>
      <c r="H159" s="10" t="s">
        <v>615</v>
      </c>
      <c r="I159" s="16">
        <f t="shared" ref="I159:I203" si="15">+D159+G159</f>
        <v>0</v>
      </c>
      <c r="AA159" s="8"/>
      <c r="AB159" s="8"/>
      <c r="AC159" s="8"/>
    </row>
    <row r="160" spans="1:29" ht="12.75" customHeight="1" x14ac:dyDescent="0.2">
      <c r="A160" s="244"/>
      <c r="B160" s="244"/>
      <c r="C160" s="9" t="s">
        <v>440</v>
      </c>
      <c r="D160" s="7"/>
      <c r="E160" s="10" t="s">
        <v>615</v>
      </c>
      <c r="F160" s="12"/>
      <c r="G160" s="7"/>
      <c r="H160" s="10" t="s">
        <v>615</v>
      </c>
      <c r="I160" s="7">
        <f t="shared" si="15"/>
        <v>0</v>
      </c>
      <c r="AA160" s="8"/>
      <c r="AB160" s="8"/>
      <c r="AC160" s="8"/>
    </row>
    <row r="161" spans="1:29" ht="12.75" customHeight="1" x14ac:dyDescent="0.2">
      <c r="A161" s="244"/>
      <c r="B161" s="244"/>
      <c r="C161" s="9" t="s">
        <v>466</v>
      </c>
      <c r="D161" s="7">
        <v>15648</v>
      </c>
      <c r="E161" s="10">
        <f t="shared" ref="E161:E203" si="16">+D161/$I161</f>
        <v>0.39579117766086602</v>
      </c>
      <c r="F161" s="12"/>
      <c r="G161" s="7">
        <v>23888</v>
      </c>
      <c r="H161" s="10">
        <f t="shared" ref="H161:H203" si="17">+G161/$I161</f>
        <v>0.60420882233913398</v>
      </c>
      <c r="I161" s="7">
        <f t="shared" si="15"/>
        <v>39536</v>
      </c>
      <c r="AA161" s="8"/>
      <c r="AB161" s="8"/>
      <c r="AC161" s="8"/>
    </row>
    <row r="162" spans="1:29" ht="12.75" customHeight="1" x14ac:dyDescent="0.2">
      <c r="A162" s="244"/>
      <c r="B162" s="244"/>
      <c r="C162" s="9" t="s">
        <v>471</v>
      </c>
      <c r="D162" s="7"/>
      <c r="E162" s="10" t="s">
        <v>615</v>
      </c>
      <c r="F162" s="7"/>
      <c r="G162" s="7"/>
      <c r="H162" s="10" t="s">
        <v>615</v>
      </c>
      <c r="I162" s="7">
        <f t="shared" si="15"/>
        <v>0</v>
      </c>
      <c r="AA162" s="8"/>
      <c r="AB162" s="8"/>
      <c r="AC162" s="8"/>
    </row>
    <row r="163" spans="1:29" ht="12.75" customHeight="1" x14ac:dyDescent="0.2">
      <c r="A163" s="244"/>
      <c r="B163" s="244"/>
      <c r="C163" s="9" t="s">
        <v>477</v>
      </c>
      <c r="D163" s="7">
        <v>14784</v>
      </c>
      <c r="E163" s="10">
        <f t="shared" si="16"/>
        <v>0.53752181500872598</v>
      </c>
      <c r="F163" s="7"/>
      <c r="G163" s="7">
        <v>12720</v>
      </c>
      <c r="H163" s="10">
        <f t="shared" si="17"/>
        <v>0.46247818499127402</v>
      </c>
      <c r="I163" s="7">
        <f t="shared" si="15"/>
        <v>27504</v>
      </c>
      <c r="AA163" s="8"/>
      <c r="AB163" s="8"/>
      <c r="AC163" s="8"/>
    </row>
    <row r="164" spans="1:29" ht="12.75" customHeight="1" x14ac:dyDescent="0.2">
      <c r="A164" s="244"/>
      <c r="B164" s="244"/>
      <c r="C164" s="9" t="s">
        <v>480</v>
      </c>
      <c r="D164" s="15"/>
      <c r="E164" s="10" t="s">
        <v>615</v>
      </c>
      <c r="F164" s="7"/>
      <c r="G164" s="15"/>
      <c r="H164" s="10" t="s">
        <v>615</v>
      </c>
      <c r="I164" s="7">
        <f t="shared" si="15"/>
        <v>0</v>
      </c>
      <c r="J164"/>
      <c r="K164"/>
      <c r="L164"/>
      <c r="AA164" s="8"/>
      <c r="AB164" s="8"/>
      <c r="AC164" s="8"/>
    </row>
    <row r="165" spans="1:29" ht="12.75" customHeight="1" x14ac:dyDescent="0.2">
      <c r="A165" s="244"/>
      <c r="B165" s="244"/>
      <c r="C165" s="9" t="s">
        <v>494</v>
      </c>
      <c r="D165" s="15"/>
      <c r="E165" s="10" t="s">
        <v>615</v>
      </c>
      <c r="F165" s="7"/>
      <c r="G165" s="7"/>
      <c r="H165" s="10" t="s">
        <v>615</v>
      </c>
      <c r="I165" s="7">
        <f t="shared" si="15"/>
        <v>0</v>
      </c>
      <c r="J165"/>
      <c r="K165"/>
      <c r="L165"/>
    </row>
    <row r="166" spans="1:29" ht="12.75" customHeight="1" x14ac:dyDescent="0.2">
      <c r="A166" s="244"/>
      <c r="B166" s="244"/>
      <c r="C166" s="9" t="s">
        <v>502</v>
      </c>
      <c r="D166" s="7"/>
      <c r="E166" s="10" t="s">
        <v>615</v>
      </c>
      <c r="F166" s="7"/>
      <c r="G166" s="7"/>
      <c r="H166" s="10" t="s">
        <v>615</v>
      </c>
      <c r="I166" s="7">
        <f t="shared" si="15"/>
        <v>0</v>
      </c>
    </row>
    <row r="167" spans="1:29" ht="12.75" customHeight="1" x14ac:dyDescent="0.2">
      <c r="A167" s="244"/>
      <c r="B167" s="244"/>
      <c r="C167" s="9" t="s">
        <v>510</v>
      </c>
      <c r="D167" s="7"/>
      <c r="E167" s="10" t="s">
        <v>615</v>
      </c>
      <c r="F167" s="7"/>
      <c r="G167" s="7"/>
      <c r="H167" s="10" t="s">
        <v>615</v>
      </c>
      <c r="I167" s="7">
        <f t="shared" si="15"/>
        <v>0</v>
      </c>
    </row>
    <row r="168" spans="1:29" ht="12.75" customHeight="1" x14ac:dyDescent="0.2">
      <c r="A168" s="244"/>
      <c r="B168" s="244"/>
      <c r="C168" s="49" t="s">
        <v>511</v>
      </c>
      <c r="D168" s="7">
        <v>672</v>
      </c>
      <c r="E168" s="10">
        <f t="shared" si="16"/>
        <v>1</v>
      </c>
      <c r="F168" s="7"/>
      <c r="G168" s="7"/>
      <c r="H168" s="10">
        <f t="shared" si="17"/>
        <v>0</v>
      </c>
      <c r="I168" s="7">
        <f t="shared" si="15"/>
        <v>672</v>
      </c>
    </row>
    <row r="169" spans="1:29" ht="12.75" customHeight="1" x14ac:dyDescent="0.2">
      <c r="A169" s="244"/>
      <c r="B169" s="244"/>
      <c r="C169" s="34" t="s">
        <v>44</v>
      </c>
      <c r="D169" s="32">
        <f>SUM(D159:D168)</f>
        <v>31104</v>
      </c>
      <c r="E169" s="33">
        <f t="shared" si="16"/>
        <v>0.45935727788279773</v>
      </c>
      <c r="F169" s="32"/>
      <c r="G169" s="32">
        <f>SUM(G159:G168)</f>
        <v>36608</v>
      </c>
      <c r="H169" s="33">
        <f t="shared" si="17"/>
        <v>0.54064272211720232</v>
      </c>
      <c r="I169" s="32">
        <f t="shared" si="15"/>
        <v>67712</v>
      </c>
    </row>
    <row r="170" spans="1:29" ht="12.75" customHeight="1" x14ac:dyDescent="0.2">
      <c r="A170" s="244"/>
      <c r="B170" s="244"/>
      <c r="C170" s="52" t="s">
        <v>54</v>
      </c>
      <c r="D170" s="32"/>
      <c r="E170" s="33"/>
      <c r="F170" s="64"/>
      <c r="G170" s="32"/>
      <c r="H170" s="33"/>
      <c r="I170" s="32"/>
    </row>
    <row r="171" spans="1:29" ht="12.75" customHeight="1" x14ac:dyDescent="0.2">
      <c r="A171" s="244"/>
      <c r="B171" s="244"/>
      <c r="C171" s="9" t="s">
        <v>522</v>
      </c>
      <c r="D171" s="7"/>
      <c r="E171" s="10" t="s">
        <v>615</v>
      </c>
      <c r="F171" s="12"/>
      <c r="G171" s="7"/>
      <c r="H171" s="10" t="s">
        <v>615</v>
      </c>
      <c r="I171" s="7">
        <f t="shared" si="15"/>
        <v>0</v>
      </c>
    </row>
    <row r="172" spans="1:29" ht="12.75" customHeight="1" x14ac:dyDescent="0.2">
      <c r="A172" s="244"/>
      <c r="B172" s="244"/>
      <c r="C172" s="9" t="s">
        <v>423</v>
      </c>
      <c r="D172" s="15">
        <v>1008</v>
      </c>
      <c r="E172" s="10">
        <f t="shared" si="16"/>
        <v>1</v>
      </c>
      <c r="F172" s="7"/>
      <c r="G172" s="15"/>
      <c r="H172" s="10">
        <f t="shared" si="17"/>
        <v>0</v>
      </c>
      <c r="I172" s="7">
        <f t="shared" si="15"/>
        <v>1008</v>
      </c>
    </row>
    <row r="173" spans="1:29" ht="12.75" customHeight="1" x14ac:dyDescent="0.2">
      <c r="A173" s="244"/>
      <c r="B173" s="244"/>
      <c r="C173" s="9" t="s">
        <v>431</v>
      </c>
      <c r="D173" s="15"/>
      <c r="E173" s="10" t="s">
        <v>615</v>
      </c>
      <c r="F173" s="7"/>
      <c r="G173" s="15"/>
      <c r="H173" s="10" t="s">
        <v>615</v>
      </c>
      <c r="I173" s="7">
        <f t="shared" si="15"/>
        <v>0</v>
      </c>
    </row>
    <row r="174" spans="1:29" ht="12.75" customHeight="1" x14ac:dyDescent="0.2">
      <c r="A174" s="244"/>
      <c r="B174" s="244"/>
      <c r="C174" s="9" t="s">
        <v>452</v>
      </c>
      <c r="D174" s="7"/>
      <c r="E174" s="10" t="s">
        <v>615</v>
      </c>
      <c r="F174" s="7"/>
      <c r="G174" s="7"/>
      <c r="H174" s="10" t="s">
        <v>615</v>
      </c>
      <c r="I174" s="7">
        <f t="shared" si="15"/>
        <v>0</v>
      </c>
    </row>
    <row r="175" spans="1:29" ht="12.75" customHeight="1" x14ac:dyDescent="0.2">
      <c r="A175" s="244"/>
      <c r="B175" s="244"/>
      <c r="C175" s="9" t="s">
        <v>455</v>
      </c>
      <c r="D175" s="15"/>
      <c r="E175" s="10" t="s">
        <v>615</v>
      </c>
      <c r="F175" s="7"/>
      <c r="G175" s="15"/>
      <c r="H175" s="10" t="s">
        <v>615</v>
      </c>
      <c r="I175" s="7">
        <f t="shared" si="15"/>
        <v>0</v>
      </c>
    </row>
    <row r="176" spans="1:29" ht="12.75" customHeight="1" x14ac:dyDescent="0.2">
      <c r="A176" s="244"/>
      <c r="B176" s="244"/>
      <c r="C176" s="9" t="s">
        <v>459</v>
      </c>
      <c r="D176" s="7">
        <v>3936</v>
      </c>
      <c r="E176" s="10">
        <f t="shared" si="16"/>
        <v>1</v>
      </c>
      <c r="F176" s="7"/>
      <c r="G176" s="7"/>
      <c r="H176" s="10">
        <f t="shared" si="17"/>
        <v>0</v>
      </c>
      <c r="I176" s="7">
        <f t="shared" si="15"/>
        <v>3936</v>
      </c>
    </row>
    <row r="177" spans="1:9" ht="12.75" customHeight="1" x14ac:dyDescent="0.2">
      <c r="A177" s="244"/>
      <c r="B177" s="244"/>
      <c r="C177" s="9" t="s">
        <v>460</v>
      </c>
      <c r="D177" s="7">
        <v>2496</v>
      </c>
      <c r="E177" s="10">
        <f t="shared" si="16"/>
        <v>1</v>
      </c>
      <c r="F177" s="12"/>
      <c r="G177" s="7"/>
      <c r="H177" s="10">
        <f t="shared" si="17"/>
        <v>0</v>
      </c>
      <c r="I177" s="7">
        <f t="shared" si="15"/>
        <v>2496</v>
      </c>
    </row>
    <row r="178" spans="1:9" ht="12.75" customHeight="1" x14ac:dyDescent="0.2">
      <c r="A178" s="244"/>
      <c r="B178" s="244"/>
      <c r="C178" s="9" t="s">
        <v>461</v>
      </c>
      <c r="D178" s="15"/>
      <c r="E178" s="10" t="s">
        <v>615</v>
      </c>
      <c r="F178" s="7"/>
      <c r="G178" s="15"/>
      <c r="H178" s="10" t="s">
        <v>615</v>
      </c>
      <c r="I178" s="7">
        <f t="shared" si="15"/>
        <v>0</v>
      </c>
    </row>
    <row r="179" spans="1:9" ht="12.75" customHeight="1" x14ac:dyDescent="0.2">
      <c r="A179" s="244"/>
      <c r="B179" s="244"/>
      <c r="C179" s="9" t="s">
        <v>488</v>
      </c>
      <c r="D179" s="7">
        <v>22048</v>
      </c>
      <c r="E179" s="10">
        <f t="shared" si="16"/>
        <v>0.85803237858032377</v>
      </c>
      <c r="F179" s="7"/>
      <c r="G179" s="7">
        <v>3648</v>
      </c>
      <c r="H179" s="10">
        <f t="shared" si="17"/>
        <v>0.14196762141967623</v>
      </c>
      <c r="I179" s="7">
        <f t="shared" si="15"/>
        <v>25696</v>
      </c>
    </row>
    <row r="180" spans="1:9" ht="12.75" customHeight="1" x14ac:dyDescent="0.2">
      <c r="A180" s="244"/>
      <c r="B180" s="244"/>
      <c r="C180" s="9" t="s">
        <v>490</v>
      </c>
      <c r="D180" s="7"/>
      <c r="E180" s="10" t="s">
        <v>615</v>
      </c>
      <c r="F180" s="7"/>
      <c r="G180" s="7"/>
      <c r="H180" s="10" t="s">
        <v>615</v>
      </c>
      <c r="I180" s="7">
        <f t="shared" si="15"/>
        <v>0</v>
      </c>
    </row>
    <row r="181" spans="1:9" ht="12.75" customHeight="1" x14ac:dyDescent="0.2">
      <c r="A181" s="244"/>
      <c r="B181" s="244"/>
      <c r="C181" s="9" t="s">
        <v>495</v>
      </c>
      <c r="D181" s="7"/>
      <c r="E181" s="10" t="s">
        <v>615</v>
      </c>
      <c r="F181" s="7"/>
      <c r="G181" s="7"/>
      <c r="H181" s="10" t="s">
        <v>615</v>
      </c>
      <c r="I181" s="7">
        <f t="shared" si="15"/>
        <v>0</v>
      </c>
    </row>
    <row r="182" spans="1:9" ht="12.75" customHeight="1" x14ac:dyDescent="0.2">
      <c r="A182" s="244"/>
      <c r="B182" s="244"/>
      <c r="C182" s="49" t="s">
        <v>501</v>
      </c>
      <c r="D182" s="7">
        <v>960</v>
      </c>
      <c r="E182" s="10">
        <f t="shared" si="16"/>
        <v>1</v>
      </c>
      <c r="F182" s="7"/>
      <c r="G182" s="7"/>
      <c r="H182" s="10">
        <f t="shared" si="17"/>
        <v>0</v>
      </c>
      <c r="I182" s="7">
        <f t="shared" si="15"/>
        <v>960</v>
      </c>
    </row>
    <row r="183" spans="1:9" ht="12.75" customHeight="1" x14ac:dyDescent="0.2">
      <c r="A183" s="244"/>
      <c r="B183" s="244"/>
      <c r="C183" s="49" t="s">
        <v>509</v>
      </c>
      <c r="D183" s="15"/>
      <c r="E183" s="10" t="s">
        <v>615</v>
      </c>
      <c r="F183" s="7"/>
      <c r="G183" s="15"/>
      <c r="H183" s="10" t="s">
        <v>615</v>
      </c>
      <c r="I183" s="7">
        <f t="shared" si="15"/>
        <v>0</v>
      </c>
    </row>
    <row r="184" spans="1:9" ht="12.75" customHeight="1" x14ac:dyDescent="0.2">
      <c r="A184" s="244"/>
      <c r="B184" s="244"/>
      <c r="C184" s="34" t="s">
        <v>44</v>
      </c>
      <c r="D184" s="32">
        <f>SUM(D171:D183)</f>
        <v>30448</v>
      </c>
      <c r="E184" s="33">
        <f t="shared" si="16"/>
        <v>0.89300797747536365</v>
      </c>
      <c r="F184" s="32"/>
      <c r="G184" s="32">
        <f>SUM(G171:G183)</f>
        <v>3648</v>
      </c>
      <c r="H184" s="33">
        <f t="shared" si="17"/>
        <v>0.10699202252463633</v>
      </c>
      <c r="I184" s="32">
        <f t="shared" si="15"/>
        <v>34096</v>
      </c>
    </row>
    <row r="185" spans="1:9" ht="12.75" customHeight="1" thickBot="1" x14ac:dyDescent="0.25">
      <c r="A185" s="244"/>
      <c r="B185" s="236"/>
      <c r="C185" s="63" t="s">
        <v>0</v>
      </c>
      <c r="D185" s="62">
        <f>SUM(D157,D169,D184)</f>
        <v>68608</v>
      </c>
      <c r="E185" s="60">
        <f t="shared" si="16"/>
        <v>0.54742755010851529</v>
      </c>
      <c r="F185" s="62"/>
      <c r="G185" s="62">
        <f>SUM(G157,G169,G184)</f>
        <v>56720</v>
      </c>
      <c r="H185" s="60">
        <f t="shared" si="17"/>
        <v>0.45257244989148476</v>
      </c>
      <c r="I185" s="62">
        <f t="shared" si="15"/>
        <v>125328</v>
      </c>
    </row>
    <row r="186" spans="1:9" ht="12.75" customHeight="1" x14ac:dyDescent="0.2">
      <c r="A186" s="221" t="s">
        <v>346</v>
      </c>
      <c r="B186" s="224" t="s">
        <v>354</v>
      </c>
      <c r="C186" s="51" t="s">
        <v>583</v>
      </c>
      <c r="D186" s="16"/>
      <c r="E186" s="10" t="s">
        <v>615</v>
      </c>
      <c r="F186" s="5"/>
      <c r="G186" s="16"/>
      <c r="H186" s="10" t="s">
        <v>615</v>
      </c>
      <c r="I186" s="16">
        <f t="shared" si="15"/>
        <v>0</v>
      </c>
    </row>
    <row r="187" spans="1:9" ht="12.75" customHeight="1" x14ac:dyDescent="0.2">
      <c r="A187" s="221"/>
      <c r="B187" s="224"/>
      <c r="C187" s="9" t="s">
        <v>584</v>
      </c>
      <c r="D187" s="7"/>
      <c r="E187" s="10" t="s">
        <v>615</v>
      </c>
      <c r="F187" s="12"/>
      <c r="G187" s="7"/>
      <c r="H187" s="10" t="s">
        <v>615</v>
      </c>
      <c r="I187" s="7">
        <f t="shared" si="15"/>
        <v>0</v>
      </c>
    </row>
    <row r="188" spans="1:9" ht="12.75" customHeight="1" x14ac:dyDescent="0.2">
      <c r="A188" s="221"/>
      <c r="B188" s="224"/>
      <c r="C188" s="9" t="s">
        <v>585</v>
      </c>
      <c r="D188" s="7"/>
      <c r="E188" s="10" t="s">
        <v>615</v>
      </c>
      <c r="F188" s="7"/>
      <c r="G188" s="7"/>
      <c r="H188" s="10" t="s">
        <v>615</v>
      </c>
      <c r="I188" s="7">
        <f t="shared" si="15"/>
        <v>0</v>
      </c>
    </row>
    <row r="189" spans="1:9" ht="12.75" customHeight="1" x14ac:dyDescent="0.2">
      <c r="A189" s="221"/>
      <c r="B189" s="224"/>
      <c r="C189" s="9" t="s">
        <v>586</v>
      </c>
      <c r="D189" s="7"/>
      <c r="E189" s="10" t="s">
        <v>615</v>
      </c>
      <c r="F189" s="12"/>
      <c r="G189" s="7"/>
      <c r="H189" s="10" t="s">
        <v>615</v>
      </c>
      <c r="I189" s="7">
        <f t="shared" si="15"/>
        <v>0</v>
      </c>
    </row>
    <row r="190" spans="1:9" ht="12.75" customHeight="1" x14ac:dyDescent="0.2">
      <c r="A190" s="221"/>
      <c r="B190" s="224"/>
      <c r="C190" s="9" t="s">
        <v>587</v>
      </c>
      <c r="D190" s="7"/>
      <c r="E190" s="10" t="s">
        <v>615</v>
      </c>
      <c r="F190" s="12"/>
      <c r="G190" s="7"/>
      <c r="H190" s="10" t="s">
        <v>615</v>
      </c>
      <c r="I190" s="7">
        <f t="shared" si="15"/>
        <v>0</v>
      </c>
    </row>
    <row r="191" spans="1:9" ht="12.75" customHeight="1" x14ac:dyDescent="0.2">
      <c r="A191" s="221"/>
      <c r="B191" s="224"/>
      <c r="C191" s="9" t="s">
        <v>588</v>
      </c>
      <c r="D191" s="7">
        <v>1488</v>
      </c>
      <c r="E191" s="17">
        <f t="shared" si="16"/>
        <v>1</v>
      </c>
      <c r="F191" s="12"/>
      <c r="G191" s="7"/>
      <c r="H191" s="17">
        <f t="shared" si="17"/>
        <v>0</v>
      </c>
      <c r="I191" s="7">
        <f t="shared" si="15"/>
        <v>1488</v>
      </c>
    </row>
    <row r="192" spans="1:9" ht="12.75" customHeight="1" x14ac:dyDescent="0.2">
      <c r="A192" s="221"/>
      <c r="B192" s="224"/>
      <c r="C192" s="9" t="s">
        <v>589</v>
      </c>
      <c r="D192" s="7"/>
      <c r="E192" s="10" t="s">
        <v>615</v>
      </c>
      <c r="F192" s="12"/>
      <c r="G192" s="7"/>
      <c r="H192" s="10" t="s">
        <v>615</v>
      </c>
      <c r="I192" s="7">
        <f t="shared" si="15"/>
        <v>0</v>
      </c>
    </row>
    <row r="193" spans="1:18" ht="12.75" customHeight="1" x14ac:dyDescent="0.2">
      <c r="A193" s="221"/>
      <c r="B193" s="224"/>
      <c r="C193" s="9" t="s">
        <v>590</v>
      </c>
      <c r="D193" s="7"/>
      <c r="E193" s="10" t="s">
        <v>615</v>
      </c>
      <c r="F193" s="12"/>
      <c r="G193" s="7"/>
      <c r="H193" s="10" t="s">
        <v>615</v>
      </c>
      <c r="I193" s="7">
        <f t="shared" si="15"/>
        <v>0</v>
      </c>
    </row>
    <row r="194" spans="1:18" ht="12.75" customHeight="1" x14ac:dyDescent="0.2">
      <c r="A194" s="221"/>
      <c r="B194" s="224"/>
      <c r="C194" s="51" t="s">
        <v>591</v>
      </c>
      <c r="D194" s="14">
        <v>64640</v>
      </c>
      <c r="E194" s="17">
        <f t="shared" si="16"/>
        <v>0.51464968152866242</v>
      </c>
      <c r="F194" s="16"/>
      <c r="G194" s="14">
        <v>60960</v>
      </c>
      <c r="H194" s="17">
        <f t="shared" si="17"/>
        <v>0.48535031847133758</v>
      </c>
      <c r="I194" s="16">
        <f t="shared" si="15"/>
        <v>125600</v>
      </c>
    </row>
    <row r="195" spans="1:18" ht="12.75" customHeight="1" x14ac:dyDescent="0.2">
      <c r="A195" s="221"/>
      <c r="B195" s="224"/>
      <c r="C195" s="9" t="s">
        <v>489</v>
      </c>
      <c r="D195" s="7">
        <v>8944</v>
      </c>
      <c r="E195" s="10">
        <f t="shared" si="16"/>
        <v>0.55128205128205132</v>
      </c>
      <c r="F195" s="7"/>
      <c r="G195" s="7">
        <v>7280</v>
      </c>
      <c r="H195" s="10">
        <f t="shared" si="17"/>
        <v>0.44871794871794873</v>
      </c>
      <c r="I195" s="7">
        <f t="shared" si="15"/>
        <v>16224</v>
      </c>
    </row>
    <row r="196" spans="1:18" ht="12.75" customHeight="1" x14ac:dyDescent="0.2">
      <c r="A196" s="221"/>
      <c r="B196" s="224"/>
      <c r="C196" s="9" t="s">
        <v>493</v>
      </c>
      <c r="D196" s="7">
        <v>2688</v>
      </c>
      <c r="E196" s="10">
        <f t="shared" si="16"/>
        <v>0.8</v>
      </c>
      <c r="F196" s="7"/>
      <c r="G196" s="7">
        <v>672</v>
      </c>
      <c r="H196" s="10">
        <f t="shared" si="17"/>
        <v>0.2</v>
      </c>
      <c r="I196" s="7">
        <f t="shared" si="15"/>
        <v>3360</v>
      </c>
    </row>
    <row r="197" spans="1:18" ht="12.75" customHeight="1" x14ac:dyDescent="0.2">
      <c r="A197" s="221"/>
      <c r="B197" s="224"/>
      <c r="C197" s="9" t="s">
        <v>496</v>
      </c>
      <c r="D197" s="7"/>
      <c r="E197" s="10">
        <f t="shared" si="16"/>
        <v>0</v>
      </c>
      <c r="F197" s="7"/>
      <c r="G197" s="7">
        <v>4144</v>
      </c>
      <c r="H197" s="10">
        <f t="shared" si="17"/>
        <v>1</v>
      </c>
      <c r="I197" s="7">
        <f t="shared" si="15"/>
        <v>4144</v>
      </c>
    </row>
    <row r="198" spans="1:18" ht="12.75" customHeight="1" x14ac:dyDescent="0.2">
      <c r="A198" s="221"/>
      <c r="B198" s="224"/>
      <c r="C198" s="9" t="s">
        <v>592</v>
      </c>
      <c r="D198" s="7"/>
      <c r="E198" s="10" t="s">
        <v>615</v>
      </c>
      <c r="F198" s="7"/>
      <c r="G198" s="7"/>
      <c r="H198" s="10" t="s">
        <v>615</v>
      </c>
      <c r="I198" s="7">
        <f t="shared" si="15"/>
        <v>0</v>
      </c>
    </row>
    <row r="199" spans="1:18" ht="12.75" customHeight="1" x14ac:dyDescent="0.2">
      <c r="A199" s="221"/>
      <c r="B199" s="224"/>
      <c r="C199" s="9" t="s">
        <v>663</v>
      </c>
      <c r="D199" s="7"/>
      <c r="E199" s="10" t="s">
        <v>615</v>
      </c>
      <c r="F199" s="7"/>
      <c r="G199" s="7"/>
      <c r="H199" s="10" t="s">
        <v>615</v>
      </c>
      <c r="I199" s="7">
        <f t="shared" si="15"/>
        <v>0</v>
      </c>
    </row>
    <row r="200" spans="1:18" ht="12.75" customHeight="1" x14ac:dyDescent="0.2">
      <c r="A200" s="221"/>
      <c r="B200" s="224"/>
      <c r="C200" s="48" t="s">
        <v>675</v>
      </c>
      <c r="D200" s="7"/>
      <c r="E200" s="10" t="s">
        <v>615</v>
      </c>
      <c r="F200" s="7"/>
      <c r="G200" s="7"/>
      <c r="H200" s="10" t="s">
        <v>615</v>
      </c>
      <c r="I200" s="7">
        <f t="shared" si="15"/>
        <v>0</v>
      </c>
    </row>
    <row r="201" spans="1:18" ht="12.75" customHeight="1" x14ac:dyDescent="0.2">
      <c r="A201" s="221"/>
      <c r="B201" s="224"/>
      <c r="C201" s="9" t="s">
        <v>676</v>
      </c>
      <c r="D201" s="7"/>
      <c r="E201" s="10" t="s">
        <v>615</v>
      </c>
      <c r="F201" s="7"/>
      <c r="G201" s="7"/>
      <c r="H201" s="10" t="s">
        <v>615</v>
      </c>
      <c r="I201" s="7">
        <f t="shared" si="15"/>
        <v>0</v>
      </c>
    </row>
    <row r="202" spans="1:18" ht="12.75" customHeight="1" thickBot="1" x14ac:dyDescent="0.25">
      <c r="A202" s="221"/>
      <c r="B202" s="227"/>
      <c r="C202" s="63" t="s">
        <v>0</v>
      </c>
      <c r="D202" s="62">
        <f>SUM(D186:D201)</f>
        <v>77760</v>
      </c>
      <c r="E202" s="60">
        <f t="shared" si="16"/>
        <v>0.51559516231699554</v>
      </c>
      <c r="F202" s="62"/>
      <c r="G202" s="62">
        <f>SUM(G186:G201)</f>
        <v>73056</v>
      </c>
      <c r="H202" s="60">
        <f t="shared" si="17"/>
        <v>0.48440483768300446</v>
      </c>
      <c r="I202" s="62">
        <f t="shared" si="15"/>
        <v>150816</v>
      </c>
    </row>
    <row r="203" spans="1:18" ht="12.75" customHeight="1" thickBot="1" x14ac:dyDescent="0.25">
      <c r="A203" s="222"/>
      <c r="B203" s="228" t="s">
        <v>171</v>
      </c>
      <c r="C203" s="229"/>
      <c r="D203" s="75">
        <f>SUM(D185,D202)</f>
        <v>146368</v>
      </c>
      <c r="E203" s="76">
        <f t="shared" si="16"/>
        <v>0.53004229677269832</v>
      </c>
      <c r="F203" s="77"/>
      <c r="G203" s="75">
        <f>SUM(G185,G202)</f>
        <v>129776</v>
      </c>
      <c r="H203" s="76">
        <f t="shared" si="17"/>
        <v>0.46995770322730168</v>
      </c>
      <c r="I203" s="77">
        <f t="shared" si="15"/>
        <v>276144</v>
      </c>
    </row>
    <row r="204" spans="1:18" ht="12.75" customHeight="1" x14ac:dyDescent="0.2">
      <c r="A204" s="221" t="s">
        <v>345</v>
      </c>
      <c r="B204" s="235" t="s">
        <v>603</v>
      </c>
      <c r="C204" s="46" t="s">
        <v>604</v>
      </c>
      <c r="D204" s="32"/>
      <c r="E204" s="33"/>
      <c r="F204" s="64"/>
      <c r="G204" s="32"/>
      <c r="H204" s="33"/>
      <c r="I204" s="36"/>
    </row>
    <row r="205" spans="1:18" ht="12.75" customHeight="1" x14ac:dyDescent="0.2">
      <c r="A205" s="242"/>
      <c r="B205" s="238"/>
      <c r="C205" s="51" t="s">
        <v>563</v>
      </c>
      <c r="D205" s="7"/>
      <c r="E205" s="10" t="s">
        <v>615</v>
      </c>
      <c r="F205" s="12"/>
      <c r="G205" s="7"/>
      <c r="H205" s="10" t="s">
        <v>615</v>
      </c>
      <c r="I205" s="15">
        <f t="shared" ref="I205:I250" si="18">+D205+G205</f>
        <v>0</v>
      </c>
      <c r="R205" s="92"/>
    </row>
    <row r="206" spans="1:18" ht="12.75" customHeight="1" x14ac:dyDescent="0.2">
      <c r="A206" s="242"/>
      <c r="B206" s="238"/>
      <c r="C206" s="51" t="s">
        <v>528</v>
      </c>
      <c r="D206" s="7">
        <v>8352</v>
      </c>
      <c r="E206" s="10">
        <f t="shared" ref="E206:E214" si="19">+D206/$I206</f>
        <v>1</v>
      </c>
      <c r="F206" s="12"/>
      <c r="G206" s="7"/>
      <c r="H206" s="10">
        <f t="shared" ref="H206:H214" si="20">+G206/$I206</f>
        <v>0</v>
      </c>
      <c r="I206" s="15">
        <f t="shared" si="18"/>
        <v>8352</v>
      </c>
      <c r="M206" s="208"/>
      <c r="R206" s="92"/>
    </row>
    <row r="207" spans="1:18" ht="12.75" customHeight="1" x14ac:dyDescent="0.2">
      <c r="A207" s="242"/>
      <c r="B207" s="238"/>
      <c r="C207" s="9" t="s">
        <v>530</v>
      </c>
      <c r="D207" s="7">
        <v>13968</v>
      </c>
      <c r="E207" s="10">
        <f t="shared" si="19"/>
        <v>0.76377952755905509</v>
      </c>
      <c r="F207" s="12"/>
      <c r="G207" s="7">
        <v>4320</v>
      </c>
      <c r="H207" s="10">
        <f t="shared" si="20"/>
        <v>0.23622047244094488</v>
      </c>
      <c r="I207" s="15">
        <f t="shared" si="18"/>
        <v>18288</v>
      </c>
      <c r="M207" s="208"/>
      <c r="R207" s="92"/>
    </row>
    <row r="208" spans="1:18" ht="12.75" customHeight="1" x14ac:dyDescent="0.2">
      <c r="A208" s="242"/>
      <c r="B208" s="238"/>
      <c r="C208" s="48" t="s">
        <v>526</v>
      </c>
      <c r="D208" s="7"/>
      <c r="E208" s="10" t="s">
        <v>615</v>
      </c>
      <c r="F208" s="12"/>
      <c r="G208" s="7"/>
      <c r="H208" s="10" t="s">
        <v>615</v>
      </c>
      <c r="I208" s="15">
        <f t="shared" si="18"/>
        <v>0</v>
      </c>
      <c r="R208" s="92"/>
    </row>
    <row r="209" spans="1:18" ht="12.75" customHeight="1" x14ac:dyDescent="0.2">
      <c r="A209" s="242"/>
      <c r="B209" s="238"/>
      <c r="C209" s="48" t="s">
        <v>531</v>
      </c>
      <c r="D209" s="7">
        <v>41376</v>
      </c>
      <c r="E209" s="10">
        <f t="shared" si="19"/>
        <v>0.72355903749300499</v>
      </c>
      <c r="F209" s="12"/>
      <c r="G209" s="7">
        <v>15808</v>
      </c>
      <c r="H209" s="10">
        <f t="shared" si="20"/>
        <v>0.27644096250699496</v>
      </c>
      <c r="I209" s="15">
        <f t="shared" si="18"/>
        <v>57184</v>
      </c>
      <c r="R209" s="92"/>
    </row>
    <row r="210" spans="1:18" ht="12.75" customHeight="1" x14ac:dyDescent="0.2">
      <c r="A210" s="242"/>
      <c r="B210" s="238"/>
      <c r="C210" s="48" t="s">
        <v>532</v>
      </c>
      <c r="D210" s="7">
        <v>8256</v>
      </c>
      <c r="E210" s="10">
        <f t="shared" si="19"/>
        <v>0.3788546255506608</v>
      </c>
      <c r="F210" s="12"/>
      <c r="G210" s="7">
        <v>13536</v>
      </c>
      <c r="H210" s="10">
        <f t="shared" si="20"/>
        <v>0.62114537444933926</v>
      </c>
      <c r="I210" s="15">
        <f t="shared" si="18"/>
        <v>21792</v>
      </c>
      <c r="M210" s="208"/>
      <c r="R210" s="92"/>
    </row>
    <row r="211" spans="1:18" ht="12.75" customHeight="1" x14ac:dyDescent="0.2">
      <c r="A211" s="242"/>
      <c r="B211" s="238"/>
      <c r="C211" s="48" t="s">
        <v>533</v>
      </c>
      <c r="D211" s="7"/>
      <c r="E211" s="10" t="s">
        <v>615</v>
      </c>
      <c r="F211" s="12"/>
      <c r="G211" s="7"/>
      <c r="H211" s="10" t="s">
        <v>615</v>
      </c>
      <c r="I211" s="15">
        <f t="shared" si="18"/>
        <v>0</v>
      </c>
      <c r="R211" s="92"/>
    </row>
    <row r="212" spans="1:18" ht="12.75" customHeight="1" x14ac:dyDescent="0.2">
      <c r="A212" s="242"/>
      <c r="B212" s="238"/>
      <c r="C212" s="9" t="s">
        <v>534</v>
      </c>
      <c r="D212" s="7">
        <v>17248</v>
      </c>
      <c r="E212" s="10">
        <f t="shared" si="19"/>
        <v>0.50232991612301958</v>
      </c>
      <c r="F212" s="12"/>
      <c r="G212" s="7">
        <v>17088</v>
      </c>
      <c r="H212" s="10">
        <f t="shared" si="20"/>
        <v>0.49767008387698042</v>
      </c>
      <c r="I212" s="15">
        <f t="shared" si="18"/>
        <v>34336</v>
      </c>
      <c r="M212" s="208"/>
      <c r="R212" s="92"/>
    </row>
    <row r="213" spans="1:18" ht="12.75" customHeight="1" x14ac:dyDescent="0.2">
      <c r="A213" s="242"/>
      <c r="B213" s="238"/>
      <c r="C213" s="48" t="s">
        <v>535</v>
      </c>
      <c r="D213" s="7">
        <v>5472</v>
      </c>
      <c r="E213" s="10">
        <f t="shared" si="19"/>
        <v>0.40569395017793597</v>
      </c>
      <c r="F213" s="12"/>
      <c r="G213" s="7">
        <v>8016</v>
      </c>
      <c r="H213" s="10">
        <f t="shared" si="20"/>
        <v>0.59430604982206403</v>
      </c>
      <c r="I213" s="15">
        <f t="shared" si="18"/>
        <v>13488</v>
      </c>
      <c r="R213" s="92"/>
    </row>
    <row r="214" spans="1:18" ht="12.75" customHeight="1" x14ac:dyDescent="0.2">
      <c r="A214" s="242"/>
      <c r="B214" s="238"/>
      <c r="C214" s="48" t="s">
        <v>536</v>
      </c>
      <c r="D214" s="7">
        <v>624</v>
      </c>
      <c r="E214" s="10">
        <f t="shared" si="19"/>
        <v>1</v>
      </c>
      <c r="F214" s="12"/>
      <c r="G214" s="7"/>
      <c r="H214" s="10">
        <f t="shared" si="20"/>
        <v>0</v>
      </c>
      <c r="I214" s="15">
        <f t="shared" si="18"/>
        <v>624</v>
      </c>
      <c r="M214" s="208"/>
      <c r="R214" s="92"/>
    </row>
    <row r="215" spans="1:18" ht="12.75" customHeight="1" x14ac:dyDescent="0.2">
      <c r="A215" s="242"/>
      <c r="B215" s="238"/>
      <c r="C215" s="48" t="s">
        <v>538</v>
      </c>
      <c r="D215" s="7"/>
      <c r="E215" s="10" t="s">
        <v>615</v>
      </c>
      <c r="F215" s="12"/>
      <c r="G215" s="7"/>
      <c r="H215" s="10" t="s">
        <v>615</v>
      </c>
      <c r="I215" s="15">
        <f t="shared" si="18"/>
        <v>0</v>
      </c>
      <c r="R215" s="92"/>
    </row>
    <row r="216" spans="1:18" ht="12.75" customHeight="1" x14ac:dyDescent="0.2">
      <c r="A216" s="242"/>
      <c r="B216" s="238"/>
      <c r="C216" s="9" t="s">
        <v>539</v>
      </c>
      <c r="D216" s="7"/>
      <c r="E216" s="10" t="s">
        <v>615</v>
      </c>
      <c r="F216" s="12"/>
      <c r="G216" s="7"/>
      <c r="H216" s="10" t="s">
        <v>615</v>
      </c>
      <c r="I216" s="15">
        <f t="shared" si="18"/>
        <v>0</v>
      </c>
      <c r="M216" s="208"/>
      <c r="R216" s="92"/>
    </row>
    <row r="217" spans="1:18" ht="12.75" customHeight="1" x14ac:dyDescent="0.2">
      <c r="A217" s="242"/>
      <c r="B217" s="238"/>
      <c r="C217" s="56" t="s">
        <v>44</v>
      </c>
      <c r="D217" s="32">
        <f>SUM(D205:D216)</f>
        <v>95296</v>
      </c>
      <c r="E217" s="33">
        <f t="shared" ref="E217:E248" si="21">+D217/$I217</f>
        <v>0.61854813583965107</v>
      </c>
      <c r="F217" s="64"/>
      <c r="G217" s="32">
        <f>SUM(G205:G216)</f>
        <v>58768</v>
      </c>
      <c r="H217" s="33">
        <f t="shared" ref="H217:H248" si="22">+G217/$I217</f>
        <v>0.38145186416034893</v>
      </c>
      <c r="I217" s="36">
        <f t="shared" si="18"/>
        <v>154064</v>
      </c>
      <c r="M217" s="208"/>
      <c r="R217" s="92"/>
    </row>
    <row r="218" spans="1:18" ht="12.75" customHeight="1" thickBot="1" x14ac:dyDescent="0.25">
      <c r="A218" s="242"/>
      <c r="B218" s="243"/>
      <c r="C218" s="63" t="s">
        <v>0</v>
      </c>
      <c r="D218" s="62">
        <f>SUM(D217)</f>
        <v>95296</v>
      </c>
      <c r="E218" s="60">
        <f t="shared" si="21"/>
        <v>0.61854813583965107</v>
      </c>
      <c r="F218" s="67"/>
      <c r="G218" s="62">
        <f>SUM(G217)</f>
        <v>58768</v>
      </c>
      <c r="H218" s="60">
        <f t="shared" si="22"/>
        <v>0.38145186416034893</v>
      </c>
      <c r="I218" s="59">
        <f t="shared" si="18"/>
        <v>154064</v>
      </c>
      <c r="M218" s="208"/>
    </row>
    <row r="219" spans="1:18" ht="12.75" customHeight="1" thickBot="1" x14ac:dyDescent="0.25">
      <c r="A219" s="222"/>
      <c r="B219" s="228" t="s">
        <v>172</v>
      </c>
      <c r="C219" s="229"/>
      <c r="D219" s="75">
        <f>SUM(D218)</f>
        <v>95296</v>
      </c>
      <c r="E219" s="76">
        <f t="shared" si="21"/>
        <v>0.61854813583965107</v>
      </c>
      <c r="F219" s="77"/>
      <c r="G219" s="75">
        <f>SUM(G218)</f>
        <v>58768</v>
      </c>
      <c r="H219" s="76">
        <f t="shared" si="22"/>
        <v>0.38145186416034893</v>
      </c>
      <c r="I219" s="77">
        <f t="shared" si="18"/>
        <v>154064</v>
      </c>
    </row>
    <row r="220" spans="1:18" ht="12.75" customHeight="1" x14ac:dyDescent="0.2">
      <c r="A220" s="235" t="s">
        <v>344</v>
      </c>
      <c r="B220" s="223" t="s">
        <v>382</v>
      </c>
      <c r="C220" s="54" t="s">
        <v>182</v>
      </c>
      <c r="D220" s="69"/>
      <c r="E220" s="82"/>
      <c r="F220" s="68"/>
      <c r="G220" s="69"/>
      <c r="H220" s="82"/>
      <c r="I220" s="83"/>
    </row>
    <row r="221" spans="1:18" ht="12.75" customHeight="1" x14ac:dyDescent="0.2">
      <c r="A221" s="221"/>
      <c r="B221" s="225"/>
      <c r="C221" s="51" t="s">
        <v>522</v>
      </c>
      <c r="D221" s="7"/>
      <c r="E221" s="10" t="s">
        <v>615</v>
      </c>
      <c r="F221" s="12"/>
      <c r="G221" s="7"/>
      <c r="H221" s="10" t="s">
        <v>615</v>
      </c>
      <c r="I221" s="15">
        <f t="shared" si="18"/>
        <v>0</v>
      </c>
    </row>
    <row r="222" spans="1:18" ht="12.75" customHeight="1" x14ac:dyDescent="0.2">
      <c r="A222" s="221"/>
      <c r="B222" s="225"/>
      <c r="C222" s="51" t="s">
        <v>423</v>
      </c>
      <c r="D222" s="7"/>
      <c r="E222" s="10" t="s">
        <v>615</v>
      </c>
      <c r="F222" s="12"/>
      <c r="G222" s="7"/>
      <c r="H222" s="10" t="s">
        <v>615</v>
      </c>
      <c r="I222" s="15">
        <f t="shared" si="18"/>
        <v>0</v>
      </c>
    </row>
    <row r="223" spans="1:18" ht="12.75" customHeight="1" x14ac:dyDescent="0.2">
      <c r="A223" s="221"/>
      <c r="B223" s="225"/>
      <c r="C223" s="9" t="s">
        <v>431</v>
      </c>
      <c r="D223" s="7"/>
      <c r="E223" s="10" t="s">
        <v>615</v>
      </c>
      <c r="F223" s="12"/>
      <c r="G223" s="7"/>
      <c r="H223" s="10" t="s">
        <v>615</v>
      </c>
      <c r="I223" s="15">
        <f t="shared" si="18"/>
        <v>0</v>
      </c>
    </row>
    <row r="224" spans="1:18" ht="12.75" customHeight="1" x14ac:dyDescent="0.2">
      <c r="A224" s="221"/>
      <c r="B224" s="225"/>
      <c r="C224" s="9" t="s">
        <v>452</v>
      </c>
      <c r="D224" s="7"/>
      <c r="E224" s="10" t="s">
        <v>615</v>
      </c>
      <c r="F224" s="12"/>
      <c r="G224" s="7"/>
      <c r="H224" s="10" t="s">
        <v>615</v>
      </c>
      <c r="I224" s="15">
        <f t="shared" si="18"/>
        <v>0</v>
      </c>
    </row>
    <row r="225" spans="1:9" ht="12.75" customHeight="1" x14ac:dyDescent="0.2">
      <c r="A225" s="221"/>
      <c r="B225" s="225"/>
      <c r="C225" s="9" t="s">
        <v>459</v>
      </c>
      <c r="D225" s="7">
        <v>8736</v>
      </c>
      <c r="E225" s="10">
        <f t="shared" si="21"/>
        <v>0.62116040955631402</v>
      </c>
      <c r="F225" s="12"/>
      <c r="G225" s="7">
        <v>5328</v>
      </c>
      <c r="H225" s="10">
        <f t="shared" si="22"/>
        <v>0.37883959044368598</v>
      </c>
      <c r="I225" s="15">
        <f t="shared" si="18"/>
        <v>14064</v>
      </c>
    </row>
    <row r="226" spans="1:9" ht="12.75" customHeight="1" x14ac:dyDescent="0.2">
      <c r="A226" s="221"/>
      <c r="B226" s="225"/>
      <c r="C226" s="9" t="s">
        <v>460</v>
      </c>
      <c r="D226" s="7"/>
      <c r="E226" s="10">
        <f t="shared" si="21"/>
        <v>0</v>
      </c>
      <c r="F226" s="12"/>
      <c r="G226" s="7">
        <v>1200</v>
      </c>
      <c r="H226" s="10">
        <f t="shared" si="22"/>
        <v>1</v>
      </c>
      <c r="I226" s="15">
        <f t="shared" si="18"/>
        <v>1200</v>
      </c>
    </row>
    <row r="227" spans="1:9" ht="12.75" customHeight="1" x14ac:dyDescent="0.2">
      <c r="A227" s="221"/>
      <c r="B227" s="225"/>
      <c r="C227" s="9" t="s">
        <v>461</v>
      </c>
      <c r="D227" s="7"/>
      <c r="E227" s="10" t="s">
        <v>615</v>
      </c>
      <c r="F227" s="12"/>
      <c r="G227" s="7"/>
      <c r="H227" s="10" t="s">
        <v>615</v>
      </c>
      <c r="I227" s="15">
        <f t="shared" si="18"/>
        <v>0</v>
      </c>
    </row>
    <row r="228" spans="1:9" ht="12.75" customHeight="1" x14ac:dyDescent="0.2">
      <c r="A228" s="221"/>
      <c r="B228" s="225"/>
      <c r="C228" s="9" t="s">
        <v>466</v>
      </c>
      <c r="D228" s="7">
        <v>24000</v>
      </c>
      <c r="E228" s="10">
        <f t="shared" si="21"/>
        <v>0.351123595505618</v>
      </c>
      <c r="F228" s="12"/>
      <c r="G228" s="7">
        <v>44352</v>
      </c>
      <c r="H228" s="10">
        <f t="shared" si="22"/>
        <v>0.648876404494382</v>
      </c>
      <c r="I228" s="15">
        <f t="shared" si="18"/>
        <v>68352</v>
      </c>
    </row>
    <row r="229" spans="1:9" ht="12.75" customHeight="1" x14ac:dyDescent="0.2">
      <c r="A229" s="221"/>
      <c r="B229" s="225"/>
      <c r="C229" s="9" t="s">
        <v>480</v>
      </c>
      <c r="D229" s="7"/>
      <c r="E229" s="10">
        <f t="shared" si="21"/>
        <v>0</v>
      </c>
      <c r="F229" s="12"/>
      <c r="G229" s="7">
        <v>1872</v>
      </c>
      <c r="H229" s="10">
        <f t="shared" si="22"/>
        <v>1</v>
      </c>
      <c r="I229" s="15">
        <f t="shared" si="18"/>
        <v>1872</v>
      </c>
    </row>
    <row r="230" spans="1:9" ht="12.75" customHeight="1" x14ac:dyDescent="0.2">
      <c r="A230" s="221"/>
      <c r="B230" s="225"/>
      <c r="C230" s="9" t="s">
        <v>490</v>
      </c>
      <c r="D230" s="7"/>
      <c r="E230" s="10" t="s">
        <v>615</v>
      </c>
      <c r="F230" s="12"/>
      <c r="G230" s="7"/>
      <c r="H230" s="10" t="s">
        <v>615</v>
      </c>
      <c r="I230" s="15">
        <f t="shared" si="18"/>
        <v>0</v>
      </c>
    </row>
    <row r="231" spans="1:9" ht="12.75" customHeight="1" x14ac:dyDescent="0.2">
      <c r="A231" s="221"/>
      <c r="B231" s="225"/>
      <c r="C231" s="9" t="s">
        <v>494</v>
      </c>
      <c r="D231" s="7"/>
      <c r="E231" s="10" t="s">
        <v>615</v>
      </c>
      <c r="F231" s="12"/>
      <c r="G231" s="7"/>
      <c r="H231" s="10" t="s">
        <v>615</v>
      </c>
      <c r="I231" s="15">
        <f t="shared" si="18"/>
        <v>0</v>
      </c>
    </row>
    <row r="232" spans="1:9" ht="12.75" customHeight="1" x14ac:dyDescent="0.2">
      <c r="A232" s="221"/>
      <c r="B232" s="225"/>
      <c r="C232" s="9" t="s">
        <v>495</v>
      </c>
      <c r="D232" s="7"/>
      <c r="E232" s="10" t="s">
        <v>615</v>
      </c>
      <c r="F232" s="12"/>
      <c r="G232" s="7"/>
      <c r="H232" s="10" t="s">
        <v>615</v>
      </c>
      <c r="I232" s="15">
        <f t="shared" si="18"/>
        <v>0</v>
      </c>
    </row>
    <row r="233" spans="1:9" ht="12.75" customHeight="1" x14ac:dyDescent="0.2">
      <c r="A233" s="221"/>
      <c r="B233" s="225"/>
      <c r="C233" s="9" t="s">
        <v>501</v>
      </c>
      <c r="D233" s="7"/>
      <c r="E233" s="10" t="s">
        <v>615</v>
      </c>
      <c r="F233" s="12"/>
      <c r="G233" s="7"/>
      <c r="H233" s="10" t="s">
        <v>615</v>
      </c>
      <c r="I233" s="15">
        <f t="shared" si="18"/>
        <v>0</v>
      </c>
    </row>
    <row r="234" spans="1:9" ht="12.75" customHeight="1" x14ac:dyDescent="0.2">
      <c r="A234" s="221"/>
      <c r="B234" s="225"/>
      <c r="C234" s="9" t="s">
        <v>502</v>
      </c>
      <c r="D234" s="7"/>
      <c r="E234" s="10" t="s">
        <v>615</v>
      </c>
      <c r="F234" s="12"/>
      <c r="G234" s="7"/>
      <c r="H234" s="10" t="s">
        <v>615</v>
      </c>
      <c r="I234" s="15">
        <f t="shared" si="18"/>
        <v>0</v>
      </c>
    </row>
    <row r="235" spans="1:9" ht="12.75" customHeight="1" x14ac:dyDescent="0.2">
      <c r="A235" s="221"/>
      <c r="B235" s="225"/>
      <c r="C235" s="9" t="s">
        <v>509</v>
      </c>
      <c r="D235" s="7"/>
      <c r="E235" s="10" t="s">
        <v>615</v>
      </c>
      <c r="F235" s="12"/>
      <c r="G235" s="7"/>
      <c r="H235" s="10" t="s">
        <v>615</v>
      </c>
      <c r="I235" s="15">
        <f t="shared" si="18"/>
        <v>0</v>
      </c>
    </row>
    <row r="236" spans="1:9" ht="12.75" customHeight="1" x14ac:dyDescent="0.2">
      <c r="A236" s="221"/>
      <c r="B236" s="225"/>
      <c r="C236" s="9" t="s">
        <v>510</v>
      </c>
      <c r="D236" s="7"/>
      <c r="E236" s="10" t="s">
        <v>615</v>
      </c>
      <c r="F236" s="12"/>
      <c r="G236" s="7"/>
      <c r="H236" s="10" t="s">
        <v>615</v>
      </c>
      <c r="I236" s="15">
        <f t="shared" si="18"/>
        <v>0</v>
      </c>
    </row>
    <row r="237" spans="1:9" ht="12.75" customHeight="1" x14ac:dyDescent="0.2">
      <c r="A237" s="221"/>
      <c r="B237" s="225"/>
      <c r="C237" s="9" t="s">
        <v>511</v>
      </c>
      <c r="D237" s="7"/>
      <c r="E237" s="10">
        <f t="shared" si="21"/>
        <v>0</v>
      </c>
      <c r="F237" s="12"/>
      <c r="G237" s="7">
        <v>720</v>
      </c>
      <c r="H237" s="10">
        <f t="shared" si="22"/>
        <v>1</v>
      </c>
      <c r="I237" s="15">
        <f t="shared" si="18"/>
        <v>720</v>
      </c>
    </row>
    <row r="238" spans="1:9" ht="12.75" customHeight="1" x14ac:dyDescent="0.2">
      <c r="A238" s="221"/>
      <c r="B238" s="225"/>
      <c r="C238" s="56" t="s">
        <v>44</v>
      </c>
      <c r="D238" s="32">
        <f>SUM(D221:D237)</f>
        <v>32736</v>
      </c>
      <c r="E238" s="33">
        <f t="shared" si="21"/>
        <v>0.37973273942093544</v>
      </c>
      <c r="F238" s="64"/>
      <c r="G238" s="32">
        <f>SUM(G221:G237)</f>
        <v>53472</v>
      </c>
      <c r="H238" s="33">
        <f t="shared" si="22"/>
        <v>0.62026726057906456</v>
      </c>
      <c r="I238" s="36">
        <f t="shared" si="18"/>
        <v>86208</v>
      </c>
    </row>
    <row r="239" spans="1:9" ht="12.75" customHeight="1" x14ac:dyDescent="0.2">
      <c r="A239" s="221"/>
      <c r="B239" s="225"/>
      <c r="C239" s="46" t="s">
        <v>185</v>
      </c>
      <c r="D239" s="32"/>
      <c r="E239" s="33"/>
      <c r="F239" s="64"/>
      <c r="G239" s="32"/>
      <c r="H239" s="33"/>
      <c r="I239" s="36"/>
    </row>
    <row r="240" spans="1:9" ht="12.75" customHeight="1" x14ac:dyDescent="0.2">
      <c r="A240" s="221"/>
      <c r="B240" s="225"/>
      <c r="C240" s="9" t="s">
        <v>420</v>
      </c>
      <c r="D240" s="7"/>
      <c r="E240" s="10" t="s">
        <v>615</v>
      </c>
      <c r="F240" s="12"/>
      <c r="G240" s="7"/>
      <c r="H240" s="10" t="s">
        <v>615</v>
      </c>
      <c r="I240" s="15">
        <f t="shared" si="18"/>
        <v>0</v>
      </c>
    </row>
    <row r="241" spans="1:9" ht="12.75" customHeight="1" x14ac:dyDescent="0.2">
      <c r="A241" s="221"/>
      <c r="B241" s="225"/>
      <c r="C241" s="9" t="s">
        <v>428</v>
      </c>
      <c r="D241" s="7"/>
      <c r="E241" s="10">
        <f t="shared" si="21"/>
        <v>0</v>
      </c>
      <c r="F241" s="12"/>
      <c r="G241" s="7">
        <v>3648</v>
      </c>
      <c r="H241" s="10">
        <f t="shared" si="22"/>
        <v>1</v>
      </c>
      <c r="I241" s="15">
        <f t="shared" si="18"/>
        <v>3648</v>
      </c>
    </row>
    <row r="242" spans="1:9" ht="12.75" customHeight="1" x14ac:dyDescent="0.2">
      <c r="A242" s="221"/>
      <c r="B242" s="225"/>
      <c r="C242" s="9" t="s">
        <v>435</v>
      </c>
      <c r="D242" s="7"/>
      <c r="E242" s="10" t="s">
        <v>615</v>
      </c>
      <c r="F242" s="12"/>
      <c r="G242" s="7"/>
      <c r="H242" s="10" t="s">
        <v>615</v>
      </c>
      <c r="I242" s="15">
        <f t="shared" si="18"/>
        <v>0</v>
      </c>
    </row>
    <row r="243" spans="1:9" ht="12.75" customHeight="1" x14ac:dyDescent="0.2">
      <c r="A243" s="221"/>
      <c r="B243" s="225"/>
      <c r="C243" s="9" t="s">
        <v>455</v>
      </c>
      <c r="D243" s="7"/>
      <c r="E243" s="10" t="s">
        <v>615</v>
      </c>
      <c r="F243" s="12"/>
      <c r="G243" s="7"/>
      <c r="H243" s="10" t="s">
        <v>615</v>
      </c>
      <c r="I243" s="15">
        <f t="shared" si="18"/>
        <v>0</v>
      </c>
    </row>
    <row r="244" spans="1:9" ht="12.75" customHeight="1" x14ac:dyDescent="0.2">
      <c r="A244" s="221"/>
      <c r="B244" s="225"/>
      <c r="C244" s="9" t="s">
        <v>467</v>
      </c>
      <c r="D244" s="7"/>
      <c r="E244" s="10">
        <f t="shared" si="21"/>
        <v>0</v>
      </c>
      <c r="F244" s="12"/>
      <c r="G244" s="7">
        <v>3456</v>
      </c>
      <c r="H244" s="10">
        <f t="shared" si="22"/>
        <v>1</v>
      </c>
      <c r="I244" s="15">
        <f t="shared" si="18"/>
        <v>3456</v>
      </c>
    </row>
    <row r="245" spans="1:9" ht="12.75" customHeight="1" x14ac:dyDescent="0.2">
      <c r="A245" s="221"/>
      <c r="B245" s="225"/>
      <c r="C245" s="9" t="s">
        <v>474</v>
      </c>
      <c r="D245" s="7"/>
      <c r="E245" s="10" t="s">
        <v>615</v>
      </c>
      <c r="F245" s="12"/>
      <c r="G245" s="7"/>
      <c r="H245" s="10" t="s">
        <v>615</v>
      </c>
      <c r="I245" s="15">
        <f t="shared" si="18"/>
        <v>0</v>
      </c>
    </row>
    <row r="246" spans="1:9" ht="12.75" customHeight="1" x14ac:dyDescent="0.2">
      <c r="A246" s="221"/>
      <c r="B246" s="225"/>
      <c r="C246" s="9" t="s">
        <v>477</v>
      </c>
      <c r="D246" s="7"/>
      <c r="E246" s="10">
        <f t="shared" si="21"/>
        <v>0</v>
      </c>
      <c r="F246" s="12"/>
      <c r="G246" s="7">
        <v>26544</v>
      </c>
      <c r="H246" s="10">
        <f t="shared" si="22"/>
        <v>1</v>
      </c>
      <c r="I246" s="15">
        <f t="shared" si="18"/>
        <v>26544</v>
      </c>
    </row>
    <row r="247" spans="1:9" ht="12.75" customHeight="1" x14ac:dyDescent="0.2">
      <c r="A247" s="221"/>
      <c r="B247" s="225"/>
      <c r="C247" s="9" t="s">
        <v>484</v>
      </c>
      <c r="D247" s="7"/>
      <c r="E247" s="10" t="s">
        <v>615</v>
      </c>
      <c r="F247" s="12"/>
      <c r="G247" s="7"/>
      <c r="H247" s="10" t="s">
        <v>615</v>
      </c>
      <c r="I247" s="15">
        <f t="shared" si="18"/>
        <v>0</v>
      </c>
    </row>
    <row r="248" spans="1:9" ht="12.75" customHeight="1" x14ac:dyDescent="0.2">
      <c r="A248" s="221"/>
      <c r="B248" s="225"/>
      <c r="C248" s="9" t="s">
        <v>488</v>
      </c>
      <c r="D248" s="7">
        <v>8640</v>
      </c>
      <c r="E248" s="10">
        <f t="shared" si="21"/>
        <v>0.45</v>
      </c>
      <c r="F248" s="12"/>
      <c r="G248" s="7">
        <v>10560</v>
      </c>
      <c r="H248" s="10">
        <f t="shared" si="22"/>
        <v>0.55000000000000004</v>
      </c>
      <c r="I248" s="15">
        <f t="shared" si="18"/>
        <v>19200</v>
      </c>
    </row>
    <row r="249" spans="1:9" ht="12.75" customHeight="1" x14ac:dyDescent="0.2">
      <c r="A249" s="221"/>
      <c r="B249" s="225"/>
      <c r="C249" s="9" t="s">
        <v>491</v>
      </c>
      <c r="D249" s="7"/>
      <c r="E249" s="10" t="s">
        <v>615</v>
      </c>
      <c r="F249" s="12"/>
      <c r="G249" s="7"/>
      <c r="H249" s="10" t="s">
        <v>615</v>
      </c>
      <c r="I249" s="15">
        <f t="shared" si="18"/>
        <v>0</v>
      </c>
    </row>
    <row r="250" spans="1:9" ht="12.75" customHeight="1" x14ac:dyDescent="0.2">
      <c r="A250" s="221"/>
      <c r="B250" s="225"/>
      <c r="C250" s="9" t="s">
        <v>497</v>
      </c>
      <c r="D250" s="7"/>
      <c r="E250" s="10" t="s">
        <v>615</v>
      </c>
      <c r="F250" s="12"/>
      <c r="G250" s="7"/>
      <c r="H250" s="10" t="s">
        <v>615</v>
      </c>
      <c r="I250" s="15">
        <f t="shared" si="18"/>
        <v>0</v>
      </c>
    </row>
    <row r="251" spans="1:9" ht="12.75" customHeight="1" x14ac:dyDescent="0.2">
      <c r="A251" s="221"/>
      <c r="B251" s="225"/>
      <c r="C251" s="9" t="s">
        <v>499</v>
      </c>
      <c r="D251" s="7">
        <v>5040</v>
      </c>
      <c r="E251" s="10">
        <f t="shared" ref="E251:E257" si="23">+D251/$I251</f>
        <v>0.49065420560747663</v>
      </c>
      <c r="F251" s="12"/>
      <c r="G251" s="7">
        <v>5232</v>
      </c>
      <c r="H251" s="10">
        <f t="shared" ref="H251:H257" si="24">+G251/$I251</f>
        <v>0.50934579439252337</v>
      </c>
      <c r="I251" s="15">
        <f t="shared" ref="I251:I257" si="25">+D251+G251</f>
        <v>10272</v>
      </c>
    </row>
    <row r="252" spans="1:9" ht="12.75" customHeight="1" x14ac:dyDescent="0.2">
      <c r="A252" s="221"/>
      <c r="B252" s="225"/>
      <c r="C252" s="34" t="s">
        <v>44</v>
      </c>
      <c r="D252" s="32">
        <f>SUM(D240:D251)</f>
        <v>13680</v>
      </c>
      <c r="E252" s="33">
        <f t="shared" si="23"/>
        <v>0.21673003802281368</v>
      </c>
      <c r="F252" s="64"/>
      <c r="G252" s="32">
        <f>SUM(G240:G251)</f>
        <v>49440</v>
      </c>
      <c r="H252" s="33">
        <f t="shared" si="24"/>
        <v>0.78326996197718635</v>
      </c>
      <c r="I252" s="36">
        <f t="shared" si="25"/>
        <v>63120</v>
      </c>
    </row>
    <row r="253" spans="1:9" ht="12.75" customHeight="1" x14ac:dyDescent="0.2">
      <c r="A253" s="221"/>
      <c r="B253" s="225"/>
      <c r="C253" s="9" t="s">
        <v>605</v>
      </c>
      <c r="D253" s="7">
        <v>1824</v>
      </c>
      <c r="E253" s="10">
        <f t="shared" si="23"/>
        <v>1</v>
      </c>
      <c r="F253" s="12"/>
      <c r="G253" s="7"/>
      <c r="H253" s="10">
        <f t="shared" si="24"/>
        <v>0</v>
      </c>
      <c r="I253" s="15">
        <f t="shared" si="25"/>
        <v>1824</v>
      </c>
    </row>
    <row r="254" spans="1:9" ht="12.75" customHeight="1" x14ac:dyDescent="0.2">
      <c r="A254" s="221"/>
      <c r="B254" s="225"/>
      <c r="C254" s="9" t="s">
        <v>517</v>
      </c>
      <c r="D254" s="7"/>
      <c r="E254" s="10" t="s">
        <v>615</v>
      </c>
      <c r="F254" s="12"/>
      <c r="G254" s="7"/>
      <c r="H254" s="10" t="s">
        <v>615</v>
      </c>
      <c r="I254" s="15">
        <f t="shared" si="25"/>
        <v>0</v>
      </c>
    </row>
    <row r="255" spans="1:9" ht="12.75" customHeight="1" x14ac:dyDescent="0.2">
      <c r="A255" s="221"/>
      <c r="B255" s="225"/>
      <c r="C255" s="56" t="s">
        <v>44</v>
      </c>
      <c r="D255" s="32">
        <f>SUM(D253:D254)</f>
        <v>1824</v>
      </c>
      <c r="E255" s="33">
        <f t="shared" si="23"/>
        <v>1</v>
      </c>
      <c r="F255" s="64"/>
      <c r="G255" s="32">
        <f>SUM(G253:G254)</f>
        <v>0</v>
      </c>
      <c r="H255" s="33">
        <f t="shared" si="24"/>
        <v>0</v>
      </c>
      <c r="I255" s="36">
        <f t="shared" si="25"/>
        <v>1824</v>
      </c>
    </row>
    <row r="256" spans="1:9" ht="12.75" customHeight="1" thickBot="1" x14ac:dyDescent="0.25">
      <c r="A256" s="221"/>
      <c r="B256" s="226"/>
      <c r="C256" s="63" t="s">
        <v>0</v>
      </c>
      <c r="D256" s="66">
        <f>SUM(D238,D252,D255)</f>
        <v>48240</v>
      </c>
      <c r="E256" s="78">
        <f t="shared" si="23"/>
        <v>0.31914893617021278</v>
      </c>
      <c r="F256" s="65"/>
      <c r="G256" s="66">
        <f>SUM(G238,G252,G255)</f>
        <v>102912</v>
      </c>
      <c r="H256" s="78">
        <f t="shared" si="24"/>
        <v>0.68085106382978722</v>
      </c>
      <c r="I256" s="84">
        <f t="shared" si="25"/>
        <v>151152</v>
      </c>
    </row>
    <row r="257" spans="1:9" ht="12.75" customHeight="1" thickBot="1" x14ac:dyDescent="0.25">
      <c r="A257" s="236"/>
      <c r="B257" s="228" t="s">
        <v>173</v>
      </c>
      <c r="C257" s="229"/>
      <c r="D257" s="75">
        <f>+D256</f>
        <v>48240</v>
      </c>
      <c r="E257" s="76">
        <f t="shared" si="23"/>
        <v>0.31914893617021278</v>
      </c>
      <c r="F257" s="77"/>
      <c r="G257" s="75">
        <f>+G256</f>
        <v>102912</v>
      </c>
      <c r="H257" s="76">
        <f t="shared" si="24"/>
        <v>0.68085106382978722</v>
      </c>
      <c r="I257" s="77">
        <f t="shared" si="25"/>
        <v>151152</v>
      </c>
    </row>
    <row r="258" spans="1:9" ht="12.75" customHeight="1" x14ac:dyDescent="0.2">
      <c r="D258" s="2"/>
      <c r="E258" s="2"/>
      <c r="F258" s="2"/>
      <c r="G258" s="1"/>
      <c r="H258" s="1"/>
    </row>
  </sheetData>
  <mergeCells count="28">
    <mergeCell ref="A52:A78"/>
    <mergeCell ref="B52:B77"/>
    <mergeCell ref="B78:C78"/>
    <mergeCell ref="G6:H6"/>
    <mergeCell ref="B8:C8"/>
    <mergeCell ref="D6:E6"/>
    <mergeCell ref="A9:A51"/>
    <mergeCell ref="B51:C51"/>
    <mergeCell ref="B9:B31"/>
    <mergeCell ref="B32:B50"/>
    <mergeCell ref="A79:A102"/>
    <mergeCell ref="B79:B101"/>
    <mergeCell ref="B102:C102"/>
    <mergeCell ref="A186:A203"/>
    <mergeCell ref="B186:B202"/>
    <mergeCell ref="B203:C203"/>
    <mergeCell ref="A146:A185"/>
    <mergeCell ref="B146:B185"/>
    <mergeCell ref="B103:B118"/>
    <mergeCell ref="B119:B144"/>
    <mergeCell ref="B145:C145"/>
    <mergeCell ref="A103:A145"/>
    <mergeCell ref="B204:B218"/>
    <mergeCell ref="A204:A219"/>
    <mergeCell ref="A220:A257"/>
    <mergeCell ref="B220:B256"/>
    <mergeCell ref="B257:C257"/>
    <mergeCell ref="B219:C219"/>
  </mergeCells>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6" manualBreakCount="6">
    <brk id="51" max="8" man="1"/>
    <brk id="78" max="8" man="1"/>
    <brk id="102" max="8" man="1"/>
    <brk id="145" max="8" man="1"/>
    <brk id="185" max="8" man="1"/>
    <brk id="21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Y418"/>
  <sheetViews>
    <sheetView zoomScale="140" zoomScaleNormal="140" workbookViewId="0">
      <pane ySplit="8" topLeftCell="A9" activePane="bottomLeft" state="frozen"/>
      <selection activeCell="B9" sqref="B9:B30"/>
      <selection pane="bottomLeft" activeCell="B9" sqref="B9:B30"/>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6.5546875" style="8" bestFit="1" customWidth="1"/>
    <col min="14" max="14" width="1.77734375" style="8" customWidth="1"/>
    <col min="15" max="17" width="9.77734375" style="14" customWidth="1"/>
    <col min="22" max="16384" width="8.88671875" style="8"/>
  </cols>
  <sheetData>
    <row r="1" spans="1:25" ht="12.75" customHeight="1" x14ac:dyDescent="0.2">
      <c r="A1" s="27" t="s">
        <v>283</v>
      </c>
      <c r="C1" s="27"/>
      <c r="D1" s="27"/>
      <c r="E1" s="27"/>
      <c r="F1" s="27"/>
      <c r="G1" s="27"/>
      <c r="H1" s="27"/>
      <c r="I1" s="27"/>
    </row>
    <row r="2" spans="1:25" ht="12.75" customHeight="1" x14ac:dyDescent="0.2">
      <c r="A2" s="27" t="s">
        <v>281</v>
      </c>
      <c r="C2" s="27"/>
      <c r="D2" s="27"/>
      <c r="E2" s="27"/>
      <c r="F2" s="27"/>
      <c r="G2" s="27"/>
      <c r="H2" s="27"/>
      <c r="I2" s="27"/>
    </row>
    <row r="3" spans="1:25" ht="12.75" customHeight="1" x14ac:dyDescent="0.2">
      <c r="A3" s="27" t="s">
        <v>12</v>
      </c>
      <c r="C3" s="27"/>
      <c r="D3" s="27"/>
      <c r="E3" s="27"/>
      <c r="F3" s="27"/>
      <c r="G3" s="27"/>
      <c r="H3" s="27"/>
      <c r="I3" s="27"/>
    </row>
    <row r="4" spans="1:25" ht="12.75" customHeight="1" x14ac:dyDescent="0.2">
      <c r="A4" s="27" t="s">
        <v>668</v>
      </c>
      <c r="D4" s="27"/>
      <c r="E4" s="27"/>
      <c r="F4" s="27"/>
      <c r="G4" s="90"/>
      <c r="H4" s="27"/>
      <c r="I4" s="27"/>
    </row>
    <row r="5" spans="1:25" ht="12.75" customHeight="1" x14ac:dyDescent="0.2">
      <c r="B5" s="91"/>
    </row>
    <row r="6" spans="1:25" ht="12.75" customHeight="1" x14ac:dyDescent="0.2">
      <c r="D6" s="220" t="s">
        <v>16</v>
      </c>
      <c r="E6" s="220"/>
      <c r="F6" s="3"/>
      <c r="G6" s="220" t="s">
        <v>1</v>
      </c>
      <c r="H6" s="220"/>
      <c r="I6" s="3"/>
    </row>
    <row r="7" spans="1:25" ht="12.75" customHeight="1" x14ac:dyDescent="0.2">
      <c r="A7" s="81"/>
      <c r="B7" s="4" t="s">
        <v>2</v>
      </c>
      <c r="C7" s="4" t="s">
        <v>3</v>
      </c>
      <c r="D7" s="5" t="s">
        <v>4</v>
      </c>
      <c r="E7" s="5" t="s">
        <v>5</v>
      </c>
      <c r="F7" s="5"/>
      <c r="G7" s="5" t="s">
        <v>4</v>
      </c>
      <c r="H7" s="5" t="s">
        <v>5</v>
      </c>
      <c r="I7" s="5" t="s">
        <v>6</v>
      </c>
    </row>
    <row r="8" spans="1:25" ht="12.75" customHeight="1" thickBot="1" x14ac:dyDescent="0.25">
      <c r="A8" s="70"/>
      <c r="B8" s="232" t="s">
        <v>14</v>
      </c>
      <c r="C8" s="232"/>
      <c r="D8" s="87">
        <f>SUM(D51,D78,D102,D190,D240,D302,D379,D417)</f>
        <v>1183824</v>
      </c>
      <c r="E8" s="60">
        <f>D8/$I8</f>
        <v>0.64689270476323701</v>
      </c>
      <c r="F8" s="59"/>
      <c r="G8" s="87">
        <f>SUM(G51,G78,G102,G190,G240,G302,G379,G417)</f>
        <v>646192</v>
      </c>
      <c r="H8" s="60">
        <f>G8/$I8</f>
        <v>0.35310729523676293</v>
      </c>
      <c r="I8" s="62">
        <f>+D8+G8</f>
        <v>1830016</v>
      </c>
      <c r="N8" s="14"/>
    </row>
    <row r="9" spans="1:25" ht="12.75" customHeight="1" x14ac:dyDescent="0.2">
      <c r="A9" s="235" t="s">
        <v>350</v>
      </c>
      <c r="B9" s="223" t="s">
        <v>332</v>
      </c>
      <c r="C9" s="50" t="s">
        <v>331</v>
      </c>
      <c r="D9" s="85"/>
      <c r="E9" s="86"/>
      <c r="F9" s="85"/>
      <c r="G9" s="85"/>
      <c r="H9" s="86"/>
      <c r="I9" s="85"/>
      <c r="N9" s="14"/>
      <c r="V9"/>
      <c r="W9"/>
      <c r="X9"/>
      <c r="Y9"/>
    </row>
    <row r="10" spans="1:25" ht="12.75" customHeight="1" x14ac:dyDescent="0.2">
      <c r="A10" s="221"/>
      <c r="B10" s="224"/>
      <c r="C10" s="51" t="s">
        <v>522</v>
      </c>
      <c r="D10" s="16"/>
      <c r="E10" s="10" t="s">
        <v>615</v>
      </c>
      <c r="F10" s="16"/>
      <c r="G10" s="16"/>
      <c r="H10" s="10" t="s">
        <v>615</v>
      </c>
      <c r="I10" s="7">
        <f>+D10+G10</f>
        <v>0</v>
      </c>
      <c r="N10" s="14"/>
      <c r="V10"/>
      <c r="W10"/>
      <c r="X10"/>
      <c r="Y10"/>
    </row>
    <row r="11" spans="1:25" ht="12.75" customHeight="1" x14ac:dyDescent="0.2">
      <c r="A11" s="221"/>
      <c r="B11" s="224"/>
      <c r="C11" s="51" t="s">
        <v>420</v>
      </c>
      <c r="D11" s="16"/>
      <c r="E11" s="10" t="s">
        <v>615</v>
      </c>
      <c r="F11" s="16"/>
      <c r="G11" s="16"/>
      <c r="H11" s="10" t="s">
        <v>615</v>
      </c>
      <c r="I11" s="7">
        <f t="shared" ref="I11:I76" si="0">+D11+G11</f>
        <v>0</v>
      </c>
      <c r="V11"/>
      <c r="W11"/>
      <c r="X11"/>
      <c r="Y11"/>
    </row>
    <row r="12" spans="1:25" ht="12.75" customHeight="1" x14ac:dyDescent="0.2">
      <c r="A12" s="221"/>
      <c r="B12" s="224"/>
      <c r="C12" s="51" t="s">
        <v>423</v>
      </c>
      <c r="D12" s="16"/>
      <c r="E12" s="10" t="s">
        <v>615</v>
      </c>
      <c r="F12" s="16"/>
      <c r="G12" s="16"/>
      <c r="H12" s="10" t="s">
        <v>615</v>
      </c>
      <c r="I12" s="7">
        <f t="shared" si="0"/>
        <v>0</v>
      </c>
      <c r="V12"/>
      <c r="W12"/>
      <c r="X12"/>
      <c r="Y12"/>
    </row>
    <row r="13" spans="1:25" ht="12.75" customHeight="1" x14ac:dyDescent="0.2">
      <c r="A13" s="221"/>
      <c r="B13" s="224"/>
      <c r="C13" s="51" t="s">
        <v>428</v>
      </c>
      <c r="D13" s="16"/>
      <c r="E13" s="10">
        <f t="shared" ref="E13:E67" si="1">+D13/$I13</f>
        <v>0</v>
      </c>
      <c r="F13" s="16"/>
      <c r="G13" s="16">
        <v>768</v>
      </c>
      <c r="H13" s="10">
        <f t="shared" ref="H13:H67" si="2">+G13/$I13</f>
        <v>1</v>
      </c>
      <c r="I13" s="7">
        <f t="shared" si="0"/>
        <v>768</v>
      </c>
      <c r="V13"/>
      <c r="W13"/>
      <c r="X13"/>
      <c r="Y13"/>
    </row>
    <row r="14" spans="1:25" ht="12.75" customHeight="1" x14ac:dyDescent="0.2">
      <c r="A14" s="221"/>
      <c r="B14" s="224"/>
      <c r="C14" s="51" t="s">
        <v>431</v>
      </c>
      <c r="D14" s="7"/>
      <c r="E14" s="10" t="s">
        <v>615</v>
      </c>
      <c r="F14" s="7"/>
      <c r="G14" s="7"/>
      <c r="H14" s="10" t="s">
        <v>615</v>
      </c>
      <c r="I14" s="7">
        <f t="shared" si="0"/>
        <v>0</v>
      </c>
      <c r="V14"/>
      <c r="W14"/>
      <c r="X14"/>
      <c r="Y14"/>
    </row>
    <row r="15" spans="1:25" ht="12.75" customHeight="1" x14ac:dyDescent="0.2">
      <c r="A15" s="221"/>
      <c r="B15" s="225"/>
      <c r="C15" s="9" t="s">
        <v>455</v>
      </c>
      <c r="D15" s="7">
        <v>1728</v>
      </c>
      <c r="E15" s="10">
        <f t="shared" si="1"/>
        <v>1</v>
      </c>
      <c r="F15" s="7"/>
      <c r="G15" s="7"/>
      <c r="H15" s="10">
        <f t="shared" si="2"/>
        <v>0</v>
      </c>
      <c r="I15" s="7">
        <f t="shared" si="0"/>
        <v>1728</v>
      </c>
      <c r="V15"/>
      <c r="W15"/>
      <c r="X15"/>
      <c r="Y15"/>
    </row>
    <row r="16" spans="1:25" ht="12.75" customHeight="1" x14ac:dyDescent="0.2">
      <c r="A16" s="221"/>
      <c r="B16" s="225"/>
      <c r="C16" s="9" t="s">
        <v>459</v>
      </c>
      <c r="D16" s="7"/>
      <c r="E16" s="10" t="s">
        <v>615</v>
      </c>
      <c r="F16" s="7"/>
      <c r="G16" s="7"/>
      <c r="H16" s="10" t="s">
        <v>615</v>
      </c>
      <c r="I16" s="7">
        <f t="shared" si="0"/>
        <v>0</v>
      </c>
      <c r="V16"/>
      <c r="W16"/>
      <c r="X16"/>
      <c r="Y16"/>
    </row>
    <row r="17" spans="1:25" ht="12.75" customHeight="1" x14ac:dyDescent="0.2">
      <c r="A17" s="221"/>
      <c r="B17" s="225"/>
      <c r="C17" s="9" t="s">
        <v>460</v>
      </c>
      <c r="D17" s="7"/>
      <c r="E17" s="10" t="s">
        <v>615</v>
      </c>
      <c r="F17" s="12"/>
      <c r="G17" s="7"/>
      <c r="H17" s="10" t="s">
        <v>615</v>
      </c>
      <c r="I17" s="7">
        <f t="shared" si="0"/>
        <v>0</v>
      </c>
      <c r="V17"/>
      <c r="W17"/>
      <c r="X17"/>
      <c r="Y17"/>
    </row>
    <row r="18" spans="1:25" ht="12.75" customHeight="1" x14ac:dyDescent="0.2">
      <c r="A18" s="221"/>
      <c r="B18" s="225"/>
      <c r="C18" s="9" t="s">
        <v>466</v>
      </c>
      <c r="D18" s="7"/>
      <c r="E18" s="10" t="s">
        <v>615</v>
      </c>
      <c r="F18" s="12"/>
      <c r="G18" s="7"/>
      <c r="H18" s="10" t="s">
        <v>615</v>
      </c>
      <c r="I18" s="7">
        <f t="shared" si="0"/>
        <v>0</v>
      </c>
      <c r="V18"/>
      <c r="W18"/>
      <c r="X18"/>
      <c r="Y18"/>
    </row>
    <row r="19" spans="1:25" ht="12.75" customHeight="1" x14ac:dyDescent="0.2">
      <c r="A19" s="221"/>
      <c r="B19" s="225"/>
      <c r="C19" s="9" t="s">
        <v>467</v>
      </c>
      <c r="D19" s="7"/>
      <c r="E19" s="10">
        <f t="shared" si="1"/>
        <v>0</v>
      </c>
      <c r="F19" s="12"/>
      <c r="G19" s="7">
        <v>672</v>
      </c>
      <c r="H19" s="10">
        <f t="shared" si="2"/>
        <v>1</v>
      </c>
      <c r="I19" s="7">
        <f t="shared" si="0"/>
        <v>672</v>
      </c>
      <c r="V19"/>
      <c r="W19"/>
      <c r="X19"/>
      <c r="Y19"/>
    </row>
    <row r="20" spans="1:25" ht="12.75" customHeight="1" x14ac:dyDescent="0.2">
      <c r="A20" s="221"/>
      <c r="B20" s="225"/>
      <c r="C20" s="9" t="s">
        <v>477</v>
      </c>
      <c r="D20" s="7"/>
      <c r="E20" s="10" t="s">
        <v>615</v>
      </c>
      <c r="F20" s="12"/>
      <c r="G20" s="7"/>
      <c r="H20" s="10" t="s">
        <v>615</v>
      </c>
      <c r="I20" s="7">
        <f t="shared" si="0"/>
        <v>0</v>
      </c>
      <c r="V20"/>
      <c r="W20"/>
      <c r="X20"/>
      <c r="Y20"/>
    </row>
    <row r="21" spans="1:25" ht="12.75" customHeight="1" x14ac:dyDescent="0.2">
      <c r="A21" s="221"/>
      <c r="B21" s="225"/>
      <c r="C21" s="9" t="s">
        <v>480</v>
      </c>
      <c r="D21" s="7"/>
      <c r="E21" s="10" t="s">
        <v>615</v>
      </c>
      <c r="F21" s="12"/>
      <c r="G21" s="7"/>
      <c r="H21" s="10" t="s">
        <v>615</v>
      </c>
      <c r="I21" s="7">
        <f t="shared" si="0"/>
        <v>0</v>
      </c>
      <c r="V21"/>
      <c r="W21"/>
      <c r="X21"/>
      <c r="Y21"/>
    </row>
    <row r="22" spans="1:25" ht="12.75" customHeight="1" x14ac:dyDescent="0.2">
      <c r="A22" s="221"/>
      <c r="B22" s="225"/>
      <c r="C22" s="9" t="s">
        <v>488</v>
      </c>
      <c r="D22" s="15">
        <v>2304</v>
      </c>
      <c r="E22" s="10">
        <f t="shared" si="1"/>
        <v>1</v>
      </c>
      <c r="F22" s="7"/>
      <c r="G22" s="15"/>
      <c r="H22" s="10">
        <f t="shared" si="2"/>
        <v>0</v>
      </c>
      <c r="I22" s="7">
        <f t="shared" si="0"/>
        <v>2304</v>
      </c>
      <c r="N22" s="14"/>
      <c r="V22"/>
      <c r="W22"/>
      <c r="X22"/>
      <c r="Y22"/>
    </row>
    <row r="23" spans="1:25" ht="12.75" customHeight="1" x14ac:dyDescent="0.2">
      <c r="A23" s="221"/>
      <c r="B23" s="225"/>
      <c r="C23" s="9" t="s">
        <v>490</v>
      </c>
      <c r="D23" s="15"/>
      <c r="E23" s="10" t="s">
        <v>615</v>
      </c>
      <c r="F23" s="7"/>
      <c r="G23" s="15"/>
      <c r="H23" s="10" t="s">
        <v>615</v>
      </c>
      <c r="I23" s="7">
        <f t="shared" si="0"/>
        <v>0</v>
      </c>
      <c r="V23"/>
      <c r="W23"/>
      <c r="X23"/>
      <c r="Y23"/>
    </row>
    <row r="24" spans="1:25" ht="12.75" customHeight="1" x14ac:dyDescent="0.2">
      <c r="A24" s="221"/>
      <c r="B24" s="225"/>
      <c r="C24" s="9" t="s">
        <v>491</v>
      </c>
      <c r="D24" s="15"/>
      <c r="E24" s="10" t="s">
        <v>615</v>
      </c>
      <c r="F24" s="7"/>
      <c r="G24" s="15"/>
      <c r="H24" s="10" t="s">
        <v>615</v>
      </c>
      <c r="I24" s="7">
        <f t="shared" si="0"/>
        <v>0</v>
      </c>
      <c r="V24"/>
      <c r="W24"/>
      <c r="X24"/>
      <c r="Y24"/>
    </row>
    <row r="25" spans="1:25" ht="12.75" customHeight="1" x14ac:dyDescent="0.2">
      <c r="A25" s="221"/>
      <c r="B25" s="225"/>
      <c r="C25" s="9" t="s">
        <v>494</v>
      </c>
      <c r="D25" s="15"/>
      <c r="E25" s="10" t="s">
        <v>615</v>
      </c>
      <c r="F25" s="7"/>
      <c r="G25" s="15"/>
      <c r="H25" s="10" t="s">
        <v>615</v>
      </c>
      <c r="I25" s="7">
        <f t="shared" si="0"/>
        <v>0</v>
      </c>
      <c r="V25"/>
      <c r="W25"/>
      <c r="X25"/>
      <c r="Y25"/>
    </row>
    <row r="26" spans="1:25" ht="12.75" customHeight="1" x14ac:dyDescent="0.2">
      <c r="A26" s="221"/>
      <c r="B26" s="225"/>
      <c r="C26" s="9" t="s">
        <v>497</v>
      </c>
      <c r="D26" s="7"/>
      <c r="E26" s="10">
        <f t="shared" si="1"/>
        <v>0</v>
      </c>
      <c r="F26" s="7"/>
      <c r="G26" s="7">
        <v>7680</v>
      </c>
      <c r="H26" s="10">
        <f t="shared" si="2"/>
        <v>1</v>
      </c>
      <c r="I26" s="7">
        <f t="shared" si="0"/>
        <v>7680</v>
      </c>
      <c r="V26"/>
      <c r="W26"/>
      <c r="X26"/>
      <c r="Y26"/>
    </row>
    <row r="27" spans="1:25" ht="12.75" customHeight="1" x14ac:dyDescent="0.2">
      <c r="A27" s="221"/>
      <c r="B27" s="225"/>
      <c r="C27" s="9" t="s">
        <v>499</v>
      </c>
      <c r="D27" s="7"/>
      <c r="E27" s="10" t="s">
        <v>615</v>
      </c>
      <c r="F27" s="7"/>
      <c r="G27" s="7"/>
      <c r="H27" s="10" t="s">
        <v>615</v>
      </c>
      <c r="I27" s="7">
        <f t="shared" si="0"/>
        <v>0</v>
      </c>
      <c r="V27"/>
      <c r="W27"/>
      <c r="X27"/>
      <c r="Y27"/>
    </row>
    <row r="28" spans="1:25" ht="12.75" customHeight="1" x14ac:dyDescent="0.2">
      <c r="A28" s="221"/>
      <c r="B28" s="225"/>
      <c r="C28" s="9" t="s">
        <v>501</v>
      </c>
      <c r="D28" s="7">
        <v>1920</v>
      </c>
      <c r="E28" s="10">
        <f t="shared" si="1"/>
        <v>1</v>
      </c>
      <c r="F28" s="7"/>
      <c r="G28" s="7"/>
      <c r="H28" s="10">
        <f t="shared" si="2"/>
        <v>0</v>
      </c>
      <c r="I28" s="7">
        <f t="shared" si="0"/>
        <v>1920</v>
      </c>
      <c r="V28"/>
      <c r="W28"/>
      <c r="X28"/>
      <c r="Y28"/>
    </row>
    <row r="29" spans="1:25" ht="12.75" customHeight="1" x14ac:dyDescent="0.2">
      <c r="A29" s="221"/>
      <c r="B29" s="225"/>
      <c r="C29" s="9" t="s">
        <v>502</v>
      </c>
      <c r="D29" s="7"/>
      <c r="E29" s="10" t="s">
        <v>615</v>
      </c>
      <c r="F29" s="7"/>
      <c r="G29" s="7"/>
      <c r="H29" s="10" t="s">
        <v>615</v>
      </c>
      <c r="I29" s="7">
        <f t="shared" si="0"/>
        <v>0</v>
      </c>
      <c r="V29"/>
      <c r="W29"/>
      <c r="X29"/>
      <c r="Y29"/>
    </row>
    <row r="30" spans="1:25" ht="12.75" customHeight="1" x14ac:dyDescent="0.2">
      <c r="A30" s="221"/>
      <c r="B30" s="225"/>
      <c r="C30" s="9" t="s">
        <v>511</v>
      </c>
      <c r="D30" s="7"/>
      <c r="E30" s="10">
        <f t="shared" si="1"/>
        <v>0</v>
      </c>
      <c r="F30" s="7"/>
      <c r="G30" s="7">
        <v>528</v>
      </c>
      <c r="H30" s="10">
        <f t="shared" si="2"/>
        <v>1</v>
      </c>
      <c r="I30" s="7">
        <f t="shared" si="0"/>
        <v>528</v>
      </c>
      <c r="V30"/>
      <c r="W30"/>
      <c r="X30"/>
      <c r="Y30"/>
    </row>
    <row r="31" spans="1:25" ht="12.75" customHeight="1" thickBot="1" x14ac:dyDescent="0.25">
      <c r="A31" s="221"/>
      <c r="B31" s="226"/>
      <c r="C31" s="58" t="s">
        <v>0</v>
      </c>
      <c r="D31" s="59">
        <f>SUM(D10:D30)</f>
        <v>5952</v>
      </c>
      <c r="E31" s="60">
        <f t="shared" si="1"/>
        <v>0.38153846153846155</v>
      </c>
      <c r="F31" s="61"/>
      <c r="G31" s="59">
        <f>SUM(G10:G30)</f>
        <v>9648</v>
      </c>
      <c r="H31" s="60">
        <f t="shared" si="2"/>
        <v>0.61846153846153851</v>
      </c>
      <c r="I31" s="62">
        <f t="shared" si="0"/>
        <v>15600</v>
      </c>
      <c r="N31" s="14"/>
      <c r="V31"/>
      <c r="W31"/>
      <c r="X31"/>
      <c r="Y31"/>
    </row>
    <row r="32" spans="1:25" ht="12.75" customHeight="1" x14ac:dyDescent="0.2">
      <c r="A32" s="221"/>
      <c r="B32" s="224" t="s">
        <v>333</v>
      </c>
      <c r="C32" s="47" t="s">
        <v>543</v>
      </c>
      <c r="D32" s="16"/>
      <c r="E32" s="10" t="s">
        <v>615</v>
      </c>
      <c r="F32" s="16"/>
      <c r="G32" s="16"/>
      <c r="H32" s="10" t="s">
        <v>615</v>
      </c>
      <c r="I32" s="16">
        <f t="shared" si="0"/>
        <v>0</v>
      </c>
      <c r="V32"/>
      <c r="W32"/>
      <c r="X32"/>
      <c r="Y32"/>
    </row>
    <row r="33" spans="1:25" ht="12.75" customHeight="1" x14ac:dyDescent="0.2">
      <c r="A33" s="221"/>
      <c r="B33" s="224"/>
      <c r="C33" s="9" t="s">
        <v>544</v>
      </c>
      <c r="D33" s="7"/>
      <c r="E33" s="10" t="s">
        <v>615</v>
      </c>
      <c r="F33" s="12"/>
      <c r="G33" s="7"/>
      <c r="H33" s="10" t="s">
        <v>615</v>
      </c>
      <c r="I33" s="7">
        <f t="shared" si="0"/>
        <v>0</v>
      </c>
      <c r="V33"/>
      <c r="W33"/>
      <c r="X33"/>
      <c r="Y33"/>
    </row>
    <row r="34" spans="1:25" ht="12.75" customHeight="1" x14ac:dyDescent="0.2">
      <c r="A34" s="221"/>
      <c r="B34" s="224"/>
      <c r="C34" s="9" t="s">
        <v>545</v>
      </c>
      <c r="D34" s="12"/>
      <c r="E34" s="10" t="s">
        <v>615</v>
      </c>
      <c r="F34" s="12"/>
      <c r="G34" s="7"/>
      <c r="H34" s="10" t="s">
        <v>615</v>
      </c>
      <c r="I34" s="7">
        <f t="shared" si="0"/>
        <v>0</v>
      </c>
      <c r="V34"/>
      <c r="W34"/>
      <c r="X34"/>
      <c r="Y34"/>
    </row>
    <row r="35" spans="1:25" ht="12.75" customHeight="1" x14ac:dyDescent="0.2">
      <c r="A35" s="221"/>
      <c r="B35" s="224"/>
      <c r="C35" s="9" t="s">
        <v>546</v>
      </c>
      <c r="D35" s="7">
        <v>160</v>
      </c>
      <c r="E35" s="10">
        <f t="shared" si="1"/>
        <v>1</v>
      </c>
      <c r="F35" s="7"/>
      <c r="G35" s="7"/>
      <c r="H35" s="10">
        <f t="shared" si="2"/>
        <v>0</v>
      </c>
      <c r="I35" s="7">
        <f t="shared" si="0"/>
        <v>160</v>
      </c>
      <c r="V35"/>
      <c r="W35"/>
      <c r="X35"/>
      <c r="Y35"/>
    </row>
    <row r="36" spans="1:25" ht="12.75" customHeight="1" x14ac:dyDescent="0.2">
      <c r="A36" s="221"/>
      <c r="B36" s="224"/>
      <c r="C36" s="9" t="s">
        <v>547</v>
      </c>
      <c r="D36" s="7"/>
      <c r="E36" s="10" t="s">
        <v>615</v>
      </c>
      <c r="F36" s="7"/>
      <c r="G36" s="7"/>
      <c r="H36" s="10" t="s">
        <v>615</v>
      </c>
      <c r="I36" s="7">
        <f t="shared" si="0"/>
        <v>0</v>
      </c>
      <c r="V36"/>
      <c r="W36"/>
      <c r="X36"/>
      <c r="Y36"/>
    </row>
    <row r="37" spans="1:25" ht="12.75" customHeight="1" x14ac:dyDescent="0.2">
      <c r="A37" s="221"/>
      <c r="B37" s="224"/>
      <c r="C37" s="9" t="s">
        <v>548</v>
      </c>
      <c r="D37" s="7"/>
      <c r="E37" s="10" t="s">
        <v>615</v>
      </c>
      <c r="F37" s="7"/>
      <c r="G37" s="7"/>
      <c r="H37" s="10" t="s">
        <v>615</v>
      </c>
      <c r="I37" s="7">
        <f t="shared" si="0"/>
        <v>0</v>
      </c>
      <c r="V37"/>
      <c r="W37"/>
      <c r="X37"/>
      <c r="Y37"/>
    </row>
    <row r="38" spans="1:25" ht="12.75" customHeight="1" x14ac:dyDescent="0.2">
      <c r="A38" s="221"/>
      <c r="B38" s="224"/>
      <c r="C38" s="9" t="s">
        <v>549</v>
      </c>
      <c r="D38" s="7"/>
      <c r="E38" s="10" t="s">
        <v>615</v>
      </c>
      <c r="F38" s="7"/>
      <c r="G38" s="7"/>
      <c r="H38" s="10" t="s">
        <v>615</v>
      </c>
      <c r="I38" s="7">
        <f t="shared" si="0"/>
        <v>0</v>
      </c>
      <c r="N38" s="14"/>
      <c r="V38"/>
      <c r="W38"/>
      <c r="X38"/>
      <c r="Y38"/>
    </row>
    <row r="39" spans="1:25" ht="12.75" customHeight="1" x14ac:dyDescent="0.2">
      <c r="A39" s="221"/>
      <c r="B39" s="224"/>
      <c r="C39" s="9" t="s">
        <v>550</v>
      </c>
      <c r="D39" s="7"/>
      <c r="E39" s="10" t="s">
        <v>615</v>
      </c>
      <c r="F39" s="7"/>
      <c r="G39" s="7"/>
      <c r="H39" s="10" t="s">
        <v>615</v>
      </c>
      <c r="I39" s="7">
        <f t="shared" si="0"/>
        <v>0</v>
      </c>
      <c r="N39" s="14"/>
      <c r="V39"/>
      <c r="W39"/>
      <c r="X39"/>
      <c r="Y39"/>
    </row>
    <row r="40" spans="1:25" ht="12.75" customHeight="1" x14ac:dyDescent="0.2">
      <c r="A40" s="221"/>
      <c r="B40" s="224"/>
      <c r="C40" s="9" t="s">
        <v>551</v>
      </c>
      <c r="D40" s="7"/>
      <c r="E40" s="10" t="s">
        <v>615</v>
      </c>
      <c r="F40" s="7"/>
      <c r="G40" s="7"/>
      <c r="H40" s="10" t="s">
        <v>615</v>
      </c>
      <c r="I40" s="7">
        <f t="shared" si="0"/>
        <v>0</v>
      </c>
      <c r="N40" s="14"/>
      <c r="V40"/>
      <c r="W40"/>
      <c r="X40"/>
      <c r="Y40"/>
    </row>
    <row r="41" spans="1:25" ht="12.75" customHeight="1" x14ac:dyDescent="0.2">
      <c r="A41" s="221"/>
      <c r="B41" s="224"/>
      <c r="C41" s="9" t="s">
        <v>552</v>
      </c>
      <c r="D41" s="7"/>
      <c r="E41" s="10" t="s">
        <v>615</v>
      </c>
      <c r="F41" s="7"/>
      <c r="G41" s="7"/>
      <c r="H41" s="10" t="s">
        <v>615</v>
      </c>
      <c r="I41" s="7">
        <f t="shared" si="0"/>
        <v>0</v>
      </c>
      <c r="N41" s="14"/>
      <c r="V41"/>
      <c r="W41"/>
      <c r="X41"/>
      <c r="Y41"/>
    </row>
    <row r="42" spans="1:25" ht="12.75" customHeight="1" x14ac:dyDescent="0.2">
      <c r="A42" s="221"/>
      <c r="B42" s="224"/>
      <c r="C42" s="9" t="s">
        <v>553</v>
      </c>
      <c r="D42" s="7"/>
      <c r="E42" s="10" t="s">
        <v>615</v>
      </c>
      <c r="F42" s="7"/>
      <c r="G42" s="7"/>
      <c r="H42" s="10" t="s">
        <v>615</v>
      </c>
      <c r="I42" s="7">
        <f t="shared" si="0"/>
        <v>0</v>
      </c>
      <c r="N42" s="14"/>
      <c r="V42"/>
      <c r="W42"/>
      <c r="X42"/>
      <c r="Y42"/>
    </row>
    <row r="43" spans="1:25" ht="12.75" customHeight="1" x14ac:dyDescent="0.2">
      <c r="A43" s="221"/>
      <c r="B43" s="224"/>
      <c r="C43" s="9" t="s">
        <v>554</v>
      </c>
      <c r="D43" s="7"/>
      <c r="E43" s="10" t="s">
        <v>615</v>
      </c>
      <c r="F43" s="7"/>
      <c r="G43" s="7"/>
      <c r="H43" s="10" t="s">
        <v>615</v>
      </c>
      <c r="I43" s="7">
        <f t="shared" si="0"/>
        <v>0</v>
      </c>
      <c r="N43" s="14"/>
      <c r="V43"/>
      <c r="W43"/>
      <c r="X43"/>
      <c r="Y43"/>
    </row>
    <row r="44" spans="1:25" ht="12.75" customHeight="1" x14ac:dyDescent="0.2">
      <c r="A44" s="221"/>
      <c r="B44" s="224"/>
      <c r="C44" s="9" t="s">
        <v>555</v>
      </c>
      <c r="D44" s="40"/>
      <c r="E44" s="10" t="s">
        <v>615</v>
      </c>
      <c r="F44" s="16"/>
      <c r="G44" s="40"/>
      <c r="H44" s="10" t="s">
        <v>615</v>
      </c>
      <c r="I44" s="16">
        <f t="shared" si="0"/>
        <v>0</v>
      </c>
      <c r="N44" s="14"/>
      <c r="V44"/>
      <c r="W44"/>
      <c r="X44"/>
      <c r="Y44"/>
    </row>
    <row r="45" spans="1:25" ht="12.75" customHeight="1" x14ac:dyDescent="0.2">
      <c r="A45" s="221"/>
      <c r="B45" s="224"/>
      <c r="C45" s="9" t="s">
        <v>556</v>
      </c>
      <c r="D45" s="7"/>
      <c r="E45" s="10" t="s">
        <v>615</v>
      </c>
      <c r="F45" s="12"/>
      <c r="G45" s="7"/>
      <c r="H45" s="10" t="s">
        <v>615</v>
      </c>
      <c r="I45" s="7">
        <f t="shared" si="0"/>
        <v>0</v>
      </c>
      <c r="N45" s="14"/>
      <c r="V45"/>
      <c r="W45"/>
      <c r="X45"/>
      <c r="Y45"/>
    </row>
    <row r="46" spans="1:25" ht="12.75" customHeight="1" x14ac:dyDescent="0.2">
      <c r="A46" s="221"/>
      <c r="B46" s="224"/>
      <c r="C46" s="9" t="s">
        <v>557</v>
      </c>
      <c r="D46" s="7"/>
      <c r="E46" s="10" t="s">
        <v>615</v>
      </c>
      <c r="F46" s="7"/>
      <c r="G46" s="7"/>
      <c r="H46" s="10" t="s">
        <v>615</v>
      </c>
      <c r="I46" s="7">
        <f t="shared" si="0"/>
        <v>0</v>
      </c>
      <c r="N46" s="14"/>
      <c r="V46"/>
      <c r="W46"/>
      <c r="X46"/>
      <c r="Y46"/>
    </row>
    <row r="47" spans="1:25" ht="12.75" customHeight="1" x14ac:dyDescent="0.2">
      <c r="A47" s="221"/>
      <c r="B47" s="224"/>
      <c r="C47" s="9" t="s">
        <v>558</v>
      </c>
      <c r="D47" s="7"/>
      <c r="E47" s="10" t="s">
        <v>615</v>
      </c>
      <c r="F47" s="7"/>
      <c r="G47" s="7"/>
      <c r="H47" s="10" t="s">
        <v>615</v>
      </c>
      <c r="I47" s="7">
        <f t="shared" si="0"/>
        <v>0</v>
      </c>
      <c r="N47" s="14"/>
      <c r="V47"/>
      <c r="W47"/>
      <c r="X47"/>
      <c r="Y47"/>
    </row>
    <row r="48" spans="1:25" ht="12.75" customHeight="1" x14ac:dyDescent="0.2">
      <c r="A48" s="221"/>
      <c r="B48" s="224"/>
      <c r="C48" s="9" t="s">
        <v>559</v>
      </c>
      <c r="D48" s="7"/>
      <c r="E48" s="10" t="s">
        <v>615</v>
      </c>
      <c r="F48" s="7"/>
      <c r="G48" s="7"/>
      <c r="H48" s="10" t="s">
        <v>615</v>
      </c>
      <c r="I48" s="7">
        <f t="shared" si="0"/>
        <v>0</v>
      </c>
      <c r="N48" s="14"/>
      <c r="V48"/>
      <c r="W48"/>
      <c r="X48"/>
      <c r="Y48"/>
    </row>
    <row r="49" spans="1:25" ht="12.75" customHeight="1" x14ac:dyDescent="0.2">
      <c r="A49" s="221"/>
      <c r="B49" s="224"/>
      <c r="C49" s="9" t="s">
        <v>521</v>
      </c>
      <c r="D49" s="15"/>
      <c r="E49" s="10" t="s">
        <v>615</v>
      </c>
      <c r="F49" s="7"/>
      <c r="G49" s="15"/>
      <c r="H49" s="10" t="s">
        <v>615</v>
      </c>
      <c r="I49" s="7">
        <f t="shared" si="0"/>
        <v>0</v>
      </c>
      <c r="N49" s="14"/>
      <c r="V49"/>
      <c r="W49"/>
      <c r="X49"/>
      <c r="Y49"/>
    </row>
    <row r="50" spans="1:25" ht="12.75" customHeight="1" thickBot="1" x14ac:dyDescent="0.25">
      <c r="A50" s="221"/>
      <c r="B50" s="227"/>
      <c r="C50" s="63" t="s">
        <v>0</v>
      </c>
      <c r="D50" s="59">
        <f>SUM(D32:D49)</f>
        <v>160</v>
      </c>
      <c r="E50" s="60">
        <f t="shared" si="1"/>
        <v>1</v>
      </c>
      <c r="F50" s="62"/>
      <c r="G50" s="59">
        <f>SUM(G32:G49)</f>
        <v>0</v>
      </c>
      <c r="H50" s="60">
        <f t="shared" si="2"/>
        <v>0</v>
      </c>
      <c r="I50" s="62">
        <f t="shared" si="0"/>
        <v>160</v>
      </c>
      <c r="V50"/>
      <c r="W50"/>
      <c r="X50"/>
      <c r="Y50"/>
    </row>
    <row r="51" spans="1:25" ht="12.75" customHeight="1" thickBot="1" x14ac:dyDescent="0.25">
      <c r="A51" s="222"/>
      <c r="B51" s="228" t="s">
        <v>177</v>
      </c>
      <c r="C51" s="229"/>
      <c r="D51" s="75">
        <f>SUM(D31,D50)</f>
        <v>6112</v>
      </c>
      <c r="E51" s="76">
        <f t="shared" si="1"/>
        <v>0.38781725888324875</v>
      </c>
      <c r="F51" s="77"/>
      <c r="G51" s="75">
        <f>SUM(G31,G50)</f>
        <v>9648</v>
      </c>
      <c r="H51" s="76">
        <f t="shared" si="2"/>
        <v>0.61218274111675131</v>
      </c>
      <c r="I51" s="77">
        <f t="shared" si="0"/>
        <v>15760</v>
      </c>
      <c r="V51"/>
      <c r="W51"/>
      <c r="X51"/>
      <c r="Y51"/>
    </row>
    <row r="52" spans="1:25" ht="12.75" customHeight="1" x14ac:dyDescent="0.2">
      <c r="A52" s="223" t="s">
        <v>349</v>
      </c>
      <c r="B52" s="223" t="s">
        <v>334</v>
      </c>
      <c r="C52" s="50" t="s">
        <v>152</v>
      </c>
      <c r="D52" s="85"/>
      <c r="E52" s="86"/>
      <c r="F52" s="85"/>
      <c r="G52" s="85"/>
      <c r="H52" s="86"/>
      <c r="I52" s="85"/>
      <c r="N52" s="14"/>
      <c r="V52"/>
      <c r="W52"/>
      <c r="X52"/>
      <c r="Y52"/>
    </row>
    <row r="53" spans="1:25" ht="12.75" customHeight="1" x14ac:dyDescent="0.2">
      <c r="A53" s="224"/>
      <c r="B53" s="224"/>
      <c r="C53" s="9" t="s">
        <v>522</v>
      </c>
      <c r="D53" s="15"/>
      <c r="E53" s="10" t="s">
        <v>615</v>
      </c>
      <c r="F53" s="7"/>
      <c r="G53" s="15"/>
      <c r="H53" s="10" t="s">
        <v>615</v>
      </c>
      <c r="I53" s="7">
        <f t="shared" si="0"/>
        <v>0</v>
      </c>
      <c r="N53" s="14"/>
      <c r="V53"/>
      <c r="W53"/>
      <c r="X53"/>
      <c r="Y53"/>
    </row>
    <row r="54" spans="1:25" ht="12.75" customHeight="1" x14ac:dyDescent="0.2">
      <c r="A54" s="224"/>
      <c r="B54" s="224"/>
      <c r="C54" s="9" t="s">
        <v>420</v>
      </c>
      <c r="D54" s="15"/>
      <c r="E54" s="10" t="s">
        <v>615</v>
      </c>
      <c r="F54" s="7"/>
      <c r="G54" s="15"/>
      <c r="H54" s="10" t="s">
        <v>615</v>
      </c>
      <c r="I54" s="7">
        <f t="shared" si="0"/>
        <v>0</v>
      </c>
      <c r="N54" s="14"/>
      <c r="V54"/>
      <c r="W54"/>
      <c r="X54"/>
      <c r="Y54"/>
    </row>
    <row r="55" spans="1:25" ht="12.75" customHeight="1" x14ac:dyDescent="0.2">
      <c r="A55" s="224"/>
      <c r="B55" s="224"/>
      <c r="C55" s="9" t="s">
        <v>423</v>
      </c>
      <c r="D55" s="15"/>
      <c r="E55" s="10" t="s">
        <v>615</v>
      </c>
      <c r="F55" s="7"/>
      <c r="G55" s="15"/>
      <c r="H55" s="10" t="s">
        <v>615</v>
      </c>
      <c r="I55" s="7">
        <f t="shared" si="0"/>
        <v>0</v>
      </c>
      <c r="N55" s="14"/>
      <c r="V55"/>
      <c r="W55"/>
      <c r="X55"/>
      <c r="Y55"/>
    </row>
    <row r="56" spans="1:25" ht="12.75" customHeight="1" x14ac:dyDescent="0.2">
      <c r="A56" s="225"/>
      <c r="B56" s="225"/>
      <c r="C56" s="9" t="s">
        <v>428</v>
      </c>
      <c r="D56" s="15"/>
      <c r="E56" s="10" t="s">
        <v>615</v>
      </c>
      <c r="F56" s="7"/>
      <c r="G56" s="15"/>
      <c r="H56" s="10" t="s">
        <v>615</v>
      </c>
      <c r="I56" s="7">
        <f t="shared" si="0"/>
        <v>0</v>
      </c>
      <c r="N56" s="14"/>
      <c r="V56"/>
      <c r="W56"/>
      <c r="X56"/>
      <c r="Y56"/>
    </row>
    <row r="57" spans="1:25" ht="12.75" customHeight="1" x14ac:dyDescent="0.2">
      <c r="A57" s="225"/>
      <c r="B57" s="225"/>
      <c r="C57" s="9" t="s">
        <v>431</v>
      </c>
      <c r="D57" s="15"/>
      <c r="E57" s="10" t="s">
        <v>615</v>
      </c>
      <c r="F57" s="7"/>
      <c r="G57" s="15"/>
      <c r="H57" s="10" t="s">
        <v>615</v>
      </c>
      <c r="I57" s="7">
        <f t="shared" si="0"/>
        <v>0</v>
      </c>
      <c r="N57" s="14"/>
      <c r="V57"/>
      <c r="W57"/>
      <c r="X57"/>
      <c r="Y57"/>
    </row>
    <row r="58" spans="1:25" ht="12.75" customHeight="1" x14ac:dyDescent="0.2">
      <c r="A58" s="225"/>
      <c r="B58" s="225"/>
      <c r="C58" s="49" t="s">
        <v>435</v>
      </c>
      <c r="D58" s="15"/>
      <c r="E58" s="10" t="s">
        <v>615</v>
      </c>
      <c r="F58" s="7"/>
      <c r="G58" s="15"/>
      <c r="H58" s="10" t="s">
        <v>615</v>
      </c>
      <c r="I58" s="7">
        <f t="shared" si="0"/>
        <v>0</v>
      </c>
      <c r="N58" s="14"/>
      <c r="V58"/>
      <c r="W58"/>
      <c r="X58"/>
      <c r="Y58"/>
    </row>
    <row r="59" spans="1:25" ht="12.75" customHeight="1" x14ac:dyDescent="0.2">
      <c r="A59" s="225"/>
      <c r="B59" s="225"/>
      <c r="C59" s="49" t="s">
        <v>455</v>
      </c>
      <c r="D59" s="15"/>
      <c r="E59" s="10" t="s">
        <v>615</v>
      </c>
      <c r="F59" s="7"/>
      <c r="G59" s="15"/>
      <c r="H59" s="10" t="s">
        <v>615</v>
      </c>
      <c r="I59" s="7">
        <f t="shared" si="0"/>
        <v>0</v>
      </c>
      <c r="N59" s="14"/>
      <c r="V59"/>
      <c r="W59"/>
      <c r="X59"/>
      <c r="Y59"/>
    </row>
    <row r="60" spans="1:25" ht="12.75" customHeight="1" x14ac:dyDescent="0.2">
      <c r="A60" s="225"/>
      <c r="B60" s="225"/>
      <c r="C60" s="49" t="s">
        <v>459</v>
      </c>
      <c r="D60" s="15"/>
      <c r="E60" s="10" t="s">
        <v>615</v>
      </c>
      <c r="F60" s="7"/>
      <c r="G60" s="15"/>
      <c r="H60" s="10" t="s">
        <v>615</v>
      </c>
      <c r="I60" s="7">
        <f t="shared" si="0"/>
        <v>0</v>
      </c>
      <c r="N60" s="14"/>
      <c r="V60"/>
      <c r="W60"/>
      <c r="X60"/>
      <c r="Y60"/>
    </row>
    <row r="61" spans="1:25" ht="12.75" customHeight="1" x14ac:dyDescent="0.2">
      <c r="A61" s="225"/>
      <c r="B61" s="225"/>
      <c r="C61" s="49" t="s">
        <v>460</v>
      </c>
      <c r="D61" s="15"/>
      <c r="E61" s="10" t="s">
        <v>615</v>
      </c>
      <c r="F61" s="7"/>
      <c r="G61" s="15"/>
      <c r="H61" s="10" t="s">
        <v>615</v>
      </c>
      <c r="I61" s="7">
        <f t="shared" si="0"/>
        <v>0</v>
      </c>
      <c r="N61" s="14"/>
      <c r="V61"/>
      <c r="W61"/>
      <c r="X61"/>
      <c r="Y61"/>
    </row>
    <row r="62" spans="1:25" ht="12.75" customHeight="1" x14ac:dyDescent="0.2">
      <c r="A62" s="225"/>
      <c r="B62" s="225"/>
      <c r="C62" s="49" t="s">
        <v>466</v>
      </c>
      <c r="D62" s="15"/>
      <c r="E62" s="10" t="s">
        <v>615</v>
      </c>
      <c r="F62" s="7"/>
      <c r="G62" s="15"/>
      <c r="H62" s="10" t="s">
        <v>615</v>
      </c>
      <c r="I62" s="7">
        <f t="shared" si="0"/>
        <v>0</v>
      </c>
      <c r="N62" s="14"/>
      <c r="V62"/>
      <c r="W62"/>
      <c r="X62"/>
      <c r="Y62"/>
    </row>
    <row r="63" spans="1:25" ht="12.75" customHeight="1" x14ac:dyDescent="0.2">
      <c r="A63" s="225"/>
      <c r="B63" s="225"/>
      <c r="C63" s="49" t="s">
        <v>467</v>
      </c>
      <c r="D63" s="15"/>
      <c r="E63" s="10" t="s">
        <v>615</v>
      </c>
      <c r="F63" s="7"/>
      <c r="G63" s="15"/>
      <c r="H63" s="10" t="s">
        <v>615</v>
      </c>
      <c r="I63" s="7">
        <f t="shared" si="0"/>
        <v>0</v>
      </c>
      <c r="N63" s="14"/>
      <c r="V63"/>
      <c r="W63"/>
      <c r="X63"/>
      <c r="Y63"/>
    </row>
    <row r="64" spans="1:25" ht="12.75" customHeight="1" x14ac:dyDescent="0.2">
      <c r="A64" s="225"/>
      <c r="B64" s="225"/>
      <c r="C64" s="49" t="s">
        <v>474</v>
      </c>
      <c r="D64" s="15"/>
      <c r="E64" s="10" t="s">
        <v>615</v>
      </c>
      <c r="F64" s="7"/>
      <c r="G64" s="15"/>
      <c r="H64" s="10" t="s">
        <v>615</v>
      </c>
      <c r="I64" s="7">
        <f t="shared" si="0"/>
        <v>0</v>
      </c>
      <c r="N64" s="14"/>
      <c r="V64"/>
      <c r="W64"/>
      <c r="X64"/>
      <c r="Y64"/>
    </row>
    <row r="65" spans="1:25" ht="12.75" customHeight="1" x14ac:dyDescent="0.2">
      <c r="A65" s="225"/>
      <c r="B65" s="225"/>
      <c r="C65" s="49" t="s">
        <v>477</v>
      </c>
      <c r="D65" s="15"/>
      <c r="E65" s="10" t="s">
        <v>615</v>
      </c>
      <c r="F65" s="7"/>
      <c r="G65" s="15"/>
      <c r="H65" s="10" t="s">
        <v>615</v>
      </c>
      <c r="I65" s="7">
        <f t="shared" si="0"/>
        <v>0</v>
      </c>
      <c r="N65" s="14"/>
      <c r="V65"/>
      <c r="W65"/>
      <c r="X65"/>
      <c r="Y65"/>
    </row>
    <row r="66" spans="1:25" ht="12.75" customHeight="1" x14ac:dyDescent="0.2">
      <c r="A66" s="225"/>
      <c r="B66" s="225"/>
      <c r="C66" s="49" t="s">
        <v>480</v>
      </c>
      <c r="D66" s="15"/>
      <c r="E66" s="10" t="s">
        <v>615</v>
      </c>
      <c r="F66" s="7"/>
      <c r="G66" s="15"/>
      <c r="H66" s="10" t="s">
        <v>615</v>
      </c>
      <c r="I66" s="7">
        <f t="shared" si="0"/>
        <v>0</v>
      </c>
      <c r="N66" s="14"/>
      <c r="V66"/>
      <c r="W66"/>
      <c r="X66"/>
      <c r="Y66"/>
    </row>
    <row r="67" spans="1:25" ht="12.75" customHeight="1" x14ac:dyDescent="0.2">
      <c r="A67" s="225"/>
      <c r="B67" s="225"/>
      <c r="C67" s="49" t="s">
        <v>488</v>
      </c>
      <c r="D67" s="15"/>
      <c r="E67" s="10">
        <f t="shared" si="1"/>
        <v>0</v>
      </c>
      <c r="F67" s="7"/>
      <c r="G67" s="15">
        <v>1056</v>
      </c>
      <c r="H67" s="10">
        <f t="shared" si="2"/>
        <v>1</v>
      </c>
      <c r="I67" s="7">
        <f t="shared" si="0"/>
        <v>1056</v>
      </c>
      <c r="N67" s="14"/>
      <c r="V67"/>
      <c r="W67"/>
      <c r="X67"/>
      <c r="Y67"/>
    </row>
    <row r="68" spans="1:25" ht="12.75" customHeight="1" x14ac:dyDescent="0.2">
      <c r="A68" s="225"/>
      <c r="B68" s="225"/>
      <c r="C68" s="49" t="s">
        <v>490</v>
      </c>
      <c r="D68" s="15"/>
      <c r="E68" s="10" t="s">
        <v>615</v>
      </c>
      <c r="F68" s="7"/>
      <c r="G68" s="15"/>
      <c r="H68" s="10" t="s">
        <v>615</v>
      </c>
      <c r="I68" s="7">
        <f t="shared" si="0"/>
        <v>0</v>
      </c>
      <c r="V68"/>
      <c r="W68"/>
      <c r="X68"/>
      <c r="Y68"/>
    </row>
    <row r="69" spans="1:25" ht="12.75" customHeight="1" x14ac:dyDescent="0.2">
      <c r="A69" s="225"/>
      <c r="B69" s="225"/>
      <c r="C69" s="49" t="s">
        <v>491</v>
      </c>
      <c r="D69" s="15"/>
      <c r="E69" s="10" t="s">
        <v>615</v>
      </c>
      <c r="F69" s="7"/>
      <c r="G69" s="15"/>
      <c r="H69" s="10" t="s">
        <v>615</v>
      </c>
      <c r="I69" s="7">
        <f t="shared" si="0"/>
        <v>0</v>
      </c>
      <c r="V69"/>
      <c r="W69"/>
      <c r="X69"/>
      <c r="Y69"/>
    </row>
    <row r="70" spans="1:25" ht="12.75" customHeight="1" x14ac:dyDescent="0.2">
      <c r="A70" s="225"/>
      <c r="B70" s="225"/>
      <c r="C70" s="49" t="s">
        <v>494</v>
      </c>
      <c r="D70" s="15"/>
      <c r="E70" s="10" t="s">
        <v>615</v>
      </c>
      <c r="F70" s="7"/>
      <c r="G70" s="15"/>
      <c r="H70" s="10" t="s">
        <v>615</v>
      </c>
      <c r="I70" s="7">
        <f t="shared" si="0"/>
        <v>0</v>
      </c>
      <c r="N70" s="14"/>
      <c r="V70"/>
      <c r="W70"/>
      <c r="X70"/>
      <c r="Y70"/>
    </row>
    <row r="71" spans="1:25" ht="12.75" customHeight="1" x14ac:dyDescent="0.2">
      <c r="A71" s="225"/>
      <c r="B71" s="225"/>
      <c r="C71" s="49" t="s">
        <v>495</v>
      </c>
      <c r="D71" s="15"/>
      <c r="E71" s="10" t="s">
        <v>615</v>
      </c>
      <c r="F71" s="7"/>
      <c r="G71" s="15"/>
      <c r="H71" s="10" t="s">
        <v>615</v>
      </c>
      <c r="I71" s="7">
        <f t="shared" si="0"/>
        <v>0</v>
      </c>
      <c r="N71" s="14"/>
      <c r="V71"/>
      <c r="W71"/>
      <c r="X71"/>
      <c r="Y71"/>
    </row>
    <row r="72" spans="1:25" ht="12.75" customHeight="1" x14ac:dyDescent="0.2">
      <c r="A72" s="225"/>
      <c r="B72" s="225"/>
      <c r="C72" s="49" t="s">
        <v>499</v>
      </c>
      <c r="D72" s="15"/>
      <c r="E72" s="10" t="s">
        <v>615</v>
      </c>
      <c r="F72" s="7"/>
      <c r="G72" s="15"/>
      <c r="H72" s="10" t="s">
        <v>615</v>
      </c>
      <c r="I72" s="7">
        <f t="shared" si="0"/>
        <v>0</v>
      </c>
      <c r="N72" s="14"/>
      <c r="V72"/>
      <c r="W72"/>
      <c r="X72"/>
      <c r="Y72"/>
    </row>
    <row r="73" spans="1:25" ht="12.75" customHeight="1" x14ac:dyDescent="0.2">
      <c r="A73" s="225"/>
      <c r="B73" s="225"/>
      <c r="C73" s="49" t="s">
        <v>501</v>
      </c>
      <c r="D73" s="15"/>
      <c r="E73" s="10" t="s">
        <v>615</v>
      </c>
      <c r="F73" s="7"/>
      <c r="G73" s="15"/>
      <c r="H73" s="10" t="s">
        <v>615</v>
      </c>
      <c r="I73" s="7">
        <f t="shared" si="0"/>
        <v>0</v>
      </c>
      <c r="N73" s="14"/>
      <c r="V73"/>
      <c r="W73"/>
      <c r="X73"/>
      <c r="Y73"/>
    </row>
    <row r="74" spans="1:25" ht="12.75" customHeight="1" x14ac:dyDescent="0.2">
      <c r="A74" s="225"/>
      <c r="B74" s="225"/>
      <c r="C74" s="49" t="s">
        <v>502</v>
      </c>
      <c r="D74" s="15"/>
      <c r="E74" s="10" t="s">
        <v>615</v>
      </c>
      <c r="F74" s="7"/>
      <c r="G74" s="15"/>
      <c r="H74" s="10" t="s">
        <v>615</v>
      </c>
      <c r="I74" s="7">
        <f t="shared" si="0"/>
        <v>0</v>
      </c>
      <c r="N74" s="14"/>
      <c r="V74"/>
      <c r="W74"/>
      <c r="X74"/>
      <c r="Y74"/>
    </row>
    <row r="75" spans="1:25" ht="12.75" customHeight="1" x14ac:dyDescent="0.2">
      <c r="A75" s="225"/>
      <c r="B75" s="225"/>
      <c r="C75" s="49" t="s">
        <v>509</v>
      </c>
      <c r="D75" s="15"/>
      <c r="E75" s="10" t="s">
        <v>615</v>
      </c>
      <c r="F75" s="7"/>
      <c r="G75" s="15"/>
      <c r="H75" s="10" t="s">
        <v>615</v>
      </c>
      <c r="I75" s="7">
        <f t="shared" si="0"/>
        <v>0</v>
      </c>
      <c r="N75" s="14"/>
      <c r="V75"/>
      <c r="W75"/>
      <c r="X75"/>
      <c r="Y75"/>
    </row>
    <row r="76" spans="1:25" ht="12.75" customHeight="1" x14ac:dyDescent="0.2">
      <c r="A76" s="225"/>
      <c r="B76" s="225"/>
      <c r="C76" s="49" t="s">
        <v>511</v>
      </c>
      <c r="D76" s="15"/>
      <c r="E76" s="10">
        <f t="shared" ref="E76:E102" si="3">+D76/$I76</f>
        <v>0</v>
      </c>
      <c r="F76" s="7"/>
      <c r="G76" s="15">
        <v>384</v>
      </c>
      <c r="H76" s="10">
        <f t="shared" ref="H76:H102" si="4">+G76/$I76</f>
        <v>1</v>
      </c>
      <c r="I76" s="7">
        <f t="shared" si="0"/>
        <v>384</v>
      </c>
      <c r="N76" s="14"/>
      <c r="V76"/>
      <c r="W76"/>
      <c r="X76"/>
      <c r="Y76"/>
    </row>
    <row r="77" spans="1:25" ht="12.75" customHeight="1" thickBot="1" x14ac:dyDescent="0.25">
      <c r="A77" s="225"/>
      <c r="B77" s="226"/>
      <c r="C77" s="63" t="s">
        <v>0</v>
      </c>
      <c r="D77" s="59">
        <f>SUM(D53:D76)</f>
        <v>0</v>
      </c>
      <c r="E77" s="60">
        <f t="shared" si="3"/>
        <v>0</v>
      </c>
      <c r="F77" s="62"/>
      <c r="G77" s="59">
        <f>SUM(G53:G76)</f>
        <v>1440</v>
      </c>
      <c r="H77" s="60">
        <f t="shared" si="4"/>
        <v>1</v>
      </c>
      <c r="I77" s="62">
        <f t="shared" ref="I77:I102" si="5">+D77+G77</f>
        <v>1440</v>
      </c>
      <c r="N77" s="14"/>
      <c r="V77"/>
      <c r="W77"/>
      <c r="X77"/>
      <c r="Y77"/>
    </row>
    <row r="78" spans="1:25" ht="12.75" customHeight="1" thickBot="1" x14ac:dyDescent="0.25">
      <c r="A78" s="226"/>
      <c r="B78" s="228" t="s">
        <v>195</v>
      </c>
      <c r="C78" s="229"/>
      <c r="D78" s="75">
        <f>+D77</f>
        <v>0</v>
      </c>
      <c r="E78" s="76">
        <f t="shared" si="3"/>
        <v>0</v>
      </c>
      <c r="F78" s="77"/>
      <c r="G78" s="75">
        <f>+G77</f>
        <v>1440</v>
      </c>
      <c r="H78" s="76">
        <f t="shared" si="4"/>
        <v>1</v>
      </c>
      <c r="I78" s="77">
        <f t="shared" si="5"/>
        <v>1440</v>
      </c>
      <c r="N78" s="14"/>
      <c r="V78"/>
      <c r="W78"/>
      <c r="X78"/>
      <c r="Y78"/>
    </row>
    <row r="79" spans="1:25" ht="12.75" customHeight="1" x14ac:dyDescent="0.2">
      <c r="A79" s="235" t="s">
        <v>348</v>
      </c>
      <c r="B79" s="223" t="s">
        <v>335</v>
      </c>
      <c r="C79" s="50" t="s">
        <v>285</v>
      </c>
      <c r="D79" s="85"/>
      <c r="E79" s="86"/>
      <c r="F79" s="85"/>
      <c r="G79" s="85"/>
      <c r="H79" s="86"/>
      <c r="I79" s="85"/>
      <c r="N79" s="14"/>
      <c r="V79"/>
      <c r="W79"/>
      <c r="X79"/>
      <c r="Y79"/>
    </row>
    <row r="80" spans="1:25" ht="12.75" customHeight="1" x14ac:dyDescent="0.2">
      <c r="A80" s="238"/>
      <c r="B80" s="224"/>
      <c r="C80" s="49" t="s">
        <v>420</v>
      </c>
      <c r="D80" s="15"/>
      <c r="E80" s="10" t="s">
        <v>615</v>
      </c>
      <c r="F80" s="7"/>
      <c r="G80" s="15"/>
      <c r="H80" s="10" t="s">
        <v>615</v>
      </c>
      <c r="I80" s="7">
        <f t="shared" si="5"/>
        <v>0</v>
      </c>
      <c r="N80" s="14"/>
      <c r="V80"/>
      <c r="W80"/>
      <c r="X80"/>
      <c r="Y80"/>
    </row>
    <row r="81" spans="1:25" ht="12.75" customHeight="1" x14ac:dyDescent="0.2">
      <c r="A81" s="238"/>
      <c r="B81" s="224"/>
      <c r="C81" s="49" t="s">
        <v>423</v>
      </c>
      <c r="D81" s="15"/>
      <c r="E81" s="10" t="s">
        <v>615</v>
      </c>
      <c r="F81" s="7"/>
      <c r="G81" s="15"/>
      <c r="H81" s="10" t="s">
        <v>615</v>
      </c>
      <c r="I81" s="7">
        <f t="shared" si="5"/>
        <v>0</v>
      </c>
      <c r="N81" s="14"/>
      <c r="V81"/>
      <c r="W81"/>
      <c r="X81"/>
      <c r="Y81"/>
    </row>
    <row r="82" spans="1:25" ht="12.75" customHeight="1" x14ac:dyDescent="0.2">
      <c r="A82" s="238"/>
      <c r="B82" s="224"/>
      <c r="C82" s="49" t="s">
        <v>428</v>
      </c>
      <c r="D82" s="15"/>
      <c r="E82" s="10" t="s">
        <v>615</v>
      </c>
      <c r="F82" s="7"/>
      <c r="G82" s="15"/>
      <c r="H82" s="10" t="s">
        <v>615</v>
      </c>
      <c r="I82" s="7">
        <f t="shared" si="5"/>
        <v>0</v>
      </c>
      <c r="V82"/>
      <c r="W82"/>
      <c r="X82"/>
      <c r="Y82"/>
    </row>
    <row r="83" spans="1:25" ht="12.75" customHeight="1" x14ac:dyDescent="0.2">
      <c r="A83" s="238"/>
      <c r="B83" s="225"/>
      <c r="C83" s="49" t="s">
        <v>431</v>
      </c>
      <c r="D83" s="15">
        <v>2544</v>
      </c>
      <c r="E83" s="10">
        <f t="shared" si="3"/>
        <v>1</v>
      </c>
      <c r="F83" s="7"/>
      <c r="G83" s="15"/>
      <c r="H83" s="10">
        <f t="shared" si="4"/>
        <v>0</v>
      </c>
      <c r="I83" s="7">
        <f t="shared" si="5"/>
        <v>2544</v>
      </c>
      <c r="V83"/>
      <c r="W83"/>
      <c r="X83"/>
      <c r="Y83"/>
    </row>
    <row r="84" spans="1:25" ht="12.75" customHeight="1" x14ac:dyDescent="0.2">
      <c r="A84" s="238"/>
      <c r="B84" s="225"/>
      <c r="C84" s="49" t="s">
        <v>455</v>
      </c>
      <c r="D84" s="15"/>
      <c r="E84" s="10" t="s">
        <v>615</v>
      </c>
      <c r="F84" s="7"/>
      <c r="G84" s="15"/>
      <c r="H84" s="10" t="s">
        <v>615</v>
      </c>
      <c r="I84" s="7">
        <f t="shared" si="5"/>
        <v>0</v>
      </c>
      <c r="V84"/>
      <c r="W84"/>
      <c r="X84"/>
      <c r="Y84"/>
    </row>
    <row r="85" spans="1:25" ht="12.75" customHeight="1" x14ac:dyDescent="0.2">
      <c r="A85" s="238"/>
      <c r="B85" s="225"/>
      <c r="C85" s="49" t="s">
        <v>459</v>
      </c>
      <c r="D85" s="15"/>
      <c r="E85" s="10" t="s">
        <v>615</v>
      </c>
      <c r="F85" s="7"/>
      <c r="G85" s="15"/>
      <c r="H85" s="10" t="s">
        <v>615</v>
      </c>
      <c r="I85" s="7">
        <f t="shared" si="5"/>
        <v>0</v>
      </c>
      <c r="V85"/>
      <c r="W85"/>
      <c r="X85"/>
      <c r="Y85"/>
    </row>
    <row r="86" spans="1:25" ht="12.75" customHeight="1" x14ac:dyDescent="0.2">
      <c r="A86" s="238"/>
      <c r="B86" s="225"/>
      <c r="C86" s="49" t="s">
        <v>460</v>
      </c>
      <c r="D86" s="15">
        <v>2592</v>
      </c>
      <c r="E86" s="10">
        <f t="shared" si="3"/>
        <v>1</v>
      </c>
      <c r="F86" s="7"/>
      <c r="G86" s="15"/>
      <c r="H86" s="10">
        <f t="shared" si="4"/>
        <v>0</v>
      </c>
      <c r="I86" s="7">
        <f t="shared" si="5"/>
        <v>2592</v>
      </c>
      <c r="V86"/>
      <c r="W86"/>
      <c r="X86"/>
      <c r="Y86"/>
    </row>
    <row r="87" spans="1:25" ht="12.75" customHeight="1" x14ac:dyDescent="0.2">
      <c r="A87" s="238"/>
      <c r="B87" s="225"/>
      <c r="C87" s="49" t="s">
        <v>466</v>
      </c>
      <c r="D87" s="15"/>
      <c r="E87" s="10" t="s">
        <v>615</v>
      </c>
      <c r="F87" s="7"/>
      <c r="G87" s="15"/>
      <c r="H87" s="10" t="s">
        <v>615</v>
      </c>
      <c r="I87" s="7">
        <f t="shared" si="5"/>
        <v>0</v>
      </c>
      <c r="V87"/>
      <c r="W87"/>
      <c r="X87"/>
      <c r="Y87"/>
    </row>
    <row r="88" spans="1:25" ht="12.75" customHeight="1" x14ac:dyDescent="0.2">
      <c r="A88" s="238"/>
      <c r="B88" s="225"/>
      <c r="C88" s="49" t="s">
        <v>467</v>
      </c>
      <c r="D88" s="15"/>
      <c r="E88" s="10">
        <f t="shared" si="3"/>
        <v>0</v>
      </c>
      <c r="F88" s="7"/>
      <c r="G88" s="15">
        <v>1248</v>
      </c>
      <c r="H88" s="10">
        <f t="shared" si="4"/>
        <v>1</v>
      </c>
      <c r="I88" s="7">
        <f t="shared" si="5"/>
        <v>1248</v>
      </c>
      <c r="V88"/>
      <c r="W88"/>
      <c r="X88"/>
      <c r="Y88"/>
    </row>
    <row r="89" spans="1:25" ht="12.75" customHeight="1" x14ac:dyDescent="0.2">
      <c r="A89" s="238"/>
      <c r="B89" s="225"/>
      <c r="C89" s="49" t="s">
        <v>474</v>
      </c>
      <c r="D89" s="15"/>
      <c r="E89" s="10">
        <f t="shared" si="3"/>
        <v>0</v>
      </c>
      <c r="F89" s="7"/>
      <c r="G89" s="15">
        <v>864</v>
      </c>
      <c r="H89" s="10">
        <f t="shared" si="4"/>
        <v>1</v>
      </c>
      <c r="I89" s="7">
        <f t="shared" si="5"/>
        <v>864</v>
      </c>
      <c r="V89"/>
      <c r="W89"/>
      <c r="X89"/>
      <c r="Y89"/>
    </row>
    <row r="90" spans="1:25" ht="12.75" customHeight="1" x14ac:dyDescent="0.2">
      <c r="A90" s="238"/>
      <c r="B90" s="225"/>
      <c r="C90" s="49" t="s">
        <v>477</v>
      </c>
      <c r="D90" s="15"/>
      <c r="E90" s="10" t="s">
        <v>615</v>
      </c>
      <c r="F90" s="7"/>
      <c r="G90" s="15"/>
      <c r="H90" s="10" t="s">
        <v>615</v>
      </c>
      <c r="I90" s="7">
        <f t="shared" si="5"/>
        <v>0</v>
      </c>
      <c r="V90"/>
      <c r="W90"/>
      <c r="X90"/>
      <c r="Y90"/>
    </row>
    <row r="91" spans="1:25" ht="12.75" customHeight="1" x14ac:dyDescent="0.2">
      <c r="A91" s="238"/>
      <c r="B91" s="225"/>
      <c r="C91" s="49" t="s">
        <v>480</v>
      </c>
      <c r="D91" s="15"/>
      <c r="E91" s="10" t="s">
        <v>615</v>
      </c>
      <c r="F91" s="7"/>
      <c r="G91" s="15"/>
      <c r="H91" s="10" t="s">
        <v>615</v>
      </c>
      <c r="I91" s="7">
        <f t="shared" si="5"/>
        <v>0</v>
      </c>
      <c r="V91"/>
      <c r="W91"/>
      <c r="X91"/>
      <c r="Y91"/>
    </row>
    <row r="92" spans="1:25" ht="12.75" customHeight="1" x14ac:dyDescent="0.2">
      <c r="A92" s="238"/>
      <c r="B92" s="225"/>
      <c r="C92" s="49" t="s">
        <v>488</v>
      </c>
      <c r="D92" s="15">
        <v>1104</v>
      </c>
      <c r="E92" s="10">
        <f t="shared" si="3"/>
        <v>1</v>
      </c>
      <c r="F92" s="7"/>
      <c r="G92" s="15"/>
      <c r="H92" s="10">
        <f t="shared" si="4"/>
        <v>0</v>
      </c>
      <c r="I92" s="7">
        <f t="shared" si="5"/>
        <v>1104</v>
      </c>
      <c r="V92"/>
      <c r="W92"/>
      <c r="X92"/>
      <c r="Y92"/>
    </row>
    <row r="93" spans="1:25" ht="12.75" customHeight="1" x14ac:dyDescent="0.2">
      <c r="A93" s="238"/>
      <c r="B93" s="225"/>
      <c r="C93" s="49" t="s">
        <v>490</v>
      </c>
      <c r="D93" s="15"/>
      <c r="E93" s="10" t="s">
        <v>615</v>
      </c>
      <c r="F93" s="7"/>
      <c r="G93" s="15"/>
      <c r="H93" s="10" t="s">
        <v>615</v>
      </c>
      <c r="I93" s="7">
        <f t="shared" si="5"/>
        <v>0</v>
      </c>
      <c r="V93"/>
      <c r="W93"/>
      <c r="X93"/>
      <c r="Y93"/>
    </row>
    <row r="94" spans="1:25" ht="12.75" customHeight="1" x14ac:dyDescent="0.2">
      <c r="A94" s="238"/>
      <c r="B94" s="225"/>
      <c r="C94" s="49" t="s">
        <v>491</v>
      </c>
      <c r="D94" s="15"/>
      <c r="E94" s="10" t="s">
        <v>615</v>
      </c>
      <c r="F94" s="7"/>
      <c r="G94" s="15"/>
      <c r="H94" s="10" t="s">
        <v>615</v>
      </c>
      <c r="I94" s="7">
        <f t="shared" si="5"/>
        <v>0</v>
      </c>
      <c r="V94"/>
      <c r="W94"/>
      <c r="X94"/>
      <c r="Y94"/>
    </row>
    <row r="95" spans="1:25" ht="12.75" customHeight="1" x14ac:dyDescent="0.2">
      <c r="A95" s="238"/>
      <c r="B95" s="225"/>
      <c r="C95" s="49" t="s">
        <v>494</v>
      </c>
      <c r="D95" s="15"/>
      <c r="E95" s="10" t="s">
        <v>615</v>
      </c>
      <c r="F95" s="7"/>
      <c r="G95" s="15"/>
      <c r="H95" s="10" t="s">
        <v>615</v>
      </c>
      <c r="I95" s="7">
        <f t="shared" si="5"/>
        <v>0</v>
      </c>
      <c r="N95" s="14"/>
      <c r="V95"/>
      <c r="W95"/>
      <c r="X95"/>
      <c r="Y95"/>
    </row>
    <row r="96" spans="1:25" ht="12.75" customHeight="1" x14ac:dyDescent="0.2">
      <c r="A96" s="238"/>
      <c r="B96" s="225"/>
      <c r="C96" s="49" t="s">
        <v>497</v>
      </c>
      <c r="D96" s="15"/>
      <c r="E96" s="10" t="s">
        <v>615</v>
      </c>
      <c r="F96" s="7"/>
      <c r="G96" s="15"/>
      <c r="H96" s="10" t="s">
        <v>615</v>
      </c>
      <c r="I96" s="7">
        <f t="shared" si="5"/>
        <v>0</v>
      </c>
      <c r="N96" s="14"/>
      <c r="V96"/>
      <c r="W96"/>
      <c r="X96"/>
      <c r="Y96"/>
    </row>
    <row r="97" spans="1:25" ht="12.75" customHeight="1" x14ac:dyDescent="0.2">
      <c r="A97" s="238"/>
      <c r="B97" s="225"/>
      <c r="C97" s="49" t="s">
        <v>499</v>
      </c>
      <c r="D97" s="15">
        <v>1344</v>
      </c>
      <c r="E97" s="10">
        <f t="shared" si="3"/>
        <v>1</v>
      </c>
      <c r="F97" s="7"/>
      <c r="G97" s="15"/>
      <c r="H97" s="10">
        <f t="shared" si="4"/>
        <v>0</v>
      </c>
      <c r="I97" s="7">
        <f t="shared" si="5"/>
        <v>1344</v>
      </c>
      <c r="N97" s="14"/>
      <c r="V97"/>
      <c r="W97"/>
      <c r="X97"/>
      <c r="Y97"/>
    </row>
    <row r="98" spans="1:25" ht="12.75" customHeight="1" x14ac:dyDescent="0.2">
      <c r="A98" s="238"/>
      <c r="B98" s="225"/>
      <c r="C98" s="49" t="s">
        <v>501</v>
      </c>
      <c r="D98" s="15"/>
      <c r="E98" s="10" t="s">
        <v>615</v>
      </c>
      <c r="F98" s="7"/>
      <c r="G98" s="15"/>
      <c r="H98" s="10" t="s">
        <v>615</v>
      </c>
      <c r="I98" s="7">
        <f t="shared" si="5"/>
        <v>0</v>
      </c>
      <c r="V98"/>
      <c r="W98"/>
      <c r="X98"/>
      <c r="Y98"/>
    </row>
    <row r="99" spans="1:25" ht="12.75" customHeight="1" x14ac:dyDescent="0.2">
      <c r="A99" s="238"/>
      <c r="B99" s="225"/>
      <c r="C99" s="49" t="s">
        <v>502</v>
      </c>
      <c r="D99" s="15"/>
      <c r="E99" s="10" t="s">
        <v>615</v>
      </c>
      <c r="F99" s="7"/>
      <c r="G99" s="15"/>
      <c r="H99" s="10" t="s">
        <v>615</v>
      </c>
      <c r="I99" s="7">
        <f t="shared" si="5"/>
        <v>0</v>
      </c>
      <c r="N99" s="14"/>
      <c r="V99"/>
      <c r="W99"/>
      <c r="X99"/>
      <c r="Y99"/>
    </row>
    <row r="100" spans="1:25" ht="12.75" customHeight="1" x14ac:dyDescent="0.2">
      <c r="A100" s="238"/>
      <c r="B100" s="225"/>
      <c r="C100" s="49" t="s">
        <v>511</v>
      </c>
      <c r="D100" s="15"/>
      <c r="E100" s="10" t="s">
        <v>615</v>
      </c>
      <c r="F100" s="7"/>
      <c r="G100" s="15"/>
      <c r="H100" s="10" t="s">
        <v>615</v>
      </c>
      <c r="I100" s="7">
        <f t="shared" si="5"/>
        <v>0</v>
      </c>
      <c r="V100"/>
      <c r="W100"/>
      <c r="X100"/>
      <c r="Y100"/>
    </row>
    <row r="101" spans="1:25" ht="12.75" customHeight="1" thickBot="1" x14ac:dyDescent="0.25">
      <c r="A101" s="238"/>
      <c r="B101" s="226"/>
      <c r="C101" s="63" t="s">
        <v>0</v>
      </c>
      <c r="D101" s="59">
        <f>SUM(D80:D100)</f>
        <v>7584</v>
      </c>
      <c r="E101" s="60">
        <f t="shared" si="3"/>
        <v>0.78217821782178221</v>
      </c>
      <c r="F101" s="62"/>
      <c r="G101" s="59">
        <f>SUM(G80:G100)</f>
        <v>2112</v>
      </c>
      <c r="H101" s="60">
        <f t="shared" si="4"/>
        <v>0.21782178217821782</v>
      </c>
      <c r="I101" s="62">
        <f t="shared" si="5"/>
        <v>9696</v>
      </c>
      <c r="V101"/>
      <c r="W101"/>
      <c r="X101"/>
      <c r="Y101"/>
    </row>
    <row r="102" spans="1:25" ht="12.75" customHeight="1" thickBot="1" x14ac:dyDescent="0.25">
      <c r="A102" s="243"/>
      <c r="B102" s="228" t="s">
        <v>196</v>
      </c>
      <c r="C102" s="229"/>
      <c r="D102" s="75">
        <f>+D101</f>
        <v>7584</v>
      </c>
      <c r="E102" s="76">
        <f t="shared" si="3"/>
        <v>0.78217821782178221</v>
      </c>
      <c r="F102" s="77"/>
      <c r="G102" s="75">
        <f>+G101</f>
        <v>2112</v>
      </c>
      <c r="H102" s="76">
        <f t="shared" si="4"/>
        <v>0.21782178217821782</v>
      </c>
      <c r="I102" s="77">
        <f t="shared" si="5"/>
        <v>9696</v>
      </c>
      <c r="N102" s="14"/>
      <c r="V102"/>
      <c r="W102"/>
      <c r="X102"/>
      <c r="Y102"/>
    </row>
    <row r="103" spans="1:25" ht="12.75" customHeight="1" x14ac:dyDescent="0.2">
      <c r="A103" s="235" t="s">
        <v>347</v>
      </c>
      <c r="B103" s="223" t="s">
        <v>336</v>
      </c>
      <c r="C103" s="52" t="s">
        <v>387</v>
      </c>
      <c r="D103" s="42"/>
      <c r="E103" s="41"/>
      <c r="F103" s="42"/>
      <c r="G103" s="42"/>
      <c r="H103" s="41"/>
      <c r="I103" s="42"/>
      <c r="N103" s="14"/>
      <c r="V103"/>
      <c r="W103"/>
      <c r="X103"/>
      <c r="Y103"/>
    </row>
    <row r="104" spans="1:25" ht="12.75" customHeight="1" x14ac:dyDescent="0.2">
      <c r="A104" s="238"/>
      <c r="B104" s="225"/>
      <c r="C104" s="9" t="s">
        <v>422</v>
      </c>
      <c r="D104" s="7"/>
      <c r="E104" s="10" t="s">
        <v>615</v>
      </c>
      <c r="F104" s="12"/>
      <c r="G104" s="7"/>
      <c r="H104" s="10" t="s">
        <v>615</v>
      </c>
      <c r="I104" s="7">
        <f t="shared" ref="I104:I182" si="6">+D104+G104</f>
        <v>0</v>
      </c>
      <c r="N104" s="14"/>
      <c r="V104"/>
      <c r="W104"/>
      <c r="X104"/>
      <c r="Y104"/>
    </row>
    <row r="105" spans="1:25" ht="12.75" customHeight="1" x14ac:dyDescent="0.2">
      <c r="A105" s="238"/>
      <c r="B105" s="225"/>
      <c r="C105" s="9" t="s">
        <v>440</v>
      </c>
      <c r="D105" s="7"/>
      <c r="E105" s="10" t="s">
        <v>615</v>
      </c>
      <c r="F105" s="7"/>
      <c r="G105" s="7"/>
      <c r="H105" s="10" t="s">
        <v>615</v>
      </c>
      <c r="I105" s="7">
        <f t="shared" si="6"/>
        <v>0</v>
      </c>
      <c r="N105" s="14"/>
      <c r="V105"/>
      <c r="W105"/>
      <c r="X105"/>
      <c r="Y105"/>
    </row>
    <row r="106" spans="1:25" ht="12.75" customHeight="1" x14ac:dyDescent="0.2">
      <c r="A106" s="238"/>
      <c r="B106" s="225"/>
      <c r="C106" s="9" t="s">
        <v>560</v>
      </c>
      <c r="D106" s="7"/>
      <c r="E106" s="10" t="s">
        <v>615</v>
      </c>
      <c r="F106" s="7"/>
      <c r="G106" s="7"/>
      <c r="H106" s="10" t="s">
        <v>615</v>
      </c>
      <c r="I106" s="7">
        <f t="shared" si="6"/>
        <v>0</v>
      </c>
      <c r="N106" s="14"/>
      <c r="V106"/>
      <c r="W106"/>
      <c r="X106"/>
      <c r="Y106"/>
    </row>
    <row r="107" spans="1:25" ht="12.75" customHeight="1" x14ac:dyDescent="0.2">
      <c r="A107" s="238"/>
      <c r="B107" s="225"/>
      <c r="C107" s="9" t="s">
        <v>460</v>
      </c>
      <c r="D107" s="7"/>
      <c r="E107" s="10" t="s">
        <v>615</v>
      </c>
      <c r="F107" s="7"/>
      <c r="G107" s="7"/>
      <c r="H107" s="10" t="s">
        <v>615</v>
      </c>
      <c r="I107" s="7">
        <f t="shared" si="6"/>
        <v>0</v>
      </c>
      <c r="N107" s="14"/>
      <c r="V107"/>
      <c r="W107"/>
      <c r="X107"/>
      <c r="Y107"/>
    </row>
    <row r="108" spans="1:25" ht="12.75" customHeight="1" x14ac:dyDescent="0.2">
      <c r="A108" s="238"/>
      <c r="B108" s="225"/>
      <c r="C108" s="9" t="s">
        <v>461</v>
      </c>
      <c r="D108" s="7"/>
      <c r="E108" s="10" t="s">
        <v>615</v>
      </c>
      <c r="F108" s="7"/>
      <c r="G108" s="7"/>
      <c r="H108" s="10" t="s">
        <v>615</v>
      </c>
      <c r="I108" s="7">
        <f t="shared" si="6"/>
        <v>0</v>
      </c>
      <c r="N108" s="14"/>
      <c r="V108"/>
      <c r="W108"/>
      <c r="X108"/>
      <c r="Y108"/>
    </row>
    <row r="109" spans="1:25" ht="12.75" customHeight="1" x14ac:dyDescent="0.2">
      <c r="A109" s="238"/>
      <c r="B109" s="225"/>
      <c r="C109" s="9" t="s">
        <v>473</v>
      </c>
      <c r="D109" s="7"/>
      <c r="E109" s="10" t="s">
        <v>615</v>
      </c>
      <c r="F109" s="7"/>
      <c r="G109" s="7"/>
      <c r="H109" s="10" t="s">
        <v>615</v>
      </c>
      <c r="I109" s="7">
        <f t="shared" si="6"/>
        <v>0</v>
      </c>
      <c r="N109" s="14"/>
      <c r="V109"/>
      <c r="W109"/>
      <c r="X109"/>
      <c r="Y109"/>
    </row>
    <row r="110" spans="1:25" ht="12.75" customHeight="1" x14ac:dyDescent="0.2">
      <c r="A110" s="238"/>
      <c r="B110" s="225"/>
      <c r="C110" s="9" t="s">
        <v>477</v>
      </c>
      <c r="D110" s="7"/>
      <c r="E110" s="10" t="s">
        <v>615</v>
      </c>
      <c r="F110" s="7"/>
      <c r="G110" s="7"/>
      <c r="H110" s="10" t="s">
        <v>615</v>
      </c>
      <c r="I110" s="7">
        <f t="shared" si="6"/>
        <v>0</v>
      </c>
      <c r="N110" s="14"/>
      <c r="V110"/>
      <c r="W110"/>
      <c r="X110"/>
      <c r="Y110"/>
    </row>
    <row r="111" spans="1:25" ht="12.75" customHeight="1" x14ac:dyDescent="0.2">
      <c r="A111" s="238"/>
      <c r="B111" s="225"/>
      <c r="C111" s="9" t="s">
        <v>561</v>
      </c>
      <c r="D111" s="7">
        <v>7248</v>
      </c>
      <c r="E111" s="10">
        <f t="shared" ref="E111:E182" si="7">+D111/$I111</f>
        <v>0.70560747663551404</v>
      </c>
      <c r="F111" s="7"/>
      <c r="G111" s="7">
        <v>3024</v>
      </c>
      <c r="H111" s="10">
        <f t="shared" ref="H111:H182" si="8">+G111/$I111</f>
        <v>0.29439252336448596</v>
      </c>
      <c r="I111" s="7">
        <f t="shared" si="6"/>
        <v>10272</v>
      </c>
      <c r="N111" s="14"/>
      <c r="V111"/>
      <c r="W111"/>
      <c r="X111"/>
      <c r="Y111"/>
    </row>
    <row r="112" spans="1:25" ht="12.75" customHeight="1" x14ac:dyDescent="0.2">
      <c r="A112" s="238"/>
      <c r="B112" s="225"/>
      <c r="C112" s="9" t="s">
        <v>499</v>
      </c>
      <c r="D112" s="7"/>
      <c r="E112" s="10" t="s">
        <v>615</v>
      </c>
      <c r="F112" s="7"/>
      <c r="G112" s="7"/>
      <c r="H112" s="10" t="s">
        <v>615</v>
      </c>
      <c r="I112" s="7">
        <f t="shared" si="6"/>
        <v>0</v>
      </c>
      <c r="V112"/>
      <c r="W112"/>
      <c r="X112"/>
      <c r="Y112"/>
    </row>
    <row r="113" spans="1:25" ht="12.75" customHeight="1" x14ac:dyDescent="0.2">
      <c r="A113" s="238"/>
      <c r="B113" s="225"/>
      <c r="C113" s="9" t="s">
        <v>501</v>
      </c>
      <c r="D113" s="15"/>
      <c r="E113" s="10" t="s">
        <v>615</v>
      </c>
      <c r="F113" s="49"/>
      <c r="G113" s="15"/>
      <c r="H113" s="10" t="s">
        <v>615</v>
      </c>
      <c r="I113" s="15">
        <f t="shared" si="6"/>
        <v>0</v>
      </c>
      <c r="V113"/>
      <c r="W113"/>
      <c r="X113"/>
      <c r="Y113"/>
    </row>
    <row r="114" spans="1:25" ht="12.75" customHeight="1" x14ac:dyDescent="0.2">
      <c r="A114" s="238"/>
      <c r="B114" s="225"/>
      <c r="C114" s="9" t="s">
        <v>667</v>
      </c>
      <c r="D114" s="15"/>
      <c r="E114" s="10" t="s">
        <v>615</v>
      </c>
      <c r="F114" s="49"/>
      <c r="G114" s="15"/>
      <c r="H114" s="10" t="s">
        <v>615</v>
      </c>
      <c r="I114" s="15">
        <f t="shared" ref="I114" si="9">+D114+G114</f>
        <v>0</v>
      </c>
      <c r="V114"/>
      <c r="W114"/>
      <c r="X114"/>
      <c r="Y114"/>
    </row>
    <row r="115" spans="1:25" ht="12.75" customHeight="1" x14ac:dyDescent="0.2">
      <c r="A115" s="238"/>
      <c r="B115" s="225"/>
      <c r="C115" s="9" t="s">
        <v>509</v>
      </c>
      <c r="D115" s="15"/>
      <c r="E115" s="10" t="s">
        <v>615</v>
      </c>
      <c r="F115" s="49"/>
      <c r="G115" s="15"/>
      <c r="H115" s="10" t="s">
        <v>615</v>
      </c>
      <c r="I115" s="15">
        <f t="shared" si="6"/>
        <v>0</v>
      </c>
      <c r="V115"/>
      <c r="W115"/>
      <c r="X115"/>
      <c r="Y115"/>
    </row>
    <row r="116" spans="1:25" ht="12.75" customHeight="1" x14ac:dyDescent="0.2">
      <c r="A116" s="238"/>
      <c r="B116" s="225"/>
      <c r="C116" s="9" t="s">
        <v>511</v>
      </c>
      <c r="D116" s="15"/>
      <c r="E116" s="10" t="s">
        <v>615</v>
      </c>
      <c r="F116" s="49"/>
      <c r="G116" s="15"/>
      <c r="H116" s="10" t="s">
        <v>615</v>
      </c>
      <c r="I116" s="15">
        <f t="shared" si="6"/>
        <v>0</v>
      </c>
      <c r="V116"/>
      <c r="W116"/>
      <c r="X116"/>
      <c r="Y116"/>
    </row>
    <row r="117" spans="1:25" ht="12.75" customHeight="1" x14ac:dyDescent="0.2">
      <c r="A117" s="238"/>
      <c r="B117" s="225"/>
      <c r="C117" s="34" t="s">
        <v>44</v>
      </c>
      <c r="D117" s="32">
        <f>SUM(D104:D116)</f>
        <v>7248</v>
      </c>
      <c r="E117" s="33">
        <f t="shared" si="7"/>
        <v>0.70560747663551404</v>
      </c>
      <c r="F117" s="32"/>
      <c r="G117" s="32">
        <f>SUM(G104:G116)</f>
        <v>3024</v>
      </c>
      <c r="H117" s="33">
        <f t="shared" si="8"/>
        <v>0.29439252336448596</v>
      </c>
      <c r="I117" s="32">
        <f t="shared" si="6"/>
        <v>10272</v>
      </c>
      <c r="N117" s="14"/>
      <c r="V117"/>
      <c r="W117"/>
      <c r="X117"/>
      <c r="Y117"/>
    </row>
    <row r="118" spans="1:25" ht="12.75" customHeight="1" x14ac:dyDescent="0.2">
      <c r="A118" s="238"/>
      <c r="B118" s="225"/>
      <c r="C118" s="52" t="s">
        <v>286</v>
      </c>
      <c r="D118" s="42"/>
      <c r="E118" s="41"/>
      <c r="F118" s="42"/>
      <c r="G118" s="42"/>
      <c r="H118" s="41"/>
      <c r="I118" s="42"/>
      <c r="V118"/>
      <c r="W118"/>
      <c r="X118"/>
      <c r="Y118"/>
    </row>
    <row r="119" spans="1:25" ht="12.75" customHeight="1" x14ac:dyDescent="0.2">
      <c r="A119" s="238"/>
      <c r="B119" s="225"/>
      <c r="C119" s="9" t="s">
        <v>423</v>
      </c>
      <c r="D119" s="16"/>
      <c r="E119" s="10" t="s">
        <v>615</v>
      </c>
      <c r="F119" s="16"/>
      <c r="G119" s="16"/>
      <c r="H119" s="10" t="s">
        <v>615</v>
      </c>
      <c r="I119" s="16">
        <f t="shared" si="6"/>
        <v>0</v>
      </c>
      <c r="V119"/>
      <c r="W119"/>
      <c r="X119"/>
      <c r="Y119"/>
    </row>
    <row r="120" spans="1:25" ht="12.75" customHeight="1" x14ac:dyDescent="0.2">
      <c r="A120" s="238"/>
      <c r="B120" s="225"/>
      <c r="C120" s="9" t="s">
        <v>452</v>
      </c>
      <c r="D120" s="16"/>
      <c r="E120" s="10" t="s">
        <v>615</v>
      </c>
      <c r="F120" s="16"/>
      <c r="G120" s="16"/>
      <c r="H120" s="10" t="s">
        <v>615</v>
      </c>
      <c r="I120" s="16">
        <f t="shared" si="6"/>
        <v>0</v>
      </c>
      <c r="V120"/>
      <c r="W120"/>
      <c r="X120"/>
      <c r="Y120"/>
    </row>
    <row r="121" spans="1:25" ht="12.75" customHeight="1" x14ac:dyDescent="0.2">
      <c r="A121" s="238"/>
      <c r="B121" s="225"/>
      <c r="C121" s="9" t="s">
        <v>466</v>
      </c>
      <c r="D121" s="7">
        <v>8000</v>
      </c>
      <c r="E121" s="10">
        <f t="shared" si="7"/>
        <v>1</v>
      </c>
      <c r="F121" s="7"/>
      <c r="G121" s="7"/>
      <c r="H121" s="10">
        <f t="shared" si="8"/>
        <v>0</v>
      </c>
      <c r="I121" s="7">
        <f t="shared" si="6"/>
        <v>8000</v>
      </c>
      <c r="N121" s="14"/>
      <c r="V121"/>
      <c r="W121"/>
      <c r="X121"/>
      <c r="Y121"/>
    </row>
    <row r="122" spans="1:25" ht="12.75" customHeight="1" x14ac:dyDescent="0.2">
      <c r="A122" s="238"/>
      <c r="B122" s="225"/>
      <c r="C122" s="9" t="s">
        <v>471</v>
      </c>
      <c r="D122" s="7"/>
      <c r="E122" s="10" t="s">
        <v>615</v>
      </c>
      <c r="F122" s="7"/>
      <c r="G122" s="7"/>
      <c r="H122" s="10" t="s">
        <v>615</v>
      </c>
      <c r="I122" s="7">
        <f t="shared" si="6"/>
        <v>0</v>
      </c>
      <c r="V122"/>
      <c r="W122"/>
      <c r="X122"/>
      <c r="Y122"/>
    </row>
    <row r="123" spans="1:25" ht="12.75" customHeight="1" x14ac:dyDescent="0.2">
      <c r="A123" s="238"/>
      <c r="B123" s="225"/>
      <c r="C123" s="9" t="s">
        <v>480</v>
      </c>
      <c r="D123" s="14"/>
      <c r="E123" s="10" t="s">
        <v>615</v>
      </c>
      <c r="F123" s="7"/>
      <c r="G123" s="7"/>
      <c r="H123" s="10" t="s">
        <v>615</v>
      </c>
      <c r="I123" s="7">
        <f t="shared" si="6"/>
        <v>0</v>
      </c>
      <c r="V123"/>
      <c r="W123"/>
      <c r="X123"/>
      <c r="Y123"/>
    </row>
    <row r="124" spans="1:25" ht="12.75" customHeight="1" x14ac:dyDescent="0.2">
      <c r="A124" s="238"/>
      <c r="B124" s="225"/>
      <c r="C124" s="51" t="s">
        <v>490</v>
      </c>
      <c r="D124" s="7"/>
      <c r="E124" s="10" t="s">
        <v>615</v>
      </c>
      <c r="F124" s="7"/>
      <c r="G124" s="7"/>
      <c r="H124" s="10" t="s">
        <v>615</v>
      </c>
      <c r="I124" s="7">
        <f t="shared" si="6"/>
        <v>0</v>
      </c>
      <c r="V124"/>
      <c r="W124"/>
      <c r="X124"/>
      <c r="Y124"/>
    </row>
    <row r="125" spans="1:25" ht="12.75" customHeight="1" x14ac:dyDescent="0.2">
      <c r="A125" s="238"/>
      <c r="B125" s="225"/>
      <c r="C125" s="9" t="s">
        <v>494</v>
      </c>
      <c r="D125" s="7"/>
      <c r="E125" s="10" t="s">
        <v>615</v>
      </c>
      <c r="F125" s="7"/>
      <c r="G125" s="7"/>
      <c r="H125" s="10" t="s">
        <v>615</v>
      </c>
      <c r="I125" s="7">
        <f t="shared" si="6"/>
        <v>0</v>
      </c>
      <c r="V125"/>
      <c r="W125"/>
      <c r="X125"/>
      <c r="Y125"/>
    </row>
    <row r="126" spans="1:25" ht="12.75" customHeight="1" x14ac:dyDescent="0.2">
      <c r="A126" s="238"/>
      <c r="B126" s="225"/>
      <c r="C126" s="9" t="s">
        <v>495</v>
      </c>
      <c r="D126" s="7"/>
      <c r="E126" s="10" t="s">
        <v>615</v>
      </c>
      <c r="F126" s="7"/>
      <c r="G126" s="7"/>
      <c r="H126" s="10" t="s">
        <v>615</v>
      </c>
      <c r="I126" s="7">
        <f t="shared" si="6"/>
        <v>0</v>
      </c>
      <c r="V126"/>
      <c r="W126"/>
      <c r="X126"/>
      <c r="Y126"/>
    </row>
    <row r="127" spans="1:25" ht="12.75" customHeight="1" x14ac:dyDescent="0.2">
      <c r="A127" s="238"/>
      <c r="B127" s="225"/>
      <c r="C127" s="48" t="s">
        <v>502</v>
      </c>
      <c r="D127" s="7">
        <v>19632</v>
      </c>
      <c r="E127" s="10">
        <f t="shared" si="7"/>
        <v>0.90286975717439288</v>
      </c>
      <c r="F127" s="7"/>
      <c r="G127" s="7">
        <v>2112</v>
      </c>
      <c r="H127" s="10">
        <f t="shared" si="8"/>
        <v>9.713024282560706E-2</v>
      </c>
      <c r="I127" s="7">
        <f t="shared" si="6"/>
        <v>21744</v>
      </c>
      <c r="N127" s="14"/>
      <c r="V127"/>
      <c r="W127"/>
      <c r="X127"/>
      <c r="Y127"/>
    </row>
    <row r="128" spans="1:25" ht="12.75" customHeight="1" x14ac:dyDescent="0.2">
      <c r="A128" s="238"/>
      <c r="B128" s="225"/>
      <c r="C128" s="48" t="s">
        <v>510</v>
      </c>
      <c r="D128" s="7"/>
      <c r="E128" s="10" t="s">
        <v>615</v>
      </c>
      <c r="F128" s="7"/>
      <c r="G128" s="7"/>
      <c r="H128" s="10" t="s">
        <v>615</v>
      </c>
      <c r="I128" s="7">
        <f t="shared" si="6"/>
        <v>0</v>
      </c>
      <c r="V128"/>
      <c r="W128"/>
      <c r="X128"/>
      <c r="Y128"/>
    </row>
    <row r="129" spans="1:25" ht="12.75" customHeight="1" x14ac:dyDescent="0.2">
      <c r="A129" s="238"/>
      <c r="B129" s="225"/>
      <c r="C129" s="34" t="s">
        <v>44</v>
      </c>
      <c r="D129" s="32">
        <f>SUM(D119:D128)</f>
        <v>27632</v>
      </c>
      <c r="E129" s="33">
        <f t="shared" si="7"/>
        <v>0.92899408284023666</v>
      </c>
      <c r="F129" s="32"/>
      <c r="G129" s="32">
        <f>SUM(G119:G128)</f>
        <v>2112</v>
      </c>
      <c r="H129" s="33">
        <f t="shared" si="8"/>
        <v>7.1005917159763315E-2</v>
      </c>
      <c r="I129" s="32">
        <f t="shared" si="6"/>
        <v>29744</v>
      </c>
      <c r="N129" s="14"/>
      <c r="V129"/>
      <c r="W129"/>
      <c r="X129"/>
      <c r="Y129"/>
    </row>
    <row r="130" spans="1:25" ht="12.75" customHeight="1" x14ac:dyDescent="0.2">
      <c r="A130" s="238"/>
      <c r="B130" s="225"/>
      <c r="C130" s="52" t="s">
        <v>55</v>
      </c>
      <c r="D130" s="32"/>
      <c r="E130" s="33"/>
      <c r="F130" s="32"/>
      <c r="G130" s="32"/>
      <c r="H130" s="33"/>
      <c r="I130" s="32"/>
      <c r="V130"/>
      <c r="W130"/>
      <c r="X130"/>
      <c r="Y130"/>
    </row>
    <row r="131" spans="1:25" ht="12.75" customHeight="1" x14ac:dyDescent="0.2">
      <c r="A131" s="238"/>
      <c r="B131" s="225"/>
      <c r="C131" s="9" t="s">
        <v>420</v>
      </c>
      <c r="D131" s="7"/>
      <c r="E131" s="10" t="s">
        <v>615</v>
      </c>
      <c r="F131" s="7"/>
      <c r="G131" s="7"/>
      <c r="H131" s="10" t="s">
        <v>615</v>
      </c>
      <c r="I131" s="7">
        <f t="shared" si="6"/>
        <v>0</v>
      </c>
      <c r="V131"/>
      <c r="W131"/>
      <c r="X131"/>
      <c r="Y131"/>
    </row>
    <row r="132" spans="1:25" ht="12.75" customHeight="1" x14ac:dyDescent="0.2">
      <c r="A132" s="238"/>
      <c r="B132" s="225"/>
      <c r="C132" s="9" t="s">
        <v>428</v>
      </c>
      <c r="D132" s="7"/>
      <c r="E132" s="10" t="s">
        <v>615</v>
      </c>
      <c r="F132" s="7"/>
      <c r="G132" s="7"/>
      <c r="H132" s="10" t="s">
        <v>615</v>
      </c>
      <c r="I132" s="7">
        <f t="shared" si="6"/>
        <v>0</v>
      </c>
      <c r="V132"/>
      <c r="W132"/>
      <c r="X132"/>
      <c r="Y132"/>
    </row>
    <row r="133" spans="1:25" ht="12.75" customHeight="1" x14ac:dyDescent="0.2">
      <c r="A133" s="238"/>
      <c r="B133" s="225"/>
      <c r="C133" s="9" t="s">
        <v>435</v>
      </c>
      <c r="D133" s="15"/>
      <c r="E133" s="10" t="s">
        <v>615</v>
      </c>
      <c r="F133" s="7"/>
      <c r="G133" s="15"/>
      <c r="H133" s="10" t="s">
        <v>615</v>
      </c>
      <c r="I133" s="7">
        <f t="shared" si="6"/>
        <v>0</v>
      </c>
      <c r="V133"/>
      <c r="W133"/>
      <c r="X133"/>
      <c r="Y133"/>
    </row>
    <row r="134" spans="1:25" ht="12.75" customHeight="1" x14ac:dyDescent="0.2">
      <c r="A134" s="238"/>
      <c r="B134" s="225"/>
      <c r="C134" s="9" t="s">
        <v>467</v>
      </c>
      <c r="D134" s="15"/>
      <c r="E134" s="10" t="s">
        <v>615</v>
      </c>
      <c r="F134" s="7"/>
      <c r="G134" s="15"/>
      <c r="H134" s="10" t="s">
        <v>615</v>
      </c>
      <c r="I134" s="7">
        <f t="shared" si="6"/>
        <v>0</v>
      </c>
      <c r="V134"/>
      <c r="W134"/>
      <c r="X134"/>
      <c r="Y134"/>
    </row>
    <row r="135" spans="1:25" ht="12.75" customHeight="1" x14ac:dyDescent="0.2">
      <c r="A135" s="238"/>
      <c r="B135" s="225"/>
      <c r="C135" s="9" t="s">
        <v>474</v>
      </c>
      <c r="D135" s="7"/>
      <c r="E135" s="10" t="s">
        <v>615</v>
      </c>
      <c r="F135" s="7"/>
      <c r="G135" s="7"/>
      <c r="H135" s="10" t="s">
        <v>615</v>
      </c>
      <c r="I135" s="7">
        <f t="shared" si="6"/>
        <v>0</v>
      </c>
      <c r="V135"/>
      <c r="W135"/>
      <c r="X135"/>
      <c r="Y135"/>
    </row>
    <row r="136" spans="1:25" ht="12.75" customHeight="1" x14ac:dyDescent="0.2">
      <c r="A136" s="238"/>
      <c r="B136" s="225"/>
      <c r="C136" s="9" t="s">
        <v>484</v>
      </c>
      <c r="D136" s="7"/>
      <c r="E136" s="10" t="s">
        <v>615</v>
      </c>
      <c r="F136" s="7"/>
      <c r="G136" s="7"/>
      <c r="H136" s="10" t="s">
        <v>615</v>
      </c>
      <c r="I136" s="7">
        <f t="shared" si="6"/>
        <v>0</v>
      </c>
      <c r="V136"/>
      <c r="W136"/>
      <c r="X136"/>
      <c r="Y136"/>
    </row>
    <row r="137" spans="1:25" ht="12.75" customHeight="1" x14ac:dyDescent="0.2">
      <c r="A137" s="238"/>
      <c r="B137" s="225"/>
      <c r="C137" s="9" t="s">
        <v>491</v>
      </c>
      <c r="D137" s="7"/>
      <c r="E137" s="10" t="s">
        <v>615</v>
      </c>
      <c r="F137" s="7"/>
      <c r="G137" s="7"/>
      <c r="H137" s="10" t="s">
        <v>615</v>
      </c>
      <c r="I137" s="7">
        <f t="shared" si="6"/>
        <v>0</v>
      </c>
      <c r="V137"/>
      <c r="W137"/>
      <c r="X137"/>
      <c r="Y137"/>
    </row>
    <row r="138" spans="1:25" ht="12.75" customHeight="1" x14ac:dyDescent="0.2">
      <c r="A138" s="238"/>
      <c r="B138" s="225"/>
      <c r="C138" s="9" t="s">
        <v>497</v>
      </c>
      <c r="D138" s="7"/>
      <c r="E138" s="10" t="s">
        <v>615</v>
      </c>
      <c r="F138" s="7"/>
      <c r="G138" s="7"/>
      <c r="H138" s="10" t="s">
        <v>615</v>
      </c>
      <c r="I138" s="7">
        <f t="shared" si="6"/>
        <v>0</v>
      </c>
      <c r="V138"/>
      <c r="W138"/>
      <c r="X138"/>
      <c r="Y138"/>
    </row>
    <row r="139" spans="1:25" ht="12.75" customHeight="1" x14ac:dyDescent="0.2">
      <c r="A139" s="238"/>
      <c r="B139" s="225"/>
      <c r="C139" s="9" t="s">
        <v>562</v>
      </c>
      <c r="D139" s="7">
        <v>768</v>
      </c>
      <c r="E139" s="10">
        <f t="shared" si="7"/>
        <v>1</v>
      </c>
      <c r="F139" s="7"/>
      <c r="G139" s="7"/>
      <c r="H139" s="10">
        <f t="shared" si="8"/>
        <v>0</v>
      </c>
      <c r="I139" s="7">
        <f t="shared" si="6"/>
        <v>768</v>
      </c>
      <c r="N139" s="14"/>
      <c r="V139"/>
      <c r="W139"/>
      <c r="X139"/>
      <c r="Y139"/>
    </row>
    <row r="140" spans="1:25" ht="12.75" customHeight="1" thickBot="1" x14ac:dyDescent="0.25">
      <c r="A140" s="238"/>
      <c r="B140" s="225"/>
      <c r="C140" s="72" t="s">
        <v>44</v>
      </c>
      <c r="D140" s="73">
        <f>SUM(D131:D139)</f>
        <v>768</v>
      </c>
      <c r="E140" s="74">
        <f t="shared" si="7"/>
        <v>1</v>
      </c>
      <c r="F140" s="73"/>
      <c r="G140" s="73">
        <f>SUM(G131:G139)</f>
        <v>0</v>
      </c>
      <c r="H140" s="74">
        <f t="shared" si="8"/>
        <v>0</v>
      </c>
      <c r="I140" s="73">
        <f t="shared" si="6"/>
        <v>768</v>
      </c>
      <c r="N140" s="14"/>
      <c r="V140"/>
      <c r="W140"/>
      <c r="X140"/>
      <c r="Y140"/>
    </row>
    <row r="141" spans="1:25" ht="12.75" customHeight="1" x14ac:dyDescent="0.2">
      <c r="A141" s="221" t="s">
        <v>347</v>
      </c>
      <c r="B141" s="224" t="s">
        <v>336</v>
      </c>
      <c r="C141" s="52" t="s">
        <v>669</v>
      </c>
      <c r="D141" s="71"/>
      <c r="E141" s="41"/>
      <c r="F141" s="42"/>
      <c r="G141" s="71"/>
      <c r="H141" s="41"/>
      <c r="I141" s="42"/>
      <c r="V141"/>
      <c r="W141"/>
      <c r="X141"/>
      <c r="Y141"/>
    </row>
    <row r="142" spans="1:25" ht="12.75" customHeight="1" x14ac:dyDescent="0.2">
      <c r="A142" s="238"/>
      <c r="B142" s="224"/>
      <c r="C142" s="51" t="s">
        <v>563</v>
      </c>
      <c r="D142" s="16">
        <v>816</v>
      </c>
      <c r="E142" s="17">
        <f t="shared" si="7"/>
        <v>1</v>
      </c>
      <c r="F142" s="16"/>
      <c r="G142" s="16"/>
      <c r="H142" s="17">
        <f t="shared" si="8"/>
        <v>0</v>
      </c>
      <c r="I142" s="16">
        <f t="shared" si="6"/>
        <v>816</v>
      </c>
      <c r="N142" s="14"/>
      <c r="V142"/>
      <c r="W142"/>
      <c r="X142"/>
      <c r="Y142"/>
    </row>
    <row r="143" spans="1:25" ht="12.75" customHeight="1" x14ac:dyDescent="0.2">
      <c r="A143" s="238"/>
      <c r="B143" s="224"/>
      <c r="C143" s="51" t="s">
        <v>528</v>
      </c>
      <c r="D143" s="16"/>
      <c r="E143" s="10" t="s">
        <v>615</v>
      </c>
      <c r="F143" s="16"/>
      <c r="G143" s="16"/>
      <c r="H143" s="10" t="s">
        <v>615</v>
      </c>
      <c r="I143" s="16">
        <f t="shared" si="6"/>
        <v>0</v>
      </c>
      <c r="V143"/>
      <c r="W143"/>
      <c r="X143"/>
      <c r="Y143"/>
    </row>
    <row r="144" spans="1:25" ht="12.75" customHeight="1" x14ac:dyDescent="0.2">
      <c r="A144" s="238"/>
      <c r="B144" s="224"/>
      <c r="C144" s="51" t="s">
        <v>529</v>
      </c>
      <c r="D144" s="16"/>
      <c r="E144" s="10" t="s">
        <v>615</v>
      </c>
      <c r="F144" s="16"/>
      <c r="G144" s="16"/>
      <c r="H144" s="10" t="s">
        <v>615</v>
      </c>
      <c r="I144" s="16">
        <f t="shared" si="6"/>
        <v>0</v>
      </c>
      <c r="V144"/>
      <c r="W144"/>
      <c r="X144"/>
      <c r="Y144"/>
    </row>
    <row r="145" spans="1:25" ht="12.75" customHeight="1" x14ac:dyDescent="0.2">
      <c r="A145" s="238"/>
      <c r="B145" s="224"/>
      <c r="C145" s="9" t="s">
        <v>530</v>
      </c>
      <c r="D145" s="16"/>
      <c r="E145" s="10" t="s">
        <v>615</v>
      </c>
      <c r="F145" s="16"/>
      <c r="G145" s="16"/>
      <c r="H145" s="10" t="s">
        <v>615</v>
      </c>
      <c r="I145" s="16">
        <f t="shared" si="6"/>
        <v>0</v>
      </c>
      <c r="V145"/>
      <c r="W145"/>
      <c r="X145"/>
      <c r="Y145"/>
    </row>
    <row r="146" spans="1:25" ht="12.75" customHeight="1" x14ac:dyDescent="0.2">
      <c r="A146" s="238"/>
      <c r="B146" s="224"/>
      <c r="C146" s="48" t="s">
        <v>526</v>
      </c>
      <c r="D146" s="16"/>
      <c r="E146" s="17">
        <f t="shared" si="7"/>
        <v>0</v>
      </c>
      <c r="F146" s="16"/>
      <c r="G146" s="16">
        <v>768</v>
      </c>
      <c r="H146" s="17">
        <f t="shared" si="8"/>
        <v>1</v>
      </c>
      <c r="I146" s="16">
        <f t="shared" si="6"/>
        <v>768</v>
      </c>
      <c r="V146"/>
      <c r="W146"/>
      <c r="X146"/>
      <c r="Y146"/>
    </row>
    <row r="147" spans="1:25" ht="12.75" customHeight="1" x14ac:dyDescent="0.2">
      <c r="A147" s="238"/>
      <c r="B147" s="224"/>
      <c r="C147" s="48" t="s">
        <v>531</v>
      </c>
      <c r="D147" s="16">
        <v>1200</v>
      </c>
      <c r="E147" s="17">
        <f t="shared" si="7"/>
        <v>1</v>
      </c>
      <c r="F147" s="16"/>
      <c r="G147" s="16"/>
      <c r="H147" s="17">
        <f t="shared" si="8"/>
        <v>0</v>
      </c>
      <c r="I147" s="16">
        <f t="shared" si="6"/>
        <v>1200</v>
      </c>
      <c r="V147"/>
      <c r="W147"/>
      <c r="X147"/>
      <c r="Y147"/>
    </row>
    <row r="148" spans="1:25" ht="12.75" customHeight="1" x14ac:dyDescent="0.2">
      <c r="A148" s="238"/>
      <c r="B148" s="224"/>
      <c r="C148" s="48" t="s">
        <v>532</v>
      </c>
      <c r="D148" s="16"/>
      <c r="E148" s="10" t="s">
        <v>615</v>
      </c>
      <c r="F148" s="7"/>
      <c r="G148" s="16"/>
      <c r="H148" s="10" t="s">
        <v>615</v>
      </c>
      <c r="I148" s="7">
        <f t="shared" si="6"/>
        <v>0</v>
      </c>
      <c r="V148"/>
      <c r="W148"/>
      <c r="X148"/>
      <c r="Y148"/>
    </row>
    <row r="149" spans="1:25" ht="12.75" customHeight="1" x14ac:dyDescent="0.2">
      <c r="A149" s="238"/>
      <c r="B149" s="224"/>
      <c r="C149" s="48" t="s">
        <v>533</v>
      </c>
      <c r="D149" s="16"/>
      <c r="E149" s="10" t="s">
        <v>615</v>
      </c>
      <c r="F149" s="7"/>
      <c r="G149" s="16"/>
      <c r="H149" s="10" t="s">
        <v>615</v>
      </c>
      <c r="I149" s="7">
        <f t="shared" si="6"/>
        <v>0</v>
      </c>
      <c r="V149"/>
      <c r="W149"/>
      <c r="X149"/>
      <c r="Y149"/>
    </row>
    <row r="150" spans="1:25" ht="12.75" customHeight="1" x14ac:dyDescent="0.2">
      <c r="A150" s="238"/>
      <c r="B150" s="224"/>
      <c r="C150" s="9" t="s">
        <v>534</v>
      </c>
      <c r="D150" s="16">
        <v>3648</v>
      </c>
      <c r="E150" s="17">
        <f t="shared" si="7"/>
        <v>0.70370370370370372</v>
      </c>
      <c r="F150" s="7"/>
      <c r="G150" s="16">
        <v>1536</v>
      </c>
      <c r="H150" s="17">
        <f t="shared" si="8"/>
        <v>0.29629629629629628</v>
      </c>
      <c r="I150" s="7">
        <f t="shared" si="6"/>
        <v>5184</v>
      </c>
      <c r="V150"/>
      <c r="W150"/>
      <c r="X150"/>
      <c r="Y150"/>
    </row>
    <row r="151" spans="1:25" ht="12.75" customHeight="1" x14ac:dyDescent="0.2">
      <c r="A151" s="238"/>
      <c r="B151" s="224"/>
      <c r="C151" s="48" t="s">
        <v>535</v>
      </c>
      <c r="D151" s="16">
        <v>1200</v>
      </c>
      <c r="E151" s="17">
        <f t="shared" si="7"/>
        <v>1</v>
      </c>
      <c r="F151" s="7"/>
      <c r="G151" s="16"/>
      <c r="H151" s="17">
        <f t="shared" si="8"/>
        <v>0</v>
      </c>
      <c r="I151" s="7">
        <f t="shared" si="6"/>
        <v>1200</v>
      </c>
      <c r="V151"/>
      <c r="W151"/>
      <c r="X151"/>
      <c r="Y151"/>
    </row>
    <row r="152" spans="1:25" ht="12.75" customHeight="1" x14ac:dyDescent="0.2">
      <c r="A152" s="238"/>
      <c r="B152" s="224"/>
      <c r="C152" s="9" t="s">
        <v>536</v>
      </c>
      <c r="D152" s="16"/>
      <c r="E152" s="10" t="s">
        <v>615</v>
      </c>
      <c r="F152" s="7"/>
      <c r="G152" s="16"/>
      <c r="H152" s="10" t="s">
        <v>615</v>
      </c>
      <c r="I152" s="7">
        <f t="shared" si="6"/>
        <v>0</v>
      </c>
      <c r="V152"/>
      <c r="W152"/>
      <c r="X152"/>
      <c r="Y152"/>
    </row>
    <row r="153" spans="1:25" ht="12.75" customHeight="1" x14ac:dyDescent="0.2">
      <c r="A153" s="238"/>
      <c r="B153" s="224"/>
      <c r="C153" s="9" t="s">
        <v>537</v>
      </c>
      <c r="D153" s="16"/>
      <c r="E153" s="17">
        <f t="shared" si="7"/>
        <v>0</v>
      </c>
      <c r="F153" s="7"/>
      <c r="G153" s="16">
        <v>1248</v>
      </c>
      <c r="H153" s="17">
        <f t="shared" si="8"/>
        <v>1</v>
      </c>
      <c r="I153" s="7">
        <f t="shared" si="6"/>
        <v>1248</v>
      </c>
      <c r="V153"/>
      <c r="W153"/>
      <c r="X153"/>
      <c r="Y153"/>
    </row>
    <row r="154" spans="1:25" ht="12.75" customHeight="1" x14ac:dyDescent="0.2">
      <c r="A154" s="238"/>
      <c r="B154" s="224"/>
      <c r="C154" s="9" t="s">
        <v>539</v>
      </c>
      <c r="D154" s="16"/>
      <c r="E154" s="17">
        <f t="shared" si="7"/>
        <v>0</v>
      </c>
      <c r="F154" s="7"/>
      <c r="G154" s="16">
        <v>1200</v>
      </c>
      <c r="H154" s="17">
        <f t="shared" si="8"/>
        <v>1</v>
      </c>
      <c r="I154" s="7">
        <f t="shared" si="6"/>
        <v>1200</v>
      </c>
      <c r="V154"/>
      <c r="W154"/>
      <c r="X154"/>
      <c r="Y154"/>
    </row>
    <row r="155" spans="1:25" ht="12.75" customHeight="1" x14ac:dyDescent="0.2">
      <c r="A155" s="238"/>
      <c r="B155" s="224"/>
      <c r="C155" s="34" t="s">
        <v>44</v>
      </c>
      <c r="D155" s="32">
        <f>SUM(D142:D154)</f>
        <v>6864</v>
      </c>
      <c r="E155" s="33">
        <f t="shared" si="7"/>
        <v>0.59090909090909094</v>
      </c>
      <c r="F155" s="32"/>
      <c r="G155" s="32">
        <f>SUM(G142:G154)</f>
        <v>4752</v>
      </c>
      <c r="H155" s="33">
        <f t="shared" si="8"/>
        <v>0.40909090909090912</v>
      </c>
      <c r="I155" s="32">
        <f t="shared" si="6"/>
        <v>11616</v>
      </c>
      <c r="V155"/>
      <c r="W155"/>
      <c r="X155"/>
      <c r="Y155"/>
    </row>
    <row r="156" spans="1:25" ht="12.75" customHeight="1" thickBot="1" x14ac:dyDescent="0.25">
      <c r="A156" s="238"/>
      <c r="B156" s="227"/>
      <c r="C156" s="58" t="s">
        <v>0</v>
      </c>
      <c r="D156" s="59">
        <f>SUM(D117,D129,D140,D155)</f>
        <v>42512</v>
      </c>
      <c r="E156" s="60">
        <f t="shared" si="7"/>
        <v>0.81129770992366412</v>
      </c>
      <c r="F156" s="62"/>
      <c r="G156" s="59">
        <f>SUM(G117,G129,G140,G155)</f>
        <v>9888</v>
      </c>
      <c r="H156" s="60">
        <f t="shared" si="8"/>
        <v>0.18870229007633588</v>
      </c>
      <c r="I156" s="62">
        <f t="shared" si="6"/>
        <v>52400</v>
      </c>
      <c r="N156" s="14"/>
      <c r="V156"/>
      <c r="W156"/>
      <c r="X156"/>
      <c r="Y156"/>
    </row>
    <row r="157" spans="1:25" ht="12.75" customHeight="1" x14ac:dyDescent="0.2">
      <c r="A157" s="221" t="s">
        <v>347</v>
      </c>
      <c r="B157" s="223" t="s">
        <v>662</v>
      </c>
      <c r="C157" s="50" t="s">
        <v>287</v>
      </c>
      <c r="D157" s="42"/>
      <c r="E157" s="41"/>
      <c r="F157" s="42"/>
      <c r="G157" s="42"/>
      <c r="H157" s="41"/>
      <c r="I157" s="42"/>
      <c r="V157"/>
      <c r="W157"/>
      <c r="X157"/>
      <c r="Y157"/>
    </row>
    <row r="158" spans="1:25" ht="12.75" customHeight="1" x14ac:dyDescent="0.2">
      <c r="A158" s="239"/>
      <c r="B158" s="224"/>
      <c r="C158" s="49" t="s">
        <v>564</v>
      </c>
      <c r="D158" s="7">
        <v>4160</v>
      </c>
      <c r="E158" s="10">
        <f t="shared" si="7"/>
        <v>1</v>
      </c>
      <c r="F158" s="7"/>
      <c r="G158" s="7"/>
      <c r="H158" s="10">
        <f t="shared" si="8"/>
        <v>0</v>
      </c>
      <c r="I158" s="7">
        <f t="shared" si="6"/>
        <v>4160</v>
      </c>
      <c r="N158" s="14"/>
      <c r="V158"/>
      <c r="W158"/>
      <c r="X158"/>
      <c r="Y158"/>
    </row>
    <row r="159" spans="1:25" ht="12.75" customHeight="1" x14ac:dyDescent="0.2">
      <c r="A159" s="239"/>
      <c r="B159" s="224"/>
      <c r="C159" s="49" t="s">
        <v>565</v>
      </c>
      <c r="D159" s="7">
        <v>17120</v>
      </c>
      <c r="E159" s="10">
        <f t="shared" si="7"/>
        <v>0.64457831325301207</v>
      </c>
      <c r="F159" s="7"/>
      <c r="G159" s="7">
        <v>9440</v>
      </c>
      <c r="H159" s="10">
        <f t="shared" si="8"/>
        <v>0.35542168674698793</v>
      </c>
      <c r="I159" s="7">
        <f t="shared" si="6"/>
        <v>26560</v>
      </c>
      <c r="N159" s="14"/>
      <c r="V159"/>
      <c r="W159"/>
      <c r="X159"/>
      <c r="Y159"/>
    </row>
    <row r="160" spans="1:25" ht="12.75" customHeight="1" x14ac:dyDescent="0.2">
      <c r="A160" s="239"/>
      <c r="B160" s="224"/>
      <c r="C160" s="49" t="s">
        <v>566</v>
      </c>
      <c r="D160" s="7">
        <v>6336</v>
      </c>
      <c r="E160" s="10">
        <f t="shared" si="7"/>
        <v>0.55932203389830504</v>
      </c>
      <c r="F160" s="7"/>
      <c r="G160" s="7">
        <v>4992</v>
      </c>
      <c r="H160" s="10">
        <f t="shared" si="8"/>
        <v>0.44067796610169491</v>
      </c>
      <c r="I160" s="7">
        <f t="shared" si="6"/>
        <v>11328</v>
      </c>
      <c r="N160" s="14"/>
      <c r="V160"/>
      <c r="W160"/>
      <c r="X160"/>
      <c r="Y160"/>
    </row>
    <row r="161" spans="1:25" ht="12.75" customHeight="1" x14ac:dyDescent="0.2">
      <c r="A161" s="239"/>
      <c r="B161" s="224"/>
      <c r="C161" s="49" t="s">
        <v>567</v>
      </c>
      <c r="D161" s="7">
        <v>8256</v>
      </c>
      <c r="E161" s="10">
        <f t="shared" si="7"/>
        <v>0.69729729729729728</v>
      </c>
      <c r="F161" s="7"/>
      <c r="G161" s="7">
        <v>3584</v>
      </c>
      <c r="H161" s="10">
        <f t="shared" si="8"/>
        <v>0.30270270270270272</v>
      </c>
      <c r="I161" s="7">
        <f t="shared" si="6"/>
        <v>11840</v>
      </c>
      <c r="V161"/>
      <c r="W161"/>
      <c r="X161"/>
      <c r="Y161"/>
    </row>
    <row r="162" spans="1:25" ht="12.75" customHeight="1" x14ac:dyDescent="0.2">
      <c r="A162" s="239"/>
      <c r="B162" s="224"/>
      <c r="C162" s="49" t="s">
        <v>568</v>
      </c>
      <c r="D162" s="7">
        <v>3968</v>
      </c>
      <c r="E162" s="10">
        <f t="shared" si="7"/>
        <v>1</v>
      </c>
      <c r="F162" s="7"/>
      <c r="G162" s="7"/>
      <c r="H162" s="10">
        <f t="shared" si="8"/>
        <v>0</v>
      </c>
      <c r="I162" s="7">
        <f t="shared" si="6"/>
        <v>3968</v>
      </c>
      <c r="V162"/>
      <c r="W162"/>
      <c r="X162"/>
      <c r="Y162"/>
    </row>
    <row r="163" spans="1:25" ht="12.75" customHeight="1" x14ac:dyDescent="0.2">
      <c r="A163" s="239"/>
      <c r="B163" s="224"/>
      <c r="C163" s="9" t="s">
        <v>569</v>
      </c>
      <c r="D163" s="7">
        <v>14016</v>
      </c>
      <c r="E163" s="10">
        <f t="shared" si="7"/>
        <v>0.70645161290322578</v>
      </c>
      <c r="F163" s="7"/>
      <c r="G163" s="7">
        <v>5824</v>
      </c>
      <c r="H163" s="10">
        <f t="shared" si="8"/>
        <v>0.29354838709677417</v>
      </c>
      <c r="I163" s="7">
        <f t="shared" si="6"/>
        <v>19840</v>
      </c>
      <c r="V163"/>
      <c r="W163"/>
      <c r="X163"/>
      <c r="Y163"/>
    </row>
    <row r="164" spans="1:25" ht="12.75" customHeight="1" x14ac:dyDescent="0.2">
      <c r="A164" s="239"/>
      <c r="B164" s="224"/>
      <c r="C164" s="34" t="s">
        <v>44</v>
      </c>
      <c r="D164" s="32">
        <f>SUM(D158:D163)</f>
        <v>53856</v>
      </c>
      <c r="E164" s="33">
        <f t="shared" si="7"/>
        <v>0.69316309719934099</v>
      </c>
      <c r="F164" s="32"/>
      <c r="G164" s="32">
        <f>SUM(G158:G163)</f>
        <v>23840</v>
      </c>
      <c r="H164" s="33">
        <f t="shared" si="8"/>
        <v>0.30683690280065901</v>
      </c>
      <c r="I164" s="32">
        <f t="shared" si="6"/>
        <v>77696</v>
      </c>
      <c r="V164"/>
      <c r="W164"/>
      <c r="X164"/>
      <c r="Y164"/>
    </row>
    <row r="165" spans="1:25" ht="12.75" customHeight="1" x14ac:dyDescent="0.2">
      <c r="A165" s="239"/>
      <c r="B165" s="224"/>
      <c r="C165" s="52" t="s">
        <v>178</v>
      </c>
      <c r="D165" s="42"/>
      <c r="E165" s="41"/>
      <c r="F165" s="42"/>
      <c r="G165" s="42"/>
      <c r="H165" s="41"/>
      <c r="I165" s="42"/>
      <c r="V165"/>
      <c r="W165"/>
      <c r="X165"/>
      <c r="Y165"/>
    </row>
    <row r="166" spans="1:25" ht="12.75" customHeight="1" x14ac:dyDescent="0.2">
      <c r="A166" s="239"/>
      <c r="B166" s="224"/>
      <c r="C166" s="9" t="s">
        <v>522</v>
      </c>
      <c r="D166" s="7"/>
      <c r="E166" s="10" t="s">
        <v>615</v>
      </c>
      <c r="F166" s="7"/>
      <c r="G166" s="7"/>
      <c r="H166" s="10" t="s">
        <v>615</v>
      </c>
      <c r="I166" s="7">
        <f t="shared" ref="I166:I171" si="10">+D166+G166</f>
        <v>0</v>
      </c>
      <c r="N166" s="14"/>
      <c r="V166"/>
      <c r="W166"/>
      <c r="X166"/>
      <c r="Y166"/>
    </row>
    <row r="167" spans="1:25" ht="12.75" customHeight="1" x14ac:dyDescent="0.2">
      <c r="A167" s="239"/>
      <c r="B167" s="224"/>
      <c r="C167" s="9" t="s">
        <v>431</v>
      </c>
      <c r="D167" s="7"/>
      <c r="E167" s="10" t="s">
        <v>615</v>
      </c>
      <c r="F167" s="7"/>
      <c r="G167" s="7"/>
      <c r="H167" s="10" t="s">
        <v>615</v>
      </c>
      <c r="I167" s="7">
        <f t="shared" si="10"/>
        <v>0</v>
      </c>
      <c r="V167"/>
      <c r="W167"/>
      <c r="X167"/>
      <c r="Y167"/>
    </row>
    <row r="168" spans="1:25" ht="12.75" customHeight="1" x14ac:dyDescent="0.2">
      <c r="A168" s="239"/>
      <c r="B168" s="224"/>
      <c r="C168" s="9" t="s">
        <v>455</v>
      </c>
      <c r="D168" s="7">
        <v>15168</v>
      </c>
      <c r="E168" s="10">
        <f t="shared" ref="E168:E171" si="11">+D168/$I168</f>
        <v>0.68995633187772931</v>
      </c>
      <c r="F168" s="7"/>
      <c r="G168" s="7">
        <v>6816</v>
      </c>
      <c r="H168" s="10">
        <f t="shared" ref="H168:H171" si="12">+G168/$I168</f>
        <v>0.31004366812227074</v>
      </c>
      <c r="I168" s="7">
        <f t="shared" si="10"/>
        <v>21984</v>
      </c>
      <c r="V168"/>
      <c r="W168"/>
      <c r="X168"/>
      <c r="Y168"/>
    </row>
    <row r="169" spans="1:25" ht="12.75" customHeight="1" x14ac:dyDescent="0.2">
      <c r="A169" s="239"/>
      <c r="B169" s="224"/>
      <c r="C169" s="9" t="s">
        <v>459</v>
      </c>
      <c r="D169" s="7"/>
      <c r="E169" s="10" t="s">
        <v>615</v>
      </c>
      <c r="F169" s="7"/>
      <c r="G169" s="7"/>
      <c r="H169" s="10" t="s">
        <v>615</v>
      </c>
      <c r="I169" s="7">
        <f t="shared" si="10"/>
        <v>0</v>
      </c>
      <c r="V169"/>
      <c r="W169"/>
      <c r="X169"/>
      <c r="Y169"/>
    </row>
    <row r="170" spans="1:25" ht="12.75" customHeight="1" x14ac:dyDescent="0.2">
      <c r="A170" s="239"/>
      <c r="B170" s="224"/>
      <c r="C170" s="51" t="s">
        <v>488</v>
      </c>
      <c r="D170" s="7">
        <v>4352</v>
      </c>
      <c r="E170" s="10">
        <f t="shared" si="11"/>
        <v>0.58620689655172409</v>
      </c>
      <c r="F170" s="7"/>
      <c r="G170" s="7">
        <v>3072</v>
      </c>
      <c r="H170" s="10">
        <f t="shared" si="12"/>
        <v>0.41379310344827586</v>
      </c>
      <c r="I170" s="7">
        <f t="shared" si="10"/>
        <v>7424</v>
      </c>
      <c r="N170" s="14"/>
      <c r="V170"/>
      <c r="W170"/>
      <c r="X170"/>
      <c r="Y170"/>
    </row>
    <row r="171" spans="1:25" ht="12.75" customHeight="1" x14ac:dyDescent="0.2">
      <c r="A171" s="239"/>
      <c r="B171" s="224"/>
      <c r="C171" s="34" t="s">
        <v>44</v>
      </c>
      <c r="D171" s="32">
        <f>SUM(D166:D170)</f>
        <v>19520</v>
      </c>
      <c r="E171" s="33">
        <f t="shared" si="11"/>
        <v>0.66376496191512513</v>
      </c>
      <c r="F171" s="32"/>
      <c r="G171" s="32">
        <f>SUM(G166:G170)</f>
        <v>9888</v>
      </c>
      <c r="H171" s="33">
        <f t="shared" si="12"/>
        <v>0.33623503808487487</v>
      </c>
      <c r="I171" s="32">
        <f t="shared" si="10"/>
        <v>29408</v>
      </c>
      <c r="V171"/>
      <c r="W171"/>
      <c r="X171"/>
      <c r="Y171"/>
    </row>
    <row r="172" spans="1:25" ht="12.75" customHeight="1" x14ac:dyDescent="0.2">
      <c r="A172" s="239"/>
      <c r="B172" s="224"/>
      <c r="C172" s="53" t="s">
        <v>623</v>
      </c>
      <c r="D172" s="32"/>
      <c r="E172" s="33"/>
      <c r="F172" s="64"/>
      <c r="G172" s="32"/>
      <c r="H172" s="33"/>
      <c r="I172" s="32"/>
      <c r="N172" s="14"/>
      <c r="V172"/>
      <c r="W172"/>
      <c r="X172"/>
      <c r="Y172"/>
    </row>
    <row r="173" spans="1:25" ht="12.75" customHeight="1" x14ac:dyDescent="0.2">
      <c r="A173" s="239"/>
      <c r="B173" s="224"/>
      <c r="C173" s="9" t="s">
        <v>570</v>
      </c>
      <c r="D173" s="15"/>
      <c r="E173" s="10">
        <f t="shared" si="7"/>
        <v>0</v>
      </c>
      <c r="F173" s="7"/>
      <c r="G173" s="15">
        <v>7296</v>
      </c>
      <c r="H173" s="10">
        <f t="shared" si="8"/>
        <v>1</v>
      </c>
      <c r="I173" s="7">
        <f t="shared" si="6"/>
        <v>7296</v>
      </c>
      <c r="V173"/>
      <c r="W173"/>
      <c r="X173"/>
      <c r="Y173"/>
    </row>
    <row r="174" spans="1:25" ht="12.75" customHeight="1" x14ac:dyDescent="0.2">
      <c r="A174" s="239"/>
      <c r="B174" s="224"/>
      <c r="C174" s="49" t="s">
        <v>571</v>
      </c>
      <c r="D174" s="15">
        <v>7200</v>
      </c>
      <c r="E174" s="10">
        <f t="shared" si="7"/>
        <v>1</v>
      </c>
      <c r="F174" s="7"/>
      <c r="G174" s="7"/>
      <c r="H174" s="10">
        <f t="shared" si="8"/>
        <v>0</v>
      </c>
      <c r="I174" s="7">
        <f t="shared" si="6"/>
        <v>7200</v>
      </c>
      <c r="V174"/>
      <c r="W174"/>
      <c r="X174"/>
      <c r="Y174"/>
    </row>
    <row r="175" spans="1:25" ht="12.75" customHeight="1" x14ac:dyDescent="0.2">
      <c r="A175" s="239"/>
      <c r="B175" s="224"/>
      <c r="C175" s="9" t="s">
        <v>572</v>
      </c>
      <c r="D175" s="14"/>
      <c r="E175" s="17">
        <f t="shared" si="7"/>
        <v>0</v>
      </c>
      <c r="F175" s="16"/>
      <c r="G175" s="14">
        <v>1440</v>
      </c>
      <c r="H175" s="17">
        <f t="shared" si="8"/>
        <v>1</v>
      </c>
      <c r="I175" s="16">
        <f t="shared" si="6"/>
        <v>1440</v>
      </c>
      <c r="N175" s="14"/>
      <c r="V175"/>
      <c r="W175"/>
      <c r="X175"/>
      <c r="Y175"/>
    </row>
    <row r="176" spans="1:25" ht="12.75" customHeight="1" x14ac:dyDescent="0.2">
      <c r="A176" s="239"/>
      <c r="B176" s="224"/>
      <c r="C176" s="9" t="s">
        <v>573</v>
      </c>
      <c r="D176" s="7">
        <v>2544</v>
      </c>
      <c r="E176" s="10">
        <f t="shared" si="7"/>
        <v>0.40458015267175573</v>
      </c>
      <c r="F176" s="7"/>
      <c r="G176" s="7">
        <v>3744</v>
      </c>
      <c r="H176" s="10">
        <f t="shared" si="8"/>
        <v>0.59541984732824427</v>
      </c>
      <c r="I176" s="7">
        <f t="shared" si="6"/>
        <v>6288</v>
      </c>
      <c r="N176" s="14"/>
      <c r="V176"/>
      <c r="W176"/>
      <c r="X176"/>
      <c r="Y176"/>
    </row>
    <row r="177" spans="1:25" ht="12.75" customHeight="1" x14ac:dyDescent="0.2">
      <c r="A177" s="239"/>
      <c r="B177" s="224"/>
      <c r="C177" s="49" t="s">
        <v>486</v>
      </c>
      <c r="D177" s="14"/>
      <c r="E177" s="17">
        <f t="shared" si="7"/>
        <v>0</v>
      </c>
      <c r="F177" s="16"/>
      <c r="G177" s="7">
        <v>672</v>
      </c>
      <c r="H177" s="17">
        <f t="shared" si="8"/>
        <v>1</v>
      </c>
      <c r="I177" s="16">
        <f t="shared" si="6"/>
        <v>672</v>
      </c>
      <c r="N177" s="14"/>
      <c r="V177"/>
      <c r="W177"/>
      <c r="X177"/>
      <c r="Y177"/>
    </row>
    <row r="178" spans="1:25" ht="12.75" customHeight="1" x14ac:dyDescent="0.2">
      <c r="A178" s="239"/>
      <c r="B178" s="224"/>
      <c r="C178" s="49" t="s">
        <v>574</v>
      </c>
      <c r="D178" s="7"/>
      <c r="E178" s="10" t="s">
        <v>615</v>
      </c>
      <c r="F178" s="7"/>
      <c r="G178" s="7"/>
      <c r="H178" s="10" t="s">
        <v>615</v>
      </c>
      <c r="I178" s="7">
        <f t="shared" si="6"/>
        <v>0</v>
      </c>
      <c r="V178"/>
      <c r="W178"/>
      <c r="X178"/>
      <c r="Y178"/>
    </row>
    <row r="179" spans="1:25" ht="12.75" customHeight="1" x14ac:dyDescent="0.2">
      <c r="A179" s="239"/>
      <c r="B179" s="224"/>
      <c r="C179" s="49" t="s">
        <v>575</v>
      </c>
      <c r="D179" s="7">
        <v>9024</v>
      </c>
      <c r="E179" s="10">
        <f t="shared" si="7"/>
        <v>0.71755725190839692</v>
      </c>
      <c r="F179" s="7"/>
      <c r="G179" s="7">
        <v>3552</v>
      </c>
      <c r="H179" s="10">
        <f t="shared" si="8"/>
        <v>0.28244274809160308</v>
      </c>
      <c r="I179" s="7">
        <f t="shared" si="6"/>
        <v>12576</v>
      </c>
      <c r="V179"/>
      <c r="W179"/>
      <c r="X179"/>
      <c r="Y179"/>
    </row>
    <row r="180" spans="1:25" ht="12.75" customHeight="1" x14ac:dyDescent="0.2">
      <c r="A180" s="239"/>
      <c r="B180" s="224"/>
      <c r="C180" s="49" t="s">
        <v>576</v>
      </c>
      <c r="D180" s="7"/>
      <c r="E180" s="10" t="s">
        <v>615</v>
      </c>
      <c r="F180" s="7"/>
      <c r="G180" s="7"/>
      <c r="H180" s="10" t="s">
        <v>615</v>
      </c>
      <c r="I180" s="7">
        <f t="shared" si="6"/>
        <v>0</v>
      </c>
      <c r="V180"/>
      <c r="W180"/>
      <c r="X180"/>
      <c r="Y180"/>
    </row>
    <row r="181" spans="1:25" ht="12.75" customHeight="1" x14ac:dyDescent="0.2">
      <c r="A181" s="239"/>
      <c r="B181" s="224"/>
      <c r="C181" s="49" t="s">
        <v>577</v>
      </c>
      <c r="D181" s="7">
        <v>2304</v>
      </c>
      <c r="E181" s="10">
        <f t="shared" si="7"/>
        <v>1</v>
      </c>
      <c r="F181" s="7"/>
      <c r="G181" s="7"/>
      <c r="H181" s="10">
        <f t="shared" si="8"/>
        <v>0</v>
      </c>
      <c r="I181" s="7">
        <f t="shared" si="6"/>
        <v>2304</v>
      </c>
      <c r="V181"/>
      <c r="W181"/>
      <c r="X181"/>
      <c r="Y181"/>
    </row>
    <row r="182" spans="1:25" ht="12.75" customHeight="1" x14ac:dyDescent="0.2">
      <c r="A182" s="239"/>
      <c r="B182" s="224"/>
      <c r="C182" s="34" t="s">
        <v>44</v>
      </c>
      <c r="D182" s="32">
        <f>SUM(D173:D181)</f>
        <v>21072</v>
      </c>
      <c r="E182" s="33">
        <f t="shared" si="7"/>
        <v>0.55781448538754763</v>
      </c>
      <c r="F182" s="32"/>
      <c r="G182" s="32">
        <f>SUM(G173:G181)</f>
        <v>16704</v>
      </c>
      <c r="H182" s="33">
        <f t="shared" si="8"/>
        <v>0.44218551461245237</v>
      </c>
      <c r="I182" s="32">
        <f t="shared" si="6"/>
        <v>37776</v>
      </c>
      <c r="V182"/>
      <c r="W182"/>
      <c r="X182"/>
      <c r="Y182"/>
    </row>
    <row r="183" spans="1:25" ht="12.75" customHeight="1" x14ac:dyDescent="0.2">
      <c r="A183" s="239"/>
      <c r="B183" s="225"/>
      <c r="C183" s="53" t="s">
        <v>674</v>
      </c>
      <c r="D183" s="32"/>
      <c r="E183" s="33"/>
      <c r="F183" s="64"/>
      <c r="G183" s="32"/>
      <c r="H183" s="33"/>
      <c r="I183" s="32"/>
      <c r="V183"/>
      <c r="W183"/>
      <c r="X183"/>
      <c r="Y183"/>
    </row>
    <row r="184" spans="1:25" ht="12.75" customHeight="1" x14ac:dyDescent="0.2">
      <c r="A184" s="239"/>
      <c r="B184" s="225"/>
      <c r="C184" s="8" t="s">
        <v>578</v>
      </c>
      <c r="D184" s="7">
        <v>14240</v>
      </c>
      <c r="E184" s="10">
        <f t="shared" ref="E184:E235" si="13">+D184/$I184</f>
        <v>0.27899686520376177</v>
      </c>
      <c r="F184" s="7"/>
      <c r="G184" s="15">
        <v>36800</v>
      </c>
      <c r="H184" s="10">
        <f t="shared" ref="H184:H235" si="14">+G184/$I184</f>
        <v>0.72100313479623823</v>
      </c>
      <c r="I184" s="7">
        <f t="shared" ref="I184:I235" si="15">+D184+G184</f>
        <v>51040</v>
      </c>
      <c r="N184" s="14"/>
      <c r="V184"/>
      <c r="W184"/>
      <c r="X184"/>
      <c r="Y184"/>
    </row>
    <row r="185" spans="1:25" ht="12.75" customHeight="1" x14ac:dyDescent="0.2">
      <c r="A185" s="239"/>
      <c r="B185" s="225"/>
      <c r="C185" s="49" t="s">
        <v>579</v>
      </c>
      <c r="D185" s="7">
        <v>1920</v>
      </c>
      <c r="E185" s="10">
        <f t="shared" si="13"/>
        <v>0.48979591836734693</v>
      </c>
      <c r="F185" s="7"/>
      <c r="G185" s="15">
        <v>2000</v>
      </c>
      <c r="H185" s="10">
        <f t="shared" si="14"/>
        <v>0.51020408163265307</v>
      </c>
      <c r="I185" s="7">
        <f t="shared" si="15"/>
        <v>3920</v>
      </c>
      <c r="N185" s="14"/>
      <c r="V185"/>
      <c r="W185"/>
      <c r="X185"/>
      <c r="Y185"/>
    </row>
    <row r="186" spans="1:25" ht="12.75" customHeight="1" x14ac:dyDescent="0.2">
      <c r="A186" s="239"/>
      <c r="B186" s="225"/>
      <c r="C186" s="49" t="s">
        <v>580</v>
      </c>
      <c r="D186" s="7"/>
      <c r="E186" s="10">
        <f t="shared" si="13"/>
        <v>0</v>
      </c>
      <c r="F186" s="7"/>
      <c r="G186" s="15">
        <v>5184</v>
      </c>
      <c r="H186" s="10">
        <f t="shared" si="14"/>
        <v>1</v>
      </c>
      <c r="I186" s="7">
        <f t="shared" si="15"/>
        <v>5184</v>
      </c>
      <c r="N186" s="14"/>
      <c r="V186"/>
      <c r="W186"/>
      <c r="X186"/>
      <c r="Y186"/>
    </row>
    <row r="187" spans="1:25" ht="12.75" customHeight="1" x14ac:dyDescent="0.2">
      <c r="A187" s="239"/>
      <c r="B187" s="225"/>
      <c r="C187" s="49" t="s">
        <v>581</v>
      </c>
      <c r="D187" s="7"/>
      <c r="E187" s="10">
        <f t="shared" si="13"/>
        <v>0</v>
      </c>
      <c r="F187" s="7"/>
      <c r="G187" s="15">
        <v>10176</v>
      </c>
      <c r="H187" s="10">
        <f t="shared" si="14"/>
        <v>1</v>
      </c>
      <c r="I187" s="7">
        <f t="shared" si="15"/>
        <v>10176</v>
      </c>
      <c r="V187"/>
      <c r="W187"/>
      <c r="X187"/>
      <c r="Y187"/>
    </row>
    <row r="188" spans="1:25" ht="12.75" customHeight="1" x14ac:dyDescent="0.2">
      <c r="A188" s="239"/>
      <c r="B188" s="225"/>
      <c r="C188" s="34" t="s">
        <v>44</v>
      </c>
      <c r="D188" s="32">
        <f>SUM(D184:D187)</f>
        <v>16160</v>
      </c>
      <c r="E188" s="33">
        <f t="shared" si="13"/>
        <v>0.22980659840728099</v>
      </c>
      <c r="F188" s="32"/>
      <c r="G188" s="32">
        <f>SUM(G184:G187)</f>
        <v>54160</v>
      </c>
      <c r="H188" s="33">
        <f t="shared" si="14"/>
        <v>0.77019340159271898</v>
      </c>
      <c r="I188" s="32">
        <f t="shared" si="15"/>
        <v>70320</v>
      </c>
      <c r="N188" s="14"/>
      <c r="V188"/>
      <c r="W188"/>
      <c r="X188"/>
      <c r="Y188"/>
    </row>
    <row r="189" spans="1:25" ht="12.75" customHeight="1" thickBot="1" x14ac:dyDescent="0.25">
      <c r="A189" s="239"/>
      <c r="B189" s="226"/>
      <c r="C189" s="63" t="s">
        <v>0</v>
      </c>
      <c r="D189" s="62">
        <f>SUM(D164,D171,D182,D188)</f>
        <v>110608</v>
      </c>
      <c r="E189" s="60">
        <f t="shared" si="13"/>
        <v>0.5139776951672862</v>
      </c>
      <c r="F189" s="62"/>
      <c r="G189" s="62">
        <f>SUM(G164,G171,G182,G188)</f>
        <v>104592</v>
      </c>
      <c r="H189" s="60">
        <f t="shared" si="14"/>
        <v>0.48602230483271375</v>
      </c>
      <c r="I189" s="62">
        <f t="shared" si="15"/>
        <v>215200</v>
      </c>
      <c r="V189"/>
      <c r="W189"/>
      <c r="X189"/>
      <c r="Y189"/>
    </row>
    <row r="190" spans="1:25" ht="12.75" customHeight="1" thickBot="1" x14ac:dyDescent="0.25">
      <c r="A190" s="240"/>
      <c r="B190" s="228" t="s">
        <v>170</v>
      </c>
      <c r="C190" s="229"/>
      <c r="D190" s="75">
        <f>SUM(D156,D189)</f>
        <v>153120</v>
      </c>
      <c r="E190" s="76">
        <f t="shared" si="13"/>
        <v>0.57219730941704039</v>
      </c>
      <c r="F190" s="77"/>
      <c r="G190" s="75">
        <f>SUM(G156,G189)</f>
        <v>114480</v>
      </c>
      <c r="H190" s="76">
        <f t="shared" si="14"/>
        <v>0.42780269058295967</v>
      </c>
      <c r="I190" s="77">
        <f t="shared" si="15"/>
        <v>267600</v>
      </c>
      <c r="V190"/>
      <c r="W190"/>
      <c r="X190"/>
      <c r="Y190"/>
    </row>
    <row r="191" spans="1:25" ht="12.75" customHeight="1" x14ac:dyDescent="0.2">
      <c r="A191" s="235" t="s">
        <v>399</v>
      </c>
      <c r="B191" s="223" t="s">
        <v>338</v>
      </c>
      <c r="C191" s="54" t="s">
        <v>181</v>
      </c>
      <c r="D191" s="32"/>
      <c r="E191" s="33"/>
      <c r="F191" s="64"/>
      <c r="G191" s="32"/>
      <c r="H191" s="33"/>
      <c r="I191" s="32"/>
      <c r="N191" s="14"/>
      <c r="V191"/>
      <c r="W191"/>
      <c r="X191"/>
      <c r="Y191"/>
    </row>
    <row r="192" spans="1:25" ht="12.75" customHeight="1" x14ac:dyDescent="0.2">
      <c r="A192" s="242"/>
      <c r="B192" s="225"/>
      <c r="C192" s="49" t="s">
        <v>522</v>
      </c>
      <c r="D192" s="7">
        <v>15232</v>
      </c>
      <c r="E192" s="10">
        <f t="shared" ref="E192:E240" si="16">+D192/$I192</f>
        <v>0.41105354058721932</v>
      </c>
      <c r="F192" s="7"/>
      <c r="G192" s="7">
        <v>21824</v>
      </c>
      <c r="H192" s="10">
        <f t="shared" ref="H192:H240" si="17">+G192/$I192</f>
        <v>0.58894645941278068</v>
      </c>
      <c r="I192" s="7">
        <f t="shared" ref="I192:I240" si="18">+D192+G192</f>
        <v>37056</v>
      </c>
      <c r="N192" s="14"/>
      <c r="S192" s="92"/>
      <c r="V192"/>
      <c r="W192"/>
      <c r="X192"/>
      <c r="Y192"/>
    </row>
    <row r="193" spans="1:25" ht="12.75" customHeight="1" x14ac:dyDescent="0.2">
      <c r="A193" s="242"/>
      <c r="B193" s="225"/>
      <c r="C193" s="49" t="s">
        <v>419</v>
      </c>
      <c r="D193" s="7"/>
      <c r="E193" s="10" t="s">
        <v>615</v>
      </c>
      <c r="F193" s="7"/>
      <c r="G193" s="7"/>
      <c r="H193" s="10" t="s">
        <v>615</v>
      </c>
      <c r="I193" s="7">
        <f t="shared" si="18"/>
        <v>0</v>
      </c>
      <c r="S193" s="92"/>
      <c r="V193"/>
      <c r="W193"/>
      <c r="X193"/>
      <c r="Y193"/>
    </row>
    <row r="194" spans="1:25" ht="12.75" customHeight="1" x14ac:dyDescent="0.2">
      <c r="A194" s="242"/>
      <c r="B194" s="225"/>
      <c r="C194" s="49" t="s">
        <v>420</v>
      </c>
      <c r="D194" s="7">
        <v>18368</v>
      </c>
      <c r="E194" s="10">
        <f t="shared" si="16"/>
        <v>1</v>
      </c>
      <c r="F194" s="7"/>
      <c r="G194" s="7"/>
      <c r="H194" s="10">
        <f t="shared" si="17"/>
        <v>0</v>
      </c>
      <c r="I194" s="7">
        <f t="shared" si="18"/>
        <v>18368</v>
      </c>
      <c r="S194" s="92"/>
      <c r="V194"/>
      <c r="W194"/>
      <c r="X194"/>
      <c r="Y194"/>
    </row>
    <row r="195" spans="1:25" ht="12.75" customHeight="1" x14ac:dyDescent="0.2">
      <c r="A195" s="242"/>
      <c r="B195" s="225"/>
      <c r="C195" s="49" t="s">
        <v>422</v>
      </c>
      <c r="D195" s="7">
        <v>3504</v>
      </c>
      <c r="E195" s="10">
        <f t="shared" si="16"/>
        <v>0.75257731958762886</v>
      </c>
      <c r="F195" s="7"/>
      <c r="G195" s="7">
        <v>1152</v>
      </c>
      <c r="H195" s="10">
        <f t="shared" si="17"/>
        <v>0.24742268041237114</v>
      </c>
      <c r="I195" s="7">
        <f t="shared" si="18"/>
        <v>4656</v>
      </c>
      <c r="S195" s="92"/>
      <c r="V195"/>
      <c r="W195"/>
      <c r="X195"/>
      <c r="Y195"/>
    </row>
    <row r="196" spans="1:25" ht="12.75" customHeight="1" x14ac:dyDescent="0.2">
      <c r="A196" s="242"/>
      <c r="B196" s="225"/>
      <c r="C196" s="49" t="s">
        <v>423</v>
      </c>
      <c r="D196" s="7">
        <v>26208</v>
      </c>
      <c r="E196" s="10">
        <f t="shared" si="16"/>
        <v>0.60869565217391308</v>
      </c>
      <c r="F196" s="7"/>
      <c r="G196" s="7">
        <v>16848</v>
      </c>
      <c r="H196" s="10">
        <f t="shared" si="17"/>
        <v>0.39130434782608697</v>
      </c>
      <c r="I196" s="7">
        <f t="shared" si="18"/>
        <v>43056</v>
      </c>
      <c r="N196" s="14"/>
      <c r="S196" s="92"/>
      <c r="V196"/>
      <c r="W196"/>
      <c r="X196"/>
      <c r="Y196"/>
    </row>
    <row r="197" spans="1:25" ht="12.75" customHeight="1" x14ac:dyDescent="0.2">
      <c r="A197" s="242"/>
      <c r="B197" s="225"/>
      <c r="C197" s="49" t="s">
        <v>424</v>
      </c>
      <c r="D197" s="7"/>
      <c r="E197" s="10" t="s">
        <v>615</v>
      </c>
      <c r="F197" s="7"/>
      <c r="G197" s="7"/>
      <c r="H197" s="10" t="s">
        <v>615</v>
      </c>
      <c r="I197" s="7">
        <f t="shared" si="18"/>
        <v>0</v>
      </c>
      <c r="S197" s="92"/>
      <c r="V197"/>
      <c r="W197"/>
      <c r="X197"/>
      <c r="Y197"/>
    </row>
    <row r="198" spans="1:25" ht="12.75" customHeight="1" x14ac:dyDescent="0.2">
      <c r="A198" s="242"/>
      <c r="B198" s="225"/>
      <c r="C198" s="49" t="s">
        <v>428</v>
      </c>
      <c r="D198" s="7">
        <v>43440</v>
      </c>
      <c r="E198" s="10">
        <f t="shared" si="16"/>
        <v>0.9731182795698925</v>
      </c>
      <c r="F198" s="7"/>
      <c r="G198" s="7">
        <v>1200</v>
      </c>
      <c r="H198" s="10">
        <f t="shared" si="17"/>
        <v>2.6881720430107527E-2</v>
      </c>
      <c r="I198" s="7">
        <f t="shared" si="18"/>
        <v>44640</v>
      </c>
      <c r="S198" s="92"/>
      <c r="V198"/>
      <c r="W198"/>
      <c r="X198"/>
      <c r="Y198"/>
    </row>
    <row r="199" spans="1:25" ht="12.75" customHeight="1" x14ac:dyDescent="0.2">
      <c r="A199" s="242"/>
      <c r="B199" s="225"/>
      <c r="C199" s="49" t="s">
        <v>431</v>
      </c>
      <c r="D199" s="7">
        <v>24336</v>
      </c>
      <c r="E199" s="10">
        <f t="shared" si="16"/>
        <v>0.67871485943775101</v>
      </c>
      <c r="F199" s="7"/>
      <c r="G199" s="7">
        <v>11520</v>
      </c>
      <c r="H199" s="10">
        <f t="shared" si="17"/>
        <v>0.32128514056224899</v>
      </c>
      <c r="I199" s="7">
        <f t="shared" si="18"/>
        <v>35856</v>
      </c>
      <c r="S199" s="92"/>
      <c r="V199"/>
      <c r="W199"/>
      <c r="X199"/>
      <c r="Y199"/>
    </row>
    <row r="200" spans="1:25" ht="12.75" customHeight="1" x14ac:dyDescent="0.2">
      <c r="A200" s="242"/>
      <c r="B200" s="225"/>
      <c r="C200" s="49" t="s">
        <v>435</v>
      </c>
      <c r="D200" s="7">
        <v>6320</v>
      </c>
      <c r="E200" s="10">
        <f t="shared" si="16"/>
        <v>0.92941176470588238</v>
      </c>
      <c r="F200" s="7"/>
      <c r="G200" s="7">
        <v>480</v>
      </c>
      <c r="H200" s="10">
        <f t="shared" si="17"/>
        <v>7.0588235294117646E-2</v>
      </c>
      <c r="I200" s="7">
        <f t="shared" si="18"/>
        <v>6800</v>
      </c>
      <c r="S200" s="92"/>
      <c r="V200"/>
      <c r="W200"/>
      <c r="X200"/>
      <c r="Y200"/>
    </row>
    <row r="201" spans="1:25" ht="12.75" customHeight="1" x14ac:dyDescent="0.2">
      <c r="A201" s="242"/>
      <c r="B201" s="225"/>
      <c r="C201" s="49" t="s">
        <v>440</v>
      </c>
      <c r="D201" s="7">
        <v>2400</v>
      </c>
      <c r="E201" s="10">
        <f t="shared" si="16"/>
        <v>1</v>
      </c>
      <c r="F201" s="7"/>
      <c r="G201" s="7"/>
      <c r="H201" s="10">
        <f t="shared" si="17"/>
        <v>0</v>
      </c>
      <c r="I201" s="7">
        <f t="shared" si="18"/>
        <v>2400</v>
      </c>
      <c r="S201" s="92"/>
      <c r="V201"/>
      <c r="W201"/>
      <c r="X201"/>
      <c r="Y201"/>
    </row>
    <row r="202" spans="1:25" ht="12.75" customHeight="1" x14ac:dyDescent="0.2">
      <c r="A202" s="242"/>
      <c r="B202" s="225"/>
      <c r="C202" s="49" t="s">
        <v>442</v>
      </c>
      <c r="D202" s="7">
        <v>9904</v>
      </c>
      <c r="E202" s="10">
        <f t="shared" si="16"/>
        <v>0.38711694809255787</v>
      </c>
      <c r="F202" s="7"/>
      <c r="G202" s="7">
        <v>15680</v>
      </c>
      <c r="H202" s="10">
        <f t="shared" si="17"/>
        <v>0.61288305190744219</v>
      </c>
      <c r="I202" s="7">
        <f t="shared" si="18"/>
        <v>25584</v>
      </c>
      <c r="N202" s="14"/>
      <c r="S202" s="92"/>
      <c r="V202"/>
      <c r="W202"/>
      <c r="X202"/>
      <c r="Y202"/>
    </row>
    <row r="203" spans="1:25" ht="12.75" customHeight="1" x14ac:dyDescent="0.2">
      <c r="A203" s="242"/>
      <c r="B203" s="225"/>
      <c r="C203" s="49" t="s">
        <v>443</v>
      </c>
      <c r="D203" s="7">
        <v>7536</v>
      </c>
      <c r="E203" s="10">
        <f t="shared" si="16"/>
        <v>0.44985673352435529</v>
      </c>
      <c r="F203" s="7"/>
      <c r="G203" s="7">
        <v>9216</v>
      </c>
      <c r="H203" s="10">
        <f t="shared" si="17"/>
        <v>0.55014326647564471</v>
      </c>
      <c r="I203" s="7">
        <f t="shared" si="18"/>
        <v>16752</v>
      </c>
      <c r="N203" s="14"/>
      <c r="S203" s="92"/>
      <c r="V203"/>
      <c r="W203"/>
      <c r="X203"/>
      <c r="Y203"/>
    </row>
    <row r="204" spans="1:25" ht="12.75" customHeight="1" x14ac:dyDescent="0.2">
      <c r="A204" s="242"/>
      <c r="B204" s="225"/>
      <c r="C204" s="49" t="s">
        <v>446</v>
      </c>
      <c r="D204" s="7">
        <v>12816</v>
      </c>
      <c r="E204" s="10">
        <f t="shared" si="16"/>
        <v>0.85031847133757965</v>
      </c>
      <c r="F204" s="7"/>
      <c r="G204" s="7">
        <v>2256</v>
      </c>
      <c r="H204" s="10">
        <f t="shared" si="17"/>
        <v>0.14968152866242038</v>
      </c>
      <c r="I204" s="7">
        <f t="shared" si="18"/>
        <v>15072</v>
      </c>
      <c r="S204" s="92"/>
      <c r="V204"/>
      <c r="W204"/>
      <c r="X204"/>
      <c r="Y204"/>
    </row>
    <row r="205" spans="1:25" ht="12.75" customHeight="1" x14ac:dyDescent="0.2">
      <c r="A205" s="242"/>
      <c r="B205" s="225"/>
      <c r="C205" s="49" t="s">
        <v>452</v>
      </c>
      <c r="D205" s="7">
        <v>1200</v>
      </c>
      <c r="E205" s="10">
        <f t="shared" si="16"/>
        <v>0.33783783783783783</v>
      </c>
      <c r="F205" s="7"/>
      <c r="G205" s="7">
        <v>2352</v>
      </c>
      <c r="H205" s="10">
        <f t="shared" si="17"/>
        <v>0.66216216216216217</v>
      </c>
      <c r="I205" s="7">
        <f t="shared" si="18"/>
        <v>3552</v>
      </c>
      <c r="N205" s="14"/>
      <c r="S205" s="92"/>
      <c r="V205"/>
      <c r="W205"/>
      <c r="X205"/>
      <c r="Y205"/>
    </row>
    <row r="206" spans="1:25" ht="12.75" customHeight="1" x14ac:dyDescent="0.2">
      <c r="A206" s="242"/>
      <c r="B206" s="225"/>
      <c r="C206" s="49" t="s">
        <v>458</v>
      </c>
      <c r="D206" s="7">
        <v>2496</v>
      </c>
      <c r="E206" s="10">
        <f t="shared" si="16"/>
        <v>0.54166666666666663</v>
      </c>
      <c r="F206" s="7"/>
      <c r="G206" s="7">
        <v>2112</v>
      </c>
      <c r="H206" s="10">
        <f t="shared" si="17"/>
        <v>0.45833333333333331</v>
      </c>
      <c r="I206" s="7">
        <f t="shared" si="18"/>
        <v>4608</v>
      </c>
      <c r="N206" s="14"/>
      <c r="S206" s="92"/>
      <c r="V206"/>
      <c r="W206"/>
      <c r="X206"/>
      <c r="Y206"/>
    </row>
    <row r="207" spans="1:25" ht="12.75" customHeight="1" x14ac:dyDescent="0.2">
      <c r="A207" s="242"/>
      <c r="B207" s="225"/>
      <c r="C207" s="49" t="s">
        <v>459</v>
      </c>
      <c r="D207" s="7">
        <v>37440</v>
      </c>
      <c r="E207" s="10">
        <f t="shared" si="16"/>
        <v>0.72693383038210624</v>
      </c>
      <c r="F207" s="7"/>
      <c r="G207" s="7">
        <v>14064</v>
      </c>
      <c r="H207" s="10">
        <f t="shared" si="17"/>
        <v>0.27306616961789376</v>
      </c>
      <c r="I207" s="7">
        <f t="shared" si="18"/>
        <v>51504</v>
      </c>
      <c r="S207" s="92"/>
      <c r="V207"/>
      <c r="W207"/>
      <c r="X207"/>
      <c r="Y207"/>
    </row>
    <row r="208" spans="1:25" ht="12.75" customHeight="1" x14ac:dyDescent="0.2">
      <c r="A208" s="242"/>
      <c r="B208" s="225"/>
      <c r="C208" s="49" t="s">
        <v>460</v>
      </c>
      <c r="D208" s="7">
        <v>11760</v>
      </c>
      <c r="E208" s="10">
        <f t="shared" si="16"/>
        <v>0.45454545454545453</v>
      </c>
      <c r="F208" s="7"/>
      <c r="G208" s="7">
        <v>14112</v>
      </c>
      <c r="H208" s="10">
        <f t="shared" si="17"/>
        <v>0.54545454545454541</v>
      </c>
      <c r="I208" s="7">
        <f t="shared" si="18"/>
        <v>25872</v>
      </c>
      <c r="N208" s="14"/>
      <c r="S208" s="92"/>
      <c r="V208"/>
      <c r="W208"/>
      <c r="X208"/>
      <c r="Y208"/>
    </row>
    <row r="209" spans="1:25" ht="12.75" customHeight="1" x14ac:dyDescent="0.2">
      <c r="A209" s="242"/>
      <c r="B209" s="225"/>
      <c r="C209" s="49" t="s">
        <v>461</v>
      </c>
      <c r="D209" s="7">
        <v>8384</v>
      </c>
      <c r="E209" s="10">
        <f t="shared" si="16"/>
        <v>1</v>
      </c>
      <c r="F209" s="7"/>
      <c r="G209" s="7"/>
      <c r="H209" s="10">
        <f t="shared" si="17"/>
        <v>0</v>
      </c>
      <c r="I209" s="7">
        <f t="shared" si="18"/>
        <v>8384</v>
      </c>
      <c r="N209" s="14"/>
      <c r="S209" s="92"/>
      <c r="V209"/>
      <c r="W209"/>
      <c r="X209"/>
      <c r="Y209"/>
    </row>
    <row r="210" spans="1:25" ht="12.75" customHeight="1" x14ac:dyDescent="0.2">
      <c r="A210" s="242"/>
      <c r="B210" s="225"/>
      <c r="C210" s="89" t="s">
        <v>465</v>
      </c>
      <c r="D210" s="7">
        <v>1600</v>
      </c>
      <c r="E210" s="10">
        <f t="shared" si="16"/>
        <v>0.390625</v>
      </c>
      <c r="F210" s="7"/>
      <c r="G210" s="7">
        <v>2496</v>
      </c>
      <c r="H210" s="10">
        <f t="shared" si="17"/>
        <v>0.609375</v>
      </c>
      <c r="I210" s="7">
        <f t="shared" si="18"/>
        <v>4096</v>
      </c>
      <c r="N210" s="14"/>
      <c r="S210" s="92"/>
      <c r="V210"/>
      <c r="W210"/>
      <c r="X210"/>
      <c r="Y210"/>
    </row>
    <row r="211" spans="1:25" ht="12.75" customHeight="1" x14ac:dyDescent="0.2">
      <c r="A211" s="242"/>
      <c r="B211" s="225"/>
      <c r="C211" s="89" t="s">
        <v>466</v>
      </c>
      <c r="D211" s="7">
        <v>101792</v>
      </c>
      <c r="E211" s="10">
        <f t="shared" si="16"/>
        <v>0.85338698859825624</v>
      </c>
      <c r="F211" s="7"/>
      <c r="G211" s="7">
        <v>17488</v>
      </c>
      <c r="H211" s="10">
        <f t="shared" si="17"/>
        <v>0.14661301140174379</v>
      </c>
      <c r="I211" s="7">
        <f t="shared" si="18"/>
        <v>119280</v>
      </c>
      <c r="N211" s="14"/>
      <c r="S211" s="92"/>
      <c r="V211"/>
      <c r="W211"/>
      <c r="X211"/>
      <c r="Y211"/>
    </row>
    <row r="212" spans="1:25" ht="12.75" customHeight="1" x14ac:dyDescent="0.2">
      <c r="A212" s="242"/>
      <c r="B212" s="225"/>
      <c r="C212" s="49" t="s">
        <v>467</v>
      </c>
      <c r="D212" s="7">
        <v>17712</v>
      </c>
      <c r="E212" s="10">
        <f t="shared" si="16"/>
        <v>0.57656249999999998</v>
      </c>
      <c r="F212" s="7"/>
      <c r="G212" s="7">
        <v>13008</v>
      </c>
      <c r="H212" s="10">
        <f t="shared" si="17"/>
        <v>0.42343750000000002</v>
      </c>
      <c r="I212" s="7">
        <f t="shared" si="18"/>
        <v>30720</v>
      </c>
      <c r="N212" s="14"/>
      <c r="S212" s="92"/>
      <c r="V212"/>
      <c r="W212"/>
      <c r="X212"/>
      <c r="Y212"/>
    </row>
    <row r="213" spans="1:25" ht="12.75" customHeight="1" x14ac:dyDescent="0.2">
      <c r="A213" s="242"/>
      <c r="B213" s="225"/>
      <c r="C213" s="49" t="s">
        <v>471</v>
      </c>
      <c r="D213" s="7">
        <v>3360</v>
      </c>
      <c r="E213" s="10">
        <f t="shared" si="16"/>
        <v>0.62686567164179108</v>
      </c>
      <c r="F213" s="7"/>
      <c r="G213" s="7">
        <v>2000</v>
      </c>
      <c r="H213" s="10">
        <f t="shared" si="17"/>
        <v>0.37313432835820898</v>
      </c>
      <c r="I213" s="7">
        <f t="shared" si="18"/>
        <v>5360</v>
      </c>
      <c r="N213" s="14"/>
      <c r="S213" s="92"/>
      <c r="V213"/>
      <c r="W213"/>
      <c r="X213"/>
      <c r="Y213"/>
    </row>
    <row r="214" spans="1:25" ht="12.75" customHeight="1" x14ac:dyDescent="0.2">
      <c r="A214" s="242"/>
      <c r="B214" s="225"/>
      <c r="C214" s="49" t="s">
        <v>473</v>
      </c>
      <c r="D214" s="7"/>
      <c r="E214" s="10">
        <f t="shared" si="16"/>
        <v>0</v>
      </c>
      <c r="F214" s="7"/>
      <c r="G214" s="7">
        <v>2400</v>
      </c>
      <c r="H214" s="10">
        <f t="shared" si="17"/>
        <v>1</v>
      </c>
      <c r="I214" s="7">
        <f t="shared" si="18"/>
        <v>2400</v>
      </c>
      <c r="N214" s="14"/>
      <c r="S214" s="92"/>
      <c r="V214"/>
      <c r="W214"/>
      <c r="X214"/>
      <c r="Y214"/>
    </row>
    <row r="215" spans="1:25" ht="12.75" customHeight="1" x14ac:dyDescent="0.2">
      <c r="A215" s="242"/>
      <c r="B215" s="225"/>
      <c r="C215" s="49" t="s">
        <v>474</v>
      </c>
      <c r="D215" s="7">
        <v>6624</v>
      </c>
      <c r="E215" s="10">
        <f t="shared" si="16"/>
        <v>0.2574626865671642</v>
      </c>
      <c r="F215" s="7"/>
      <c r="G215" s="7">
        <v>19104</v>
      </c>
      <c r="H215" s="10">
        <f t="shared" si="17"/>
        <v>0.7425373134328358</v>
      </c>
      <c r="I215" s="7">
        <f t="shared" si="18"/>
        <v>25728</v>
      </c>
      <c r="N215" s="14"/>
      <c r="S215" s="92"/>
      <c r="V215"/>
      <c r="W215"/>
      <c r="X215"/>
      <c r="Y215"/>
    </row>
    <row r="216" spans="1:25" ht="12.75" customHeight="1" x14ac:dyDescent="0.2">
      <c r="A216" s="242"/>
      <c r="B216" s="225"/>
      <c r="C216" s="49" t="s">
        <v>477</v>
      </c>
      <c r="D216" s="7">
        <v>66480</v>
      </c>
      <c r="E216" s="10">
        <f t="shared" si="16"/>
        <v>0.65546616185518225</v>
      </c>
      <c r="F216" s="7"/>
      <c r="G216" s="7">
        <v>34944</v>
      </c>
      <c r="H216" s="10">
        <f t="shared" si="17"/>
        <v>0.34453383814481781</v>
      </c>
      <c r="I216" s="7">
        <f t="shared" si="18"/>
        <v>101424</v>
      </c>
      <c r="N216" s="14"/>
      <c r="S216" s="92"/>
      <c r="V216"/>
      <c r="W216"/>
      <c r="X216"/>
      <c r="Y216"/>
    </row>
    <row r="217" spans="1:25" ht="12.75" customHeight="1" x14ac:dyDescent="0.2">
      <c r="A217" s="242"/>
      <c r="B217" s="225"/>
      <c r="C217" s="49" t="s">
        <v>480</v>
      </c>
      <c r="D217" s="7">
        <v>15072</v>
      </c>
      <c r="E217" s="10">
        <f t="shared" si="16"/>
        <v>0.59022556390977443</v>
      </c>
      <c r="F217" s="7"/>
      <c r="G217" s="7">
        <v>10464</v>
      </c>
      <c r="H217" s="10">
        <f t="shared" si="17"/>
        <v>0.40977443609022557</v>
      </c>
      <c r="I217" s="7">
        <f t="shared" si="18"/>
        <v>25536</v>
      </c>
      <c r="N217" s="14"/>
      <c r="S217" s="92"/>
      <c r="V217"/>
      <c r="W217"/>
      <c r="X217"/>
      <c r="Y217"/>
    </row>
    <row r="218" spans="1:25" ht="12.75" customHeight="1" x14ac:dyDescent="0.2">
      <c r="A218" s="242"/>
      <c r="B218" s="225"/>
      <c r="C218" s="49" t="s">
        <v>484</v>
      </c>
      <c r="D218" s="7">
        <v>20576</v>
      </c>
      <c r="E218" s="10">
        <f t="shared" si="16"/>
        <v>0.94698085419734901</v>
      </c>
      <c r="F218" s="7"/>
      <c r="G218" s="7">
        <v>1152</v>
      </c>
      <c r="H218" s="10">
        <f t="shared" si="17"/>
        <v>5.3019145802650956E-2</v>
      </c>
      <c r="I218" s="7">
        <f t="shared" si="18"/>
        <v>21728</v>
      </c>
      <c r="N218" s="14"/>
      <c r="S218" s="92"/>
      <c r="V218"/>
      <c r="W218"/>
      <c r="X218"/>
      <c r="Y218"/>
    </row>
    <row r="219" spans="1:25" ht="12.75" customHeight="1" x14ac:dyDescent="0.2">
      <c r="A219" s="242"/>
      <c r="B219" s="225"/>
      <c r="C219" s="49" t="s">
        <v>486</v>
      </c>
      <c r="D219" s="7">
        <v>17520</v>
      </c>
      <c r="E219" s="10">
        <f t="shared" si="16"/>
        <v>0.7142857142857143</v>
      </c>
      <c r="F219" s="7"/>
      <c r="G219" s="7">
        <v>7008</v>
      </c>
      <c r="H219" s="10">
        <f t="shared" si="17"/>
        <v>0.2857142857142857</v>
      </c>
      <c r="I219" s="7">
        <f t="shared" si="18"/>
        <v>24528</v>
      </c>
      <c r="N219" s="14"/>
      <c r="S219" s="92"/>
      <c r="V219"/>
      <c r="W219"/>
      <c r="X219"/>
      <c r="Y219"/>
    </row>
    <row r="220" spans="1:25" ht="12.75" customHeight="1" x14ac:dyDescent="0.2">
      <c r="A220" s="242"/>
      <c r="B220" s="225"/>
      <c r="C220" s="49" t="s">
        <v>487</v>
      </c>
      <c r="D220" s="7"/>
      <c r="E220" s="10">
        <f t="shared" si="16"/>
        <v>0</v>
      </c>
      <c r="F220" s="7"/>
      <c r="G220" s="7">
        <v>3408</v>
      </c>
      <c r="H220" s="10">
        <f t="shared" si="17"/>
        <v>1</v>
      </c>
      <c r="I220" s="7">
        <f t="shared" si="18"/>
        <v>3408</v>
      </c>
      <c r="N220" s="14"/>
      <c r="S220" s="92"/>
      <c r="V220"/>
      <c r="W220"/>
      <c r="X220"/>
      <c r="Y220"/>
    </row>
    <row r="221" spans="1:25" ht="12.75" customHeight="1" x14ac:dyDescent="0.2">
      <c r="A221" s="242"/>
      <c r="B221" s="225"/>
      <c r="C221" s="49" t="s">
        <v>488</v>
      </c>
      <c r="D221" s="7">
        <v>104704</v>
      </c>
      <c r="E221" s="10">
        <f t="shared" si="16"/>
        <v>0.73943502824858753</v>
      </c>
      <c r="F221" s="7"/>
      <c r="G221" s="7">
        <v>36896</v>
      </c>
      <c r="H221" s="10">
        <f t="shared" si="17"/>
        <v>0.26056497175141241</v>
      </c>
      <c r="I221" s="7">
        <f t="shared" si="18"/>
        <v>141600</v>
      </c>
      <c r="N221" s="14"/>
      <c r="S221" s="92"/>
      <c r="V221"/>
      <c r="W221"/>
      <c r="X221"/>
      <c r="Y221"/>
    </row>
    <row r="222" spans="1:25" ht="12.75" customHeight="1" x14ac:dyDescent="0.2">
      <c r="A222" s="242"/>
      <c r="B222" s="225"/>
      <c r="C222" s="49" t="s">
        <v>490</v>
      </c>
      <c r="D222" s="7">
        <v>13872</v>
      </c>
      <c r="E222" s="10">
        <f t="shared" si="16"/>
        <v>0.8550295857988166</v>
      </c>
      <c r="F222" s="7"/>
      <c r="G222" s="7">
        <v>2352</v>
      </c>
      <c r="H222" s="10">
        <f t="shared" si="17"/>
        <v>0.14497041420118342</v>
      </c>
      <c r="I222" s="7">
        <f t="shared" si="18"/>
        <v>16224</v>
      </c>
      <c r="N222" s="14"/>
      <c r="S222" s="92"/>
      <c r="V222"/>
      <c r="W222"/>
      <c r="X222"/>
      <c r="Y222"/>
    </row>
    <row r="223" spans="1:25" ht="12.75" customHeight="1" x14ac:dyDescent="0.2">
      <c r="A223" s="242"/>
      <c r="B223" s="225"/>
      <c r="C223" s="49" t="s">
        <v>491</v>
      </c>
      <c r="D223" s="7">
        <v>11808</v>
      </c>
      <c r="E223" s="10">
        <f t="shared" si="16"/>
        <v>0.83108108108108103</v>
      </c>
      <c r="F223" s="7"/>
      <c r="G223" s="7">
        <v>2400</v>
      </c>
      <c r="H223" s="10">
        <f t="shared" si="17"/>
        <v>0.16891891891891891</v>
      </c>
      <c r="I223" s="7">
        <f t="shared" si="18"/>
        <v>14208</v>
      </c>
      <c r="N223" s="14"/>
      <c r="S223" s="92"/>
      <c r="V223"/>
      <c r="W223"/>
      <c r="X223"/>
      <c r="Y223"/>
    </row>
    <row r="224" spans="1:25" ht="12.75" customHeight="1" x14ac:dyDescent="0.2">
      <c r="A224" s="242"/>
      <c r="B224" s="225"/>
      <c r="C224" s="49" t="s">
        <v>494</v>
      </c>
      <c r="D224" s="7">
        <v>11184</v>
      </c>
      <c r="E224" s="10">
        <f t="shared" si="16"/>
        <v>0.38071895424836599</v>
      </c>
      <c r="F224" s="7"/>
      <c r="G224" s="7">
        <v>18192</v>
      </c>
      <c r="H224" s="10">
        <f t="shared" si="17"/>
        <v>0.61928104575163401</v>
      </c>
      <c r="I224" s="7">
        <f t="shared" si="18"/>
        <v>29376</v>
      </c>
      <c r="N224" s="14"/>
      <c r="S224" s="92"/>
      <c r="V224"/>
      <c r="W224"/>
      <c r="X224"/>
      <c r="Y224"/>
    </row>
    <row r="225" spans="1:25" ht="12.75" customHeight="1" x14ac:dyDescent="0.2">
      <c r="A225" s="242"/>
      <c r="B225" s="225"/>
      <c r="C225" s="49" t="s">
        <v>495</v>
      </c>
      <c r="D225" s="7">
        <v>4704</v>
      </c>
      <c r="E225" s="10">
        <f t="shared" si="16"/>
        <v>0.44144144144144143</v>
      </c>
      <c r="F225" s="7"/>
      <c r="G225" s="7">
        <v>5952</v>
      </c>
      <c r="H225" s="10">
        <f t="shared" si="17"/>
        <v>0.55855855855855852</v>
      </c>
      <c r="I225" s="7">
        <f t="shared" si="18"/>
        <v>10656</v>
      </c>
      <c r="N225" s="14"/>
      <c r="S225" s="92"/>
      <c r="V225"/>
      <c r="W225"/>
      <c r="X225"/>
      <c r="Y225"/>
    </row>
    <row r="226" spans="1:25" ht="12.75" customHeight="1" x14ac:dyDescent="0.2">
      <c r="A226" s="242"/>
      <c r="B226" s="225"/>
      <c r="C226" s="49" t="s">
        <v>497</v>
      </c>
      <c r="D226" s="7">
        <v>15888</v>
      </c>
      <c r="E226" s="10">
        <f t="shared" si="16"/>
        <v>0.32902584493041748</v>
      </c>
      <c r="F226" s="7"/>
      <c r="G226" s="7">
        <v>32400</v>
      </c>
      <c r="H226" s="10">
        <f t="shared" si="17"/>
        <v>0.67097415506958247</v>
      </c>
      <c r="I226" s="7">
        <f t="shared" si="18"/>
        <v>48288</v>
      </c>
      <c r="N226" s="14"/>
      <c r="S226" s="92"/>
      <c r="V226"/>
      <c r="W226"/>
      <c r="X226"/>
      <c r="Y226"/>
    </row>
    <row r="227" spans="1:25" ht="12.75" customHeight="1" x14ac:dyDescent="0.2">
      <c r="A227" s="242"/>
      <c r="B227" s="225"/>
      <c r="C227" s="49" t="s">
        <v>499</v>
      </c>
      <c r="D227" s="7">
        <v>75168</v>
      </c>
      <c r="E227" s="10">
        <f t="shared" si="16"/>
        <v>0.80061349693251538</v>
      </c>
      <c r="F227" s="7"/>
      <c r="G227" s="7">
        <v>18720</v>
      </c>
      <c r="H227" s="10">
        <f t="shared" si="17"/>
        <v>0.19938650306748465</v>
      </c>
      <c r="I227" s="7">
        <f t="shared" si="18"/>
        <v>93888</v>
      </c>
      <c r="N227" s="14"/>
      <c r="S227" s="92"/>
      <c r="V227"/>
      <c r="W227"/>
      <c r="X227"/>
      <c r="Y227"/>
    </row>
    <row r="228" spans="1:25" ht="12.75" customHeight="1" x14ac:dyDescent="0.2">
      <c r="A228" s="242"/>
      <c r="B228" s="225"/>
      <c r="C228" s="49" t="s">
        <v>501</v>
      </c>
      <c r="D228" s="7">
        <v>36288</v>
      </c>
      <c r="E228" s="10">
        <f t="shared" si="16"/>
        <v>0.71658767772511844</v>
      </c>
      <c r="F228" s="7"/>
      <c r="G228" s="7">
        <v>14352</v>
      </c>
      <c r="H228" s="10">
        <f t="shared" si="17"/>
        <v>0.2834123222748815</v>
      </c>
      <c r="I228" s="7">
        <f t="shared" si="18"/>
        <v>50640</v>
      </c>
      <c r="N228" s="14"/>
      <c r="S228" s="92"/>
      <c r="V228"/>
      <c r="W228"/>
      <c r="X228"/>
      <c r="Y228"/>
    </row>
    <row r="229" spans="1:25" ht="12.75" customHeight="1" x14ac:dyDescent="0.2">
      <c r="A229" s="242"/>
      <c r="B229" s="225"/>
      <c r="C229" s="89" t="s">
        <v>508</v>
      </c>
      <c r="D229" s="7"/>
      <c r="E229" s="10">
        <f t="shared" ref="E229" si="19">+D229/$I229</f>
        <v>0</v>
      </c>
      <c r="F229" s="7"/>
      <c r="G229" s="7">
        <v>1104</v>
      </c>
      <c r="H229" s="10">
        <f t="shared" ref="H229" si="20">+G229/$I229</f>
        <v>1</v>
      </c>
      <c r="I229" s="7">
        <f t="shared" ref="I229" si="21">+D229+G229</f>
        <v>1104</v>
      </c>
      <c r="N229" s="14"/>
      <c r="S229" s="92"/>
      <c r="V229"/>
      <c r="W229"/>
      <c r="X229"/>
      <c r="Y229"/>
    </row>
    <row r="230" spans="1:25" ht="12.75" customHeight="1" x14ac:dyDescent="0.2">
      <c r="A230" s="242"/>
      <c r="B230" s="225"/>
      <c r="C230" s="49" t="s">
        <v>509</v>
      </c>
      <c r="D230" s="7">
        <v>15168</v>
      </c>
      <c r="E230" s="10">
        <f t="shared" si="16"/>
        <v>0.81443298969072164</v>
      </c>
      <c r="F230" s="7"/>
      <c r="G230" s="7">
        <v>3456</v>
      </c>
      <c r="H230" s="10">
        <f t="shared" si="17"/>
        <v>0.18556701030927836</v>
      </c>
      <c r="I230" s="7">
        <f t="shared" si="18"/>
        <v>18624</v>
      </c>
      <c r="N230" s="14"/>
      <c r="S230" s="92"/>
      <c r="V230"/>
      <c r="W230"/>
      <c r="X230"/>
      <c r="Y230"/>
    </row>
    <row r="231" spans="1:25" ht="12.75" customHeight="1" x14ac:dyDescent="0.2">
      <c r="A231" s="242"/>
      <c r="B231" s="225"/>
      <c r="C231" s="89" t="s">
        <v>510</v>
      </c>
      <c r="D231" s="7">
        <v>9552</v>
      </c>
      <c r="E231" s="10">
        <f t="shared" si="16"/>
        <v>0.50507614213197971</v>
      </c>
      <c r="F231" s="7"/>
      <c r="G231" s="7">
        <v>9360</v>
      </c>
      <c r="H231" s="10">
        <f t="shared" si="17"/>
        <v>0.49492385786802029</v>
      </c>
      <c r="I231" s="7">
        <f t="shared" si="18"/>
        <v>18912</v>
      </c>
      <c r="N231" s="14"/>
      <c r="S231" s="92"/>
      <c r="V231"/>
      <c r="W231"/>
      <c r="X231"/>
      <c r="Y231"/>
    </row>
    <row r="232" spans="1:25" ht="12.75" customHeight="1" x14ac:dyDescent="0.2">
      <c r="A232" s="242"/>
      <c r="B232" s="225"/>
      <c r="C232" s="49" t="s">
        <v>511</v>
      </c>
      <c r="D232" s="7">
        <v>30384</v>
      </c>
      <c r="E232" s="10">
        <f t="shared" si="16"/>
        <v>0.48210205635948211</v>
      </c>
      <c r="F232" s="7"/>
      <c r="G232" s="7">
        <v>32640</v>
      </c>
      <c r="H232" s="10">
        <f t="shared" si="17"/>
        <v>0.51789794364051789</v>
      </c>
      <c r="I232" s="7">
        <f t="shared" si="18"/>
        <v>63024</v>
      </c>
      <c r="N232" s="14"/>
      <c r="S232" s="92"/>
      <c r="V232"/>
      <c r="W232"/>
      <c r="X232"/>
      <c r="Y232"/>
    </row>
    <row r="233" spans="1:25" ht="12.75" customHeight="1" x14ac:dyDescent="0.2">
      <c r="A233" s="242"/>
      <c r="B233" s="225"/>
      <c r="C233" s="89" t="s">
        <v>512</v>
      </c>
      <c r="D233" s="7">
        <v>2256</v>
      </c>
      <c r="E233" s="10">
        <f t="shared" si="16"/>
        <v>1</v>
      </c>
      <c r="F233" s="7"/>
      <c r="G233" s="7"/>
      <c r="H233" s="10">
        <f t="shared" si="17"/>
        <v>0</v>
      </c>
      <c r="I233" s="7">
        <f t="shared" si="18"/>
        <v>2256</v>
      </c>
      <c r="N233" s="14"/>
      <c r="S233" s="92"/>
      <c r="V233"/>
      <c r="W233"/>
      <c r="X233"/>
      <c r="Y233"/>
    </row>
    <row r="234" spans="1:25" ht="12.75" customHeight="1" x14ac:dyDescent="0.2">
      <c r="A234" s="242"/>
      <c r="B234" s="225"/>
      <c r="C234" s="49" t="s">
        <v>516</v>
      </c>
      <c r="D234" s="7">
        <v>17296</v>
      </c>
      <c r="E234" s="10">
        <f t="shared" si="16"/>
        <v>0.81523378582202111</v>
      </c>
      <c r="F234" s="7"/>
      <c r="G234" s="7">
        <v>3920</v>
      </c>
      <c r="H234" s="10">
        <f t="shared" si="17"/>
        <v>0.18476621417797889</v>
      </c>
      <c r="I234" s="7">
        <f t="shared" si="18"/>
        <v>21216</v>
      </c>
      <c r="N234" s="14"/>
      <c r="S234" s="92"/>
      <c r="V234"/>
      <c r="W234"/>
      <c r="X234"/>
      <c r="Y234"/>
    </row>
    <row r="235" spans="1:25" ht="12.75" customHeight="1" thickBot="1" x14ac:dyDescent="0.25">
      <c r="A235" s="249"/>
      <c r="B235" s="245"/>
      <c r="C235" s="194" t="s">
        <v>44</v>
      </c>
      <c r="D235" s="73">
        <f>SUM(D192:D234)</f>
        <v>830352</v>
      </c>
      <c r="E235" s="74">
        <f t="shared" si="13"/>
        <v>0.67051253892169149</v>
      </c>
      <c r="F235" s="73"/>
      <c r="G235" s="73">
        <f>SUM(G192:G234)</f>
        <v>408032</v>
      </c>
      <c r="H235" s="74">
        <f t="shared" si="14"/>
        <v>0.32948746107830851</v>
      </c>
      <c r="I235" s="73">
        <f t="shared" si="15"/>
        <v>1238384</v>
      </c>
      <c r="N235" s="14"/>
      <c r="S235" s="92"/>
      <c r="V235"/>
      <c r="W235"/>
      <c r="X235"/>
      <c r="Y235"/>
    </row>
    <row r="236" spans="1:25" ht="12.75" customHeight="1" x14ac:dyDescent="0.2">
      <c r="A236" s="221" t="s">
        <v>626</v>
      </c>
      <c r="B236" s="246" t="s">
        <v>396</v>
      </c>
      <c r="C236" s="54" t="s">
        <v>613</v>
      </c>
      <c r="D236" s="85"/>
      <c r="E236" s="86"/>
      <c r="F236" s="174"/>
      <c r="G236" s="85"/>
      <c r="H236" s="86"/>
      <c r="I236" s="85"/>
      <c r="S236" s="92"/>
      <c r="V236"/>
      <c r="W236"/>
      <c r="X236"/>
      <c r="Y236"/>
    </row>
    <row r="237" spans="1:25" ht="12.75" customHeight="1" x14ac:dyDescent="0.2">
      <c r="A237" s="242"/>
      <c r="B237" s="247"/>
      <c r="C237" s="89" t="s">
        <v>620</v>
      </c>
      <c r="D237" s="7"/>
      <c r="E237" s="10">
        <f t="shared" si="16"/>
        <v>0</v>
      </c>
      <c r="F237" s="7"/>
      <c r="G237" s="7">
        <v>1472</v>
      </c>
      <c r="H237" s="10">
        <f>+G237/$I237</f>
        <v>1</v>
      </c>
      <c r="I237" s="7">
        <f>+D237+G237</f>
        <v>1472</v>
      </c>
      <c r="N237" s="14"/>
      <c r="S237" s="92"/>
      <c r="V237"/>
      <c r="W237"/>
      <c r="X237"/>
      <c r="Y237"/>
    </row>
    <row r="238" spans="1:25" ht="12.75" customHeight="1" x14ac:dyDescent="0.2">
      <c r="A238" s="242"/>
      <c r="B238" s="247"/>
      <c r="C238" s="89" t="s">
        <v>621</v>
      </c>
      <c r="D238" s="7"/>
      <c r="E238" s="10">
        <f t="shared" si="16"/>
        <v>0</v>
      </c>
      <c r="F238" s="7"/>
      <c r="G238" s="7">
        <v>1472</v>
      </c>
      <c r="H238" s="10">
        <f>+G238/$I238</f>
        <v>1</v>
      </c>
      <c r="I238" s="7">
        <f>+D238+G238</f>
        <v>1472</v>
      </c>
      <c r="N238" s="14"/>
      <c r="S238" s="92"/>
      <c r="V238"/>
      <c r="W238"/>
      <c r="X238"/>
      <c r="Y238"/>
    </row>
    <row r="239" spans="1:25" ht="12.75" customHeight="1" thickBot="1" x14ac:dyDescent="0.25">
      <c r="A239" s="242"/>
      <c r="B239" s="248"/>
      <c r="C239" s="194" t="s">
        <v>44</v>
      </c>
      <c r="D239" s="73">
        <f>SUM(D237:D238)</f>
        <v>0</v>
      </c>
      <c r="E239" s="74">
        <f t="shared" si="16"/>
        <v>0</v>
      </c>
      <c r="F239" s="73"/>
      <c r="G239" s="73">
        <f>SUM(G237:G238)</f>
        <v>2944</v>
      </c>
      <c r="H239" s="74">
        <f t="shared" si="17"/>
        <v>1</v>
      </c>
      <c r="I239" s="73">
        <f t="shared" si="18"/>
        <v>2944</v>
      </c>
      <c r="S239" s="92"/>
      <c r="V239"/>
      <c r="W239"/>
      <c r="X239"/>
      <c r="Y239"/>
    </row>
    <row r="240" spans="1:25" ht="12.75" customHeight="1" thickBot="1" x14ac:dyDescent="0.25">
      <c r="A240" s="222"/>
      <c r="B240" s="228" t="s">
        <v>582</v>
      </c>
      <c r="C240" s="229"/>
      <c r="D240" s="75">
        <f>SUM(D235,D239)</f>
        <v>830352</v>
      </c>
      <c r="E240" s="76">
        <f t="shared" si="16"/>
        <v>0.66892231545570546</v>
      </c>
      <c r="F240" s="77"/>
      <c r="G240" s="75">
        <f>SUM(G235,G239)</f>
        <v>410976</v>
      </c>
      <c r="H240" s="76">
        <f t="shared" si="17"/>
        <v>0.33107768454429448</v>
      </c>
      <c r="I240" s="77">
        <f t="shared" si="18"/>
        <v>1241328</v>
      </c>
      <c r="V240"/>
      <c r="W240"/>
      <c r="X240"/>
      <c r="Y240"/>
    </row>
    <row r="241" spans="1:25" ht="12.75" customHeight="1" x14ac:dyDescent="0.2">
      <c r="A241" s="235" t="s">
        <v>346</v>
      </c>
      <c r="B241" s="224" t="s">
        <v>339</v>
      </c>
      <c r="C241" s="52" t="s">
        <v>149</v>
      </c>
      <c r="D241" s="42"/>
      <c r="E241" s="41"/>
      <c r="F241" s="42"/>
      <c r="G241" s="42"/>
      <c r="H241" s="41"/>
      <c r="I241" s="42"/>
      <c r="V241"/>
      <c r="W241"/>
      <c r="X241"/>
      <c r="Y241"/>
    </row>
    <row r="242" spans="1:25" ht="12.75" customHeight="1" x14ac:dyDescent="0.2">
      <c r="A242" s="238"/>
      <c r="B242" s="233"/>
      <c r="C242" s="51" t="s">
        <v>420</v>
      </c>
      <c r="D242" s="16"/>
      <c r="E242" s="10" t="s">
        <v>615</v>
      </c>
      <c r="F242" s="16"/>
      <c r="G242" s="16"/>
      <c r="H242" s="10" t="s">
        <v>615</v>
      </c>
      <c r="I242" s="16">
        <f t="shared" ref="I242:I252" si="22">+D242+G242</f>
        <v>0</v>
      </c>
      <c r="V242"/>
      <c r="W242"/>
      <c r="X242"/>
      <c r="Y242"/>
    </row>
    <row r="243" spans="1:25" ht="12.75" customHeight="1" x14ac:dyDescent="0.2">
      <c r="A243" s="238"/>
      <c r="B243" s="233"/>
      <c r="C243" s="9" t="s">
        <v>428</v>
      </c>
      <c r="D243" s="16"/>
      <c r="E243" s="10" t="s">
        <v>615</v>
      </c>
      <c r="F243" s="16"/>
      <c r="G243" s="16"/>
      <c r="H243" s="10" t="s">
        <v>615</v>
      </c>
      <c r="I243" s="16">
        <f t="shared" si="22"/>
        <v>0</v>
      </c>
      <c r="V243"/>
      <c r="W243"/>
      <c r="X243"/>
      <c r="Y243"/>
    </row>
    <row r="244" spans="1:25" ht="12.75" customHeight="1" x14ac:dyDescent="0.2">
      <c r="A244" s="238"/>
      <c r="B244" s="233"/>
      <c r="C244" s="9" t="s">
        <v>435</v>
      </c>
      <c r="D244" s="7"/>
      <c r="E244" s="10" t="s">
        <v>615</v>
      </c>
      <c r="F244" s="7"/>
      <c r="G244" s="7"/>
      <c r="H244" s="10" t="s">
        <v>615</v>
      </c>
      <c r="I244" s="7">
        <f t="shared" si="22"/>
        <v>0</v>
      </c>
      <c r="V244"/>
      <c r="W244"/>
      <c r="X244"/>
      <c r="Y244"/>
    </row>
    <row r="245" spans="1:25" ht="12.75" customHeight="1" x14ac:dyDescent="0.2">
      <c r="A245" s="238"/>
      <c r="B245" s="233"/>
      <c r="C245" s="9" t="s">
        <v>467</v>
      </c>
      <c r="D245" s="7"/>
      <c r="E245" s="10">
        <f t="shared" ref="E245:E252" si="23">+D245/$I245</f>
        <v>0</v>
      </c>
      <c r="F245" s="7"/>
      <c r="G245" s="7">
        <v>1008</v>
      </c>
      <c r="H245" s="10">
        <f t="shared" ref="H245:H252" si="24">+G245/$I245</f>
        <v>1</v>
      </c>
      <c r="I245" s="7">
        <f t="shared" si="22"/>
        <v>1008</v>
      </c>
      <c r="V245"/>
      <c r="W245"/>
      <c r="X245"/>
      <c r="Y245"/>
    </row>
    <row r="246" spans="1:25" ht="12.75" customHeight="1" x14ac:dyDescent="0.2">
      <c r="A246" s="238"/>
      <c r="B246" s="233"/>
      <c r="C246" s="9" t="s">
        <v>473</v>
      </c>
      <c r="D246" s="7"/>
      <c r="E246" s="10" t="s">
        <v>615</v>
      </c>
      <c r="F246" s="7"/>
      <c r="G246" s="7"/>
      <c r="H246" s="10" t="s">
        <v>615</v>
      </c>
      <c r="I246" s="7">
        <f t="shared" si="22"/>
        <v>0</v>
      </c>
      <c r="V246"/>
      <c r="W246"/>
      <c r="X246"/>
      <c r="Y246"/>
    </row>
    <row r="247" spans="1:25" ht="12.75" customHeight="1" x14ac:dyDescent="0.2">
      <c r="A247" s="238"/>
      <c r="B247" s="233"/>
      <c r="C247" s="9" t="s">
        <v>474</v>
      </c>
      <c r="D247" s="7"/>
      <c r="E247" s="10" t="s">
        <v>615</v>
      </c>
      <c r="F247" s="7"/>
      <c r="G247" s="7"/>
      <c r="H247" s="10" t="s">
        <v>615</v>
      </c>
      <c r="I247" s="7">
        <f t="shared" si="22"/>
        <v>0</v>
      </c>
      <c r="V247"/>
      <c r="W247"/>
      <c r="X247"/>
      <c r="Y247"/>
    </row>
    <row r="248" spans="1:25" ht="12.75" customHeight="1" x14ac:dyDescent="0.2">
      <c r="A248" s="238"/>
      <c r="B248" s="233"/>
      <c r="C248" s="9" t="s">
        <v>484</v>
      </c>
      <c r="D248" s="7"/>
      <c r="E248" s="10" t="s">
        <v>615</v>
      </c>
      <c r="F248" s="7"/>
      <c r="G248" s="7"/>
      <c r="H248" s="10" t="s">
        <v>615</v>
      </c>
      <c r="I248" s="7">
        <f t="shared" si="22"/>
        <v>0</v>
      </c>
      <c r="V248"/>
      <c r="W248"/>
      <c r="X248"/>
      <c r="Y248"/>
    </row>
    <row r="249" spans="1:25" ht="12.75" customHeight="1" x14ac:dyDescent="0.2">
      <c r="A249" s="238"/>
      <c r="B249" s="233"/>
      <c r="C249" s="9" t="s">
        <v>491</v>
      </c>
      <c r="D249" s="7"/>
      <c r="E249" s="10" t="s">
        <v>615</v>
      </c>
      <c r="F249" s="7"/>
      <c r="G249" s="7"/>
      <c r="H249" s="10" t="s">
        <v>615</v>
      </c>
      <c r="I249" s="7">
        <f t="shared" si="22"/>
        <v>0</v>
      </c>
      <c r="V249"/>
      <c r="W249"/>
      <c r="X249"/>
      <c r="Y249"/>
    </row>
    <row r="250" spans="1:25" ht="12.75" customHeight="1" x14ac:dyDescent="0.2">
      <c r="A250" s="238"/>
      <c r="B250" s="233"/>
      <c r="C250" s="9" t="s">
        <v>497</v>
      </c>
      <c r="D250" s="7">
        <v>1008</v>
      </c>
      <c r="E250" s="10">
        <f t="shared" si="23"/>
        <v>0.3888888888888889</v>
      </c>
      <c r="F250" s="7"/>
      <c r="G250" s="7">
        <v>1584</v>
      </c>
      <c r="H250" s="10">
        <f t="shared" si="24"/>
        <v>0.61111111111111116</v>
      </c>
      <c r="I250" s="7">
        <f t="shared" si="22"/>
        <v>2592</v>
      </c>
      <c r="V250"/>
      <c r="W250"/>
      <c r="X250"/>
      <c r="Y250"/>
    </row>
    <row r="251" spans="1:25" ht="12.75" customHeight="1" x14ac:dyDescent="0.2">
      <c r="A251" s="238"/>
      <c r="B251" s="233"/>
      <c r="C251" s="9" t="s">
        <v>499</v>
      </c>
      <c r="D251" s="7">
        <v>6240</v>
      </c>
      <c r="E251" s="10">
        <f t="shared" si="23"/>
        <v>0.7103825136612022</v>
      </c>
      <c r="F251" s="7"/>
      <c r="G251" s="7">
        <v>2544</v>
      </c>
      <c r="H251" s="10">
        <f t="shared" si="24"/>
        <v>0.2896174863387978</v>
      </c>
      <c r="I251" s="7">
        <f t="shared" si="22"/>
        <v>8784</v>
      </c>
      <c r="V251"/>
      <c r="W251"/>
      <c r="X251"/>
      <c r="Y251"/>
    </row>
    <row r="252" spans="1:25" ht="12.75" customHeight="1" x14ac:dyDescent="0.2">
      <c r="A252" s="238"/>
      <c r="B252" s="233"/>
      <c r="C252" s="34" t="s">
        <v>44</v>
      </c>
      <c r="D252" s="32">
        <f>SUM(D242:D251)</f>
        <v>7248</v>
      </c>
      <c r="E252" s="39">
        <f t="shared" si="23"/>
        <v>0.5852713178294574</v>
      </c>
      <c r="F252" s="38"/>
      <c r="G252" s="32">
        <f>SUM(G242:G251)</f>
        <v>5136</v>
      </c>
      <c r="H252" s="39">
        <f t="shared" si="24"/>
        <v>0.41472868217054265</v>
      </c>
      <c r="I252" s="38">
        <f t="shared" si="22"/>
        <v>12384</v>
      </c>
      <c r="V252"/>
      <c r="W252"/>
      <c r="X252"/>
      <c r="Y252"/>
    </row>
    <row r="253" spans="1:25" ht="12.75" customHeight="1" x14ac:dyDescent="0.2">
      <c r="A253" s="238"/>
      <c r="B253" s="233"/>
      <c r="C253" s="52" t="s">
        <v>133</v>
      </c>
      <c r="D253" s="32"/>
      <c r="E253" s="33"/>
      <c r="F253" s="64"/>
      <c r="G253" s="32"/>
      <c r="H253" s="33"/>
      <c r="I253" s="32"/>
      <c r="V253"/>
      <c r="W253"/>
      <c r="X253"/>
      <c r="Y253"/>
    </row>
    <row r="254" spans="1:25" ht="12.75" customHeight="1" x14ac:dyDescent="0.2">
      <c r="A254" s="238"/>
      <c r="B254" s="233"/>
      <c r="C254" s="9" t="s">
        <v>422</v>
      </c>
      <c r="D254" s="16"/>
      <c r="E254" s="10" t="s">
        <v>615</v>
      </c>
      <c r="F254" s="5"/>
      <c r="G254" s="16"/>
      <c r="H254" s="10" t="s">
        <v>615</v>
      </c>
      <c r="I254" s="16">
        <f t="shared" ref="I254:I345" si="25">+D254+G254</f>
        <v>0</v>
      </c>
      <c r="V254"/>
      <c r="W254"/>
      <c r="X254"/>
      <c r="Y254"/>
    </row>
    <row r="255" spans="1:25" ht="12.75" customHeight="1" x14ac:dyDescent="0.2">
      <c r="A255" s="238"/>
      <c r="B255" s="233"/>
      <c r="C255" s="9" t="s">
        <v>440</v>
      </c>
      <c r="D255" s="7"/>
      <c r="E255" s="10" t="s">
        <v>615</v>
      </c>
      <c r="F255" s="12"/>
      <c r="G255" s="7"/>
      <c r="H255" s="10" t="s">
        <v>615</v>
      </c>
      <c r="I255" s="7">
        <f t="shared" si="25"/>
        <v>0</v>
      </c>
      <c r="V255"/>
      <c r="W255"/>
      <c r="X255"/>
      <c r="Y255"/>
    </row>
    <row r="256" spans="1:25" ht="12.75" customHeight="1" x14ac:dyDescent="0.2">
      <c r="A256" s="238"/>
      <c r="B256" s="233"/>
      <c r="C256" s="9" t="s">
        <v>466</v>
      </c>
      <c r="D256" s="7">
        <v>5696</v>
      </c>
      <c r="E256" s="10">
        <f t="shared" ref="E256:E345" si="26">+D256/$I256</f>
        <v>0.80180180180180183</v>
      </c>
      <c r="F256" s="12"/>
      <c r="G256" s="7">
        <v>1408</v>
      </c>
      <c r="H256" s="10">
        <f t="shared" ref="H256:H345" si="27">+G256/$I256</f>
        <v>0.1981981981981982</v>
      </c>
      <c r="I256" s="7">
        <f t="shared" si="25"/>
        <v>7104</v>
      </c>
      <c r="V256"/>
      <c r="W256"/>
      <c r="X256"/>
      <c r="Y256"/>
    </row>
    <row r="257" spans="1:25" ht="12.75" customHeight="1" x14ac:dyDescent="0.2">
      <c r="A257" s="238"/>
      <c r="B257" s="233"/>
      <c r="C257" s="9" t="s">
        <v>471</v>
      </c>
      <c r="D257" s="7"/>
      <c r="E257" s="10" t="s">
        <v>615</v>
      </c>
      <c r="F257" s="7"/>
      <c r="G257" s="7"/>
      <c r="H257" s="10" t="s">
        <v>615</v>
      </c>
      <c r="I257" s="7">
        <f t="shared" si="25"/>
        <v>0</v>
      </c>
      <c r="V257"/>
      <c r="W257"/>
      <c r="X257"/>
      <c r="Y257"/>
    </row>
    <row r="258" spans="1:25" ht="12.75" customHeight="1" x14ac:dyDescent="0.2">
      <c r="A258" s="238"/>
      <c r="B258" s="233"/>
      <c r="C258" s="9" t="s">
        <v>477</v>
      </c>
      <c r="D258" s="7">
        <v>672</v>
      </c>
      <c r="E258" s="10">
        <f t="shared" si="26"/>
        <v>1</v>
      </c>
      <c r="F258" s="7"/>
      <c r="G258" s="7"/>
      <c r="H258" s="10">
        <f t="shared" si="27"/>
        <v>0</v>
      </c>
      <c r="I258" s="7">
        <f t="shared" si="25"/>
        <v>672</v>
      </c>
      <c r="V258"/>
      <c r="W258"/>
      <c r="X258"/>
      <c r="Y258"/>
    </row>
    <row r="259" spans="1:25" ht="12.75" customHeight="1" x14ac:dyDescent="0.2">
      <c r="A259" s="238"/>
      <c r="B259" s="233"/>
      <c r="C259" s="9" t="s">
        <v>480</v>
      </c>
      <c r="D259" s="15"/>
      <c r="E259" s="10" t="s">
        <v>615</v>
      </c>
      <c r="F259" s="7"/>
      <c r="G259" s="15"/>
      <c r="H259" s="10" t="s">
        <v>615</v>
      </c>
      <c r="I259" s="7">
        <f t="shared" si="25"/>
        <v>0</v>
      </c>
      <c r="V259"/>
      <c r="W259"/>
      <c r="X259"/>
      <c r="Y259"/>
    </row>
    <row r="260" spans="1:25" ht="12.75" customHeight="1" x14ac:dyDescent="0.2">
      <c r="A260" s="238"/>
      <c r="B260" s="233"/>
      <c r="C260" s="9" t="s">
        <v>494</v>
      </c>
      <c r="D260" s="15"/>
      <c r="E260" s="10" t="s">
        <v>615</v>
      </c>
      <c r="F260" s="7"/>
      <c r="G260" s="7"/>
      <c r="H260" s="10" t="s">
        <v>615</v>
      </c>
      <c r="I260" s="7">
        <f t="shared" si="25"/>
        <v>0</v>
      </c>
      <c r="V260"/>
      <c r="W260"/>
      <c r="X260"/>
      <c r="Y260"/>
    </row>
    <row r="261" spans="1:25" ht="12.75" customHeight="1" x14ac:dyDescent="0.2">
      <c r="A261" s="238"/>
      <c r="B261" s="233"/>
      <c r="C261" s="9" t="s">
        <v>502</v>
      </c>
      <c r="D261" s="7">
        <v>2112</v>
      </c>
      <c r="E261" s="10">
        <f t="shared" si="26"/>
        <v>0.46808510638297873</v>
      </c>
      <c r="F261" s="7"/>
      <c r="G261" s="7">
        <v>2400</v>
      </c>
      <c r="H261" s="10">
        <f t="shared" si="27"/>
        <v>0.53191489361702127</v>
      </c>
      <c r="I261" s="7">
        <f t="shared" si="25"/>
        <v>4512</v>
      </c>
      <c r="V261"/>
      <c r="W261"/>
      <c r="X261"/>
      <c r="Y261"/>
    </row>
    <row r="262" spans="1:25" ht="12.75" customHeight="1" x14ac:dyDescent="0.2">
      <c r="A262" s="238"/>
      <c r="B262" s="233"/>
      <c r="C262" s="9" t="s">
        <v>510</v>
      </c>
      <c r="D262" s="7"/>
      <c r="E262" s="10" t="s">
        <v>615</v>
      </c>
      <c r="F262" s="7"/>
      <c r="G262" s="7"/>
      <c r="H262" s="10" t="s">
        <v>615</v>
      </c>
      <c r="I262" s="7">
        <f t="shared" si="25"/>
        <v>0</v>
      </c>
      <c r="V262"/>
      <c r="W262"/>
      <c r="X262"/>
      <c r="Y262"/>
    </row>
    <row r="263" spans="1:25" ht="12.75" customHeight="1" x14ac:dyDescent="0.2">
      <c r="A263" s="238"/>
      <c r="B263" s="233"/>
      <c r="C263" s="49" t="s">
        <v>511</v>
      </c>
      <c r="D263" s="7">
        <v>672</v>
      </c>
      <c r="E263" s="10">
        <f t="shared" si="26"/>
        <v>1</v>
      </c>
      <c r="F263" s="7"/>
      <c r="G263" s="7"/>
      <c r="H263" s="10">
        <f t="shared" si="27"/>
        <v>0</v>
      </c>
      <c r="I263" s="7">
        <f t="shared" si="25"/>
        <v>672</v>
      </c>
      <c r="V263"/>
      <c r="W263"/>
      <c r="X263"/>
      <c r="Y263"/>
    </row>
    <row r="264" spans="1:25" ht="12.75" customHeight="1" x14ac:dyDescent="0.2">
      <c r="A264" s="238"/>
      <c r="B264" s="233"/>
      <c r="C264" s="34" t="s">
        <v>44</v>
      </c>
      <c r="D264" s="32">
        <f>SUM(D254:D263)</f>
        <v>9152</v>
      </c>
      <c r="E264" s="33">
        <f t="shared" si="26"/>
        <v>0.70617283950617282</v>
      </c>
      <c r="F264" s="32"/>
      <c r="G264" s="32">
        <f>SUM(G254:G263)</f>
        <v>3808</v>
      </c>
      <c r="H264" s="33">
        <f t="shared" si="27"/>
        <v>0.29382716049382718</v>
      </c>
      <c r="I264" s="32">
        <f t="shared" si="25"/>
        <v>12960</v>
      </c>
      <c r="V264"/>
      <c r="W264"/>
      <c r="X264"/>
      <c r="Y264"/>
    </row>
    <row r="265" spans="1:25" ht="12.75" customHeight="1" x14ac:dyDescent="0.2">
      <c r="A265" s="238"/>
      <c r="B265" s="233"/>
      <c r="C265" s="52" t="s">
        <v>54</v>
      </c>
      <c r="D265" s="32"/>
      <c r="E265" s="33"/>
      <c r="F265" s="64"/>
      <c r="G265" s="32"/>
      <c r="H265" s="33"/>
      <c r="I265" s="32"/>
      <c r="V265"/>
      <c r="W265"/>
      <c r="X265"/>
      <c r="Y265"/>
    </row>
    <row r="266" spans="1:25" ht="12.75" customHeight="1" x14ac:dyDescent="0.2">
      <c r="A266" s="238"/>
      <c r="B266" s="233"/>
      <c r="C266" s="9" t="s">
        <v>522</v>
      </c>
      <c r="D266" s="7"/>
      <c r="E266" s="10" t="s">
        <v>615</v>
      </c>
      <c r="F266" s="12"/>
      <c r="G266" s="7"/>
      <c r="H266" s="10" t="s">
        <v>615</v>
      </c>
      <c r="I266" s="7">
        <f t="shared" si="25"/>
        <v>0</v>
      </c>
      <c r="V266"/>
      <c r="W266"/>
      <c r="X266"/>
      <c r="Y266"/>
    </row>
    <row r="267" spans="1:25" ht="12.75" customHeight="1" x14ac:dyDescent="0.2">
      <c r="A267" s="238"/>
      <c r="B267" s="233"/>
      <c r="C267" s="9" t="s">
        <v>423</v>
      </c>
      <c r="D267" s="15">
        <v>1008</v>
      </c>
      <c r="E267" s="10">
        <f t="shared" si="26"/>
        <v>1</v>
      </c>
      <c r="F267" s="7"/>
      <c r="G267" s="15"/>
      <c r="H267" s="10">
        <f t="shared" si="27"/>
        <v>0</v>
      </c>
      <c r="I267" s="7">
        <f t="shared" si="25"/>
        <v>1008</v>
      </c>
      <c r="V267"/>
      <c r="W267"/>
      <c r="X267"/>
      <c r="Y267"/>
    </row>
    <row r="268" spans="1:25" ht="12.75" customHeight="1" x14ac:dyDescent="0.2">
      <c r="A268" s="238"/>
      <c r="B268" s="233"/>
      <c r="C268" s="9" t="s">
        <v>431</v>
      </c>
      <c r="D268" s="15"/>
      <c r="E268" s="10" t="s">
        <v>615</v>
      </c>
      <c r="F268" s="7"/>
      <c r="G268" s="15"/>
      <c r="H268" s="10" t="s">
        <v>615</v>
      </c>
      <c r="I268" s="7">
        <f t="shared" si="25"/>
        <v>0</v>
      </c>
      <c r="V268"/>
      <c r="W268"/>
      <c r="X268"/>
      <c r="Y268"/>
    </row>
    <row r="269" spans="1:25" ht="12.75" customHeight="1" x14ac:dyDescent="0.2">
      <c r="A269" s="238"/>
      <c r="B269" s="233"/>
      <c r="C269" s="9" t="s">
        <v>452</v>
      </c>
      <c r="D269" s="7"/>
      <c r="E269" s="10" t="s">
        <v>615</v>
      </c>
      <c r="F269" s="7"/>
      <c r="G269" s="7"/>
      <c r="H269" s="10" t="s">
        <v>615</v>
      </c>
      <c r="I269" s="7">
        <f t="shared" si="25"/>
        <v>0</v>
      </c>
      <c r="V269"/>
      <c r="W269"/>
      <c r="X269"/>
      <c r="Y269"/>
    </row>
    <row r="270" spans="1:25" ht="12.75" customHeight="1" x14ac:dyDescent="0.2">
      <c r="A270" s="238"/>
      <c r="B270" s="233"/>
      <c r="C270" s="9" t="s">
        <v>455</v>
      </c>
      <c r="D270" s="15">
        <v>8304</v>
      </c>
      <c r="E270" s="10">
        <f t="shared" si="26"/>
        <v>0.69758064516129037</v>
      </c>
      <c r="F270" s="7"/>
      <c r="G270" s="15">
        <v>3600</v>
      </c>
      <c r="H270" s="10">
        <f t="shared" si="27"/>
        <v>0.30241935483870969</v>
      </c>
      <c r="I270" s="7">
        <f t="shared" si="25"/>
        <v>11904</v>
      </c>
      <c r="V270"/>
      <c r="W270"/>
      <c r="X270"/>
      <c r="Y270"/>
    </row>
    <row r="271" spans="1:25" ht="12.75" customHeight="1" x14ac:dyDescent="0.2">
      <c r="A271" s="238"/>
      <c r="B271" s="233"/>
      <c r="C271" s="9" t="s">
        <v>459</v>
      </c>
      <c r="D271" s="7">
        <v>3408</v>
      </c>
      <c r="E271" s="10">
        <f t="shared" si="26"/>
        <v>1</v>
      </c>
      <c r="F271" s="7"/>
      <c r="G271" s="7"/>
      <c r="H271" s="10">
        <f t="shared" si="27"/>
        <v>0</v>
      </c>
      <c r="I271" s="7">
        <f t="shared" si="25"/>
        <v>3408</v>
      </c>
      <c r="V271"/>
      <c r="W271"/>
      <c r="X271"/>
      <c r="Y271"/>
    </row>
    <row r="272" spans="1:25" ht="12.75" customHeight="1" x14ac:dyDescent="0.2">
      <c r="A272" s="238"/>
      <c r="B272" s="233"/>
      <c r="C272" s="9" t="s">
        <v>460</v>
      </c>
      <c r="D272" s="7">
        <v>672</v>
      </c>
      <c r="E272" s="10">
        <f t="shared" si="26"/>
        <v>1</v>
      </c>
      <c r="F272" s="12"/>
      <c r="G272" s="7"/>
      <c r="H272" s="10">
        <f t="shared" si="27"/>
        <v>0</v>
      </c>
      <c r="I272" s="7">
        <f t="shared" si="25"/>
        <v>672</v>
      </c>
      <c r="V272"/>
      <c r="W272"/>
      <c r="X272"/>
      <c r="Y272"/>
    </row>
    <row r="273" spans="1:25" ht="12.75" customHeight="1" x14ac:dyDescent="0.2">
      <c r="A273" s="238"/>
      <c r="B273" s="233"/>
      <c r="C273" s="9" t="s">
        <v>461</v>
      </c>
      <c r="D273" s="15"/>
      <c r="E273" s="10" t="s">
        <v>615</v>
      </c>
      <c r="F273" s="7"/>
      <c r="G273" s="15"/>
      <c r="H273" s="10" t="s">
        <v>615</v>
      </c>
      <c r="I273" s="7">
        <f t="shared" si="25"/>
        <v>0</v>
      </c>
      <c r="V273"/>
      <c r="W273"/>
      <c r="X273"/>
      <c r="Y273"/>
    </row>
    <row r="274" spans="1:25" ht="12.75" customHeight="1" x14ac:dyDescent="0.2">
      <c r="A274" s="238"/>
      <c r="B274" s="233"/>
      <c r="C274" s="9" t="s">
        <v>488</v>
      </c>
      <c r="D274" s="7">
        <v>3648</v>
      </c>
      <c r="E274" s="10">
        <f t="shared" si="26"/>
        <v>0.69512195121951215</v>
      </c>
      <c r="F274" s="7"/>
      <c r="G274" s="7">
        <v>1600</v>
      </c>
      <c r="H274" s="10">
        <f t="shared" si="27"/>
        <v>0.3048780487804878</v>
      </c>
      <c r="I274" s="7">
        <f t="shared" si="25"/>
        <v>5248</v>
      </c>
      <c r="V274"/>
      <c r="W274"/>
      <c r="X274"/>
      <c r="Y274"/>
    </row>
    <row r="275" spans="1:25" ht="12.75" customHeight="1" x14ac:dyDescent="0.2">
      <c r="A275" s="238"/>
      <c r="B275" s="233"/>
      <c r="C275" s="9" t="s">
        <v>490</v>
      </c>
      <c r="D275" s="7"/>
      <c r="E275" s="10" t="s">
        <v>615</v>
      </c>
      <c r="F275" s="7"/>
      <c r="G275" s="7"/>
      <c r="H275" s="10" t="s">
        <v>615</v>
      </c>
      <c r="I275" s="7">
        <f t="shared" si="25"/>
        <v>0</v>
      </c>
      <c r="V275"/>
      <c r="W275"/>
      <c r="X275"/>
      <c r="Y275"/>
    </row>
    <row r="276" spans="1:25" ht="12.75" customHeight="1" x14ac:dyDescent="0.2">
      <c r="A276" s="238"/>
      <c r="B276" s="233"/>
      <c r="C276" s="9" t="s">
        <v>495</v>
      </c>
      <c r="D276" s="7"/>
      <c r="E276" s="10" t="s">
        <v>615</v>
      </c>
      <c r="F276" s="7"/>
      <c r="G276" s="7"/>
      <c r="H276" s="10" t="s">
        <v>615</v>
      </c>
      <c r="I276" s="7">
        <f t="shared" si="25"/>
        <v>0</v>
      </c>
      <c r="V276"/>
      <c r="W276"/>
      <c r="X276"/>
      <c r="Y276"/>
    </row>
    <row r="277" spans="1:25" ht="12.75" customHeight="1" x14ac:dyDescent="0.2">
      <c r="A277" s="238"/>
      <c r="B277" s="233"/>
      <c r="C277" s="49" t="s">
        <v>501</v>
      </c>
      <c r="D277" s="7">
        <v>960</v>
      </c>
      <c r="E277" s="10">
        <f t="shared" si="26"/>
        <v>1</v>
      </c>
      <c r="F277" s="7"/>
      <c r="G277" s="7"/>
      <c r="H277" s="10">
        <f t="shared" si="27"/>
        <v>0</v>
      </c>
      <c r="I277" s="7">
        <f t="shared" si="25"/>
        <v>960</v>
      </c>
      <c r="V277"/>
      <c r="W277"/>
      <c r="X277"/>
      <c r="Y277"/>
    </row>
    <row r="278" spans="1:25" ht="12.75" customHeight="1" x14ac:dyDescent="0.2">
      <c r="A278" s="238"/>
      <c r="B278" s="233"/>
      <c r="C278" s="49" t="s">
        <v>509</v>
      </c>
      <c r="D278" s="15"/>
      <c r="E278" s="10" t="s">
        <v>615</v>
      </c>
      <c r="F278" s="7"/>
      <c r="G278" s="15"/>
      <c r="H278" s="10" t="s">
        <v>615</v>
      </c>
      <c r="I278" s="7">
        <f t="shared" si="25"/>
        <v>0</v>
      </c>
      <c r="V278"/>
      <c r="W278"/>
      <c r="X278"/>
      <c r="Y278"/>
    </row>
    <row r="279" spans="1:25" ht="12.75" customHeight="1" x14ac:dyDescent="0.2">
      <c r="A279" s="238"/>
      <c r="B279" s="233"/>
      <c r="C279" s="34" t="s">
        <v>44</v>
      </c>
      <c r="D279" s="32">
        <f>SUM(D266:D278)</f>
        <v>18000</v>
      </c>
      <c r="E279" s="33">
        <f t="shared" si="26"/>
        <v>0.77586206896551724</v>
      </c>
      <c r="F279" s="32"/>
      <c r="G279" s="32">
        <f>SUM(G266:G278)</f>
        <v>5200</v>
      </c>
      <c r="H279" s="33">
        <f t="shared" si="27"/>
        <v>0.22413793103448276</v>
      </c>
      <c r="I279" s="32">
        <f t="shared" si="25"/>
        <v>23200</v>
      </c>
      <c r="V279"/>
      <c r="W279"/>
      <c r="X279"/>
      <c r="Y279"/>
    </row>
    <row r="280" spans="1:25" ht="12.75" customHeight="1" thickBot="1" x14ac:dyDescent="0.25">
      <c r="A280" s="238"/>
      <c r="B280" s="234"/>
      <c r="C280" s="63" t="s">
        <v>0</v>
      </c>
      <c r="D280" s="62">
        <f>SUM(D252,D264,D279)</f>
        <v>34400</v>
      </c>
      <c r="E280" s="60">
        <f t="shared" si="26"/>
        <v>0.70863546473302574</v>
      </c>
      <c r="F280" s="62"/>
      <c r="G280" s="62">
        <f>SUM(G252,G264,G279)</f>
        <v>14144</v>
      </c>
      <c r="H280" s="60">
        <f t="shared" si="27"/>
        <v>0.29136453526697431</v>
      </c>
      <c r="I280" s="62">
        <f t="shared" si="25"/>
        <v>48544</v>
      </c>
      <c r="V280"/>
      <c r="W280"/>
      <c r="X280"/>
      <c r="Y280"/>
    </row>
    <row r="281" spans="1:25" ht="12.75" customHeight="1" x14ac:dyDescent="0.2">
      <c r="A281" s="221" t="s">
        <v>346</v>
      </c>
      <c r="B281" s="224" t="s">
        <v>354</v>
      </c>
      <c r="C281" s="51" t="s">
        <v>583</v>
      </c>
      <c r="D281" s="16"/>
      <c r="E281" s="10" t="s">
        <v>615</v>
      </c>
      <c r="F281" s="5"/>
      <c r="G281" s="16"/>
      <c r="H281" s="10" t="s">
        <v>615</v>
      </c>
      <c r="I281" s="16">
        <f t="shared" si="25"/>
        <v>0</v>
      </c>
      <c r="N281" s="14"/>
      <c r="V281"/>
      <c r="W281"/>
      <c r="X281"/>
      <c r="Y281"/>
    </row>
    <row r="282" spans="1:25" ht="12.75" customHeight="1" x14ac:dyDescent="0.2">
      <c r="A282" s="242"/>
      <c r="B282" s="224"/>
      <c r="C282" s="9" t="s">
        <v>584</v>
      </c>
      <c r="D282" s="7"/>
      <c r="E282" s="10" t="s">
        <v>615</v>
      </c>
      <c r="F282" s="12"/>
      <c r="G282" s="7">
        <v>3296</v>
      </c>
      <c r="H282" s="10" t="s">
        <v>615</v>
      </c>
      <c r="I282" s="7">
        <f t="shared" si="25"/>
        <v>3296</v>
      </c>
      <c r="V282"/>
      <c r="W282"/>
      <c r="X282"/>
      <c r="Y282"/>
    </row>
    <row r="283" spans="1:25" ht="12.75" customHeight="1" x14ac:dyDescent="0.2">
      <c r="A283" s="242"/>
      <c r="B283" s="224"/>
      <c r="C283" s="9" t="s">
        <v>585</v>
      </c>
      <c r="D283" s="7"/>
      <c r="E283" s="10">
        <f t="shared" si="26"/>
        <v>0</v>
      </c>
      <c r="F283" s="7"/>
      <c r="G283" s="7">
        <v>384</v>
      </c>
      <c r="H283" s="10">
        <f t="shared" si="27"/>
        <v>1</v>
      </c>
      <c r="I283" s="7">
        <f t="shared" si="25"/>
        <v>384</v>
      </c>
      <c r="N283" s="14"/>
      <c r="V283"/>
      <c r="W283"/>
      <c r="X283"/>
      <c r="Y283"/>
    </row>
    <row r="284" spans="1:25" ht="12.75" customHeight="1" x14ac:dyDescent="0.2">
      <c r="A284" s="242"/>
      <c r="B284" s="224"/>
      <c r="C284" s="9" t="s">
        <v>586</v>
      </c>
      <c r="D284" s="7">
        <v>3808</v>
      </c>
      <c r="E284" s="10">
        <f t="shared" si="26"/>
        <v>1</v>
      </c>
      <c r="F284" s="12"/>
      <c r="G284" s="7"/>
      <c r="H284" s="10">
        <f t="shared" si="27"/>
        <v>0</v>
      </c>
      <c r="I284" s="7">
        <f t="shared" si="25"/>
        <v>3808</v>
      </c>
      <c r="N284" s="14"/>
      <c r="V284"/>
      <c r="W284"/>
      <c r="X284"/>
      <c r="Y284"/>
    </row>
    <row r="285" spans="1:25" ht="12.75" customHeight="1" x14ac:dyDescent="0.2">
      <c r="A285" s="242"/>
      <c r="B285" s="224"/>
      <c r="C285" s="205" t="s">
        <v>587</v>
      </c>
      <c r="D285" s="7"/>
      <c r="E285" s="10" t="s">
        <v>615</v>
      </c>
      <c r="F285" s="12"/>
      <c r="G285" s="7"/>
      <c r="H285" s="10" t="s">
        <v>615</v>
      </c>
      <c r="I285" s="7">
        <f t="shared" si="25"/>
        <v>0</v>
      </c>
      <c r="V285"/>
      <c r="W285"/>
      <c r="X285"/>
      <c r="Y285"/>
    </row>
    <row r="286" spans="1:25" ht="12.75" customHeight="1" x14ac:dyDescent="0.2">
      <c r="A286" s="242"/>
      <c r="B286" s="224"/>
      <c r="C286" s="9" t="s">
        <v>588</v>
      </c>
      <c r="D286" s="7">
        <v>1056</v>
      </c>
      <c r="E286" s="10">
        <f t="shared" si="26"/>
        <v>1</v>
      </c>
      <c r="F286" s="12"/>
      <c r="G286" s="7"/>
      <c r="H286" s="10">
        <f t="shared" si="27"/>
        <v>0</v>
      </c>
      <c r="I286" s="7">
        <f t="shared" si="25"/>
        <v>1056</v>
      </c>
      <c r="V286"/>
      <c r="W286"/>
      <c r="X286"/>
      <c r="Y286"/>
    </row>
    <row r="287" spans="1:25" ht="12.75" customHeight="1" x14ac:dyDescent="0.2">
      <c r="A287" s="242"/>
      <c r="B287" s="224"/>
      <c r="C287" s="9" t="s">
        <v>589</v>
      </c>
      <c r="D287" s="7">
        <v>576</v>
      </c>
      <c r="E287" s="10">
        <f t="shared" si="26"/>
        <v>0.30769230769230771</v>
      </c>
      <c r="F287" s="12"/>
      <c r="G287" s="7">
        <v>1296</v>
      </c>
      <c r="H287" s="10">
        <f t="shared" si="27"/>
        <v>0.69230769230769229</v>
      </c>
      <c r="I287" s="7">
        <f t="shared" si="25"/>
        <v>1872</v>
      </c>
      <c r="N287" s="14"/>
      <c r="V287"/>
      <c r="W287"/>
      <c r="X287"/>
      <c r="Y287"/>
    </row>
    <row r="288" spans="1:25" ht="12.75" customHeight="1" x14ac:dyDescent="0.2">
      <c r="A288" s="242"/>
      <c r="B288" s="224"/>
      <c r="C288" s="9" t="s">
        <v>590</v>
      </c>
      <c r="D288" s="7">
        <v>10640</v>
      </c>
      <c r="E288" s="10">
        <f t="shared" si="26"/>
        <v>0.35485592315901815</v>
      </c>
      <c r="F288" s="12"/>
      <c r="G288" s="7">
        <v>19344</v>
      </c>
      <c r="H288" s="10">
        <f t="shared" si="27"/>
        <v>0.64514407684098185</v>
      </c>
      <c r="I288" s="7">
        <f t="shared" si="25"/>
        <v>29984</v>
      </c>
      <c r="N288" s="14"/>
      <c r="V288"/>
      <c r="W288"/>
      <c r="X288"/>
      <c r="Y288"/>
    </row>
    <row r="289" spans="1:25" ht="12.75" customHeight="1" x14ac:dyDescent="0.2">
      <c r="A289" s="242"/>
      <c r="B289" s="224"/>
      <c r="C289" s="150" t="s">
        <v>591</v>
      </c>
      <c r="D289" s="14">
        <v>16224</v>
      </c>
      <c r="E289" s="17">
        <f t="shared" si="26"/>
        <v>0.52106885919835555</v>
      </c>
      <c r="F289" s="16"/>
      <c r="G289" s="14">
        <v>14912</v>
      </c>
      <c r="H289" s="17">
        <f t="shared" si="27"/>
        <v>0.47893114080164439</v>
      </c>
      <c r="I289" s="16">
        <f t="shared" si="25"/>
        <v>31136</v>
      </c>
      <c r="N289" s="14"/>
      <c r="V289"/>
      <c r="W289"/>
      <c r="X289"/>
      <c r="Y289"/>
    </row>
    <row r="290" spans="1:25" ht="12.75" customHeight="1" x14ac:dyDescent="0.2">
      <c r="A290" s="242"/>
      <c r="B290" s="224"/>
      <c r="C290" s="9" t="s">
        <v>489</v>
      </c>
      <c r="D290" s="7">
        <v>2832</v>
      </c>
      <c r="E290" s="10">
        <f t="shared" si="26"/>
        <v>0.37263157894736842</v>
      </c>
      <c r="F290" s="7"/>
      <c r="G290" s="7">
        <v>4768</v>
      </c>
      <c r="H290" s="10">
        <f t="shared" si="27"/>
        <v>0.62736842105263158</v>
      </c>
      <c r="I290" s="7">
        <f t="shared" si="25"/>
        <v>7600</v>
      </c>
      <c r="V290"/>
      <c r="W290"/>
      <c r="X290"/>
      <c r="Y290"/>
    </row>
    <row r="291" spans="1:25" ht="12.75" customHeight="1" x14ac:dyDescent="0.2">
      <c r="A291" s="242"/>
      <c r="B291" s="224"/>
      <c r="C291" s="9" t="s">
        <v>493</v>
      </c>
      <c r="D291" s="7">
        <v>2160</v>
      </c>
      <c r="E291" s="10">
        <f t="shared" si="26"/>
        <v>0.54655870445344135</v>
      </c>
      <c r="F291" s="7"/>
      <c r="G291" s="7">
        <v>1792</v>
      </c>
      <c r="H291" s="10">
        <f t="shared" si="27"/>
        <v>0.45344129554655871</v>
      </c>
      <c r="I291" s="7">
        <f t="shared" si="25"/>
        <v>3952</v>
      </c>
      <c r="V291"/>
      <c r="W291"/>
      <c r="X291"/>
      <c r="Y291"/>
    </row>
    <row r="292" spans="1:25" ht="12.75" customHeight="1" x14ac:dyDescent="0.2">
      <c r="A292" s="242"/>
      <c r="B292" s="224"/>
      <c r="C292" s="9" t="s">
        <v>496</v>
      </c>
      <c r="D292" s="7"/>
      <c r="E292" s="10" t="s">
        <v>615</v>
      </c>
      <c r="F292" s="7"/>
      <c r="G292" s="7"/>
      <c r="H292" s="10" t="s">
        <v>615</v>
      </c>
      <c r="I292" s="7">
        <f t="shared" si="25"/>
        <v>0</v>
      </c>
      <c r="V292"/>
      <c r="W292"/>
      <c r="X292"/>
      <c r="Y292"/>
    </row>
    <row r="293" spans="1:25" ht="12.75" customHeight="1" x14ac:dyDescent="0.2">
      <c r="A293" s="242"/>
      <c r="B293" s="224"/>
      <c r="C293" s="9" t="s">
        <v>592</v>
      </c>
      <c r="D293" s="7">
        <v>624</v>
      </c>
      <c r="E293" s="10">
        <f t="shared" si="26"/>
        <v>0.36792452830188677</v>
      </c>
      <c r="F293" s="7"/>
      <c r="G293" s="7">
        <v>1072</v>
      </c>
      <c r="H293" s="10">
        <f t="shared" si="27"/>
        <v>0.63207547169811318</v>
      </c>
      <c r="I293" s="7">
        <f t="shared" si="25"/>
        <v>1696</v>
      </c>
      <c r="N293" s="14"/>
      <c r="V293"/>
      <c r="W293"/>
      <c r="X293"/>
      <c r="Y293"/>
    </row>
    <row r="294" spans="1:25" ht="12.75" customHeight="1" x14ac:dyDescent="0.2">
      <c r="A294" s="242"/>
      <c r="B294" s="224"/>
      <c r="C294" s="9" t="s">
        <v>663</v>
      </c>
      <c r="D294" s="7">
        <v>832</v>
      </c>
      <c r="E294" s="10">
        <f t="shared" si="26"/>
        <v>1</v>
      </c>
      <c r="F294" s="7"/>
      <c r="G294" s="7"/>
      <c r="H294" s="10">
        <f t="shared" si="27"/>
        <v>0</v>
      </c>
      <c r="I294" s="7">
        <f t="shared" si="25"/>
        <v>832</v>
      </c>
      <c r="V294"/>
      <c r="W294"/>
      <c r="X294"/>
      <c r="Y294"/>
    </row>
    <row r="295" spans="1:25" ht="12.75" customHeight="1" x14ac:dyDescent="0.2">
      <c r="A295" s="242"/>
      <c r="B295" s="224"/>
      <c r="C295" s="48" t="s">
        <v>675</v>
      </c>
      <c r="D295" s="7">
        <v>2192</v>
      </c>
      <c r="E295" s="10">
        <f t="shared" si="26"/>
        <v>0.63133640552995396</v>
      </c>
      <c r="F295" s="7"/>
      <c r="G295" s="7">
        <v>1280</v>
      </c>
      <c r="H295" s="10">
        <f t="shared" si="27"/>
        <v>0.3686635944700461</v>
      </c>
      <c r="I295" s="7">
        <f t="shared" si="25"/>
        <v>3472</v>
      </c>
      <c r="N295" s="14"/>
      <c r="V295"/>
      <c r="W295"/>
      <c r="X295"/>
      <c r="Y295"/>
    </row>
    <row r="296" spans="1:25" ht="12.75" customHeight="1" x14ac:dyDescent="0.2">
      <c r="A296" s="242"/>
      <c r="B296" s="224"/>
      <c r="C296" s="9" t="s">
        <v>676</v>
      </c>
      <c r="D296" s="7">
        <v>3264</v>
      </c>
      <c r="E296" s="10">
        <f t="shared" si="26"/>
        <v>0.77272727272727271</v>
      </c>
      <c r="F296" s="7"/>
      <c r="G296" s="7">
        <v>960</v>
      </c>
      <c r="H296" s="10">
        <f t="shared" si="27"/>
        <v>0.22727272727272727</v>
      </c>
      <c r="I296" s="7">
        <f t="shared" si="25"/>
        <v>4224</v>
      </c>
      <c r="N296" s="14"/>
      <c r="V296"/>
      <c r="W296"/>
      <c r="X296"/>
      <c r="Y296"/>
    </row>
    <row r="297" spans="1:25" ht="12.75" customHeight="1" thickBot="1" x14ac:dyDescent="0.25">
      <c r="A297" s="242"/>
      <c r="B297" s="227"/>
      <c r="C297" s="63" t="s">
        <v>0</v>
      </c>
      <c r="D297" s="62">
        <f>SUM(D281:D296)</f>
        <v>44208</v>
      </c>
      <c r="E297" s="60">
        <f t="shared" si="26"/>
        <v>0.47376543209876543</v>
      </c>
      <c r="F297" s="62"/>
      <c r="G297" s="62">
        <f>SUM(G281:G296)</f>
        <v>49104</v>
      </c>
      <c r="H297" s="60">
        <f t="shared" si="27"/>
        <v>0.52623456790123457</v>
      </c>
      <c r="I297" s="62">
        <f t="shared" si="25"/>
        <v>93312</v>
      </c>
      <c r="V297"/>
      <c r="W297"/>
      <c r="X297"/>
      <c r="Y297"/>
    </row>
    <row r="298" spans="1:25" ht="12.75" customHeight="1" x14ac:dyDescent="0.2">
      <c r="A298" s="242"/>
      <c r="B298" s="223" t="s">
        <v>340</v>
      </c>
      <c r="C298" s="47" t="s">
        <v>593</v>
      </c>
      <c r="D298" s="16">
        <v>11152</v>
      </c>
      <c r="E298" s="17">
        <f t="shared" si="26"/>
        <v>1</v>
      </c>
      <c r="F298" s="16"/>
      <c r="G298" s="16"/>
      <c r="H298" s="17">
        <f t="shared" si="27"/>
        <v>0</v>
      </c>
      <c r="I298" s="16">
        <f t="shared" si="25"/>
        <v>11152</v>
      </c>
      <c r="V298"/>
      <c r="W298"/>
      <c r="X298"/>
      <c r="Y298"/>
    </row>
    <row r="299" spans="1:25" ht="12.75" customHeight="1" x14ac:dyDescent="0.2">
      <c r="A299" s="242"/>
      <c r="B299" s="225"/>
      <c r="C299" s="9" t="s">
        <v>594</v>
      </c>
      <c r="D299" s="7">
        <v>10976</v>
      </c>
      <c r="E299" s="10">
        <f t="shared" si="26"/>
        <v>0.63695450324976788</v>
      </c>
      <c r="F299" s="7"/>
      <c r="G299" s="7">
        <v>6256</v>
      </c>
      <c r="H299" s="10">
        <f t="shared" si="27"/>
        <v>0.36304549675023212</v>
      </c>
      <c r="I299" s="7">
        <f t="shared" si="25"/>
        <v>17232</v>
      </c>
      <c r="V299"/>
      <c r="W299"/>
      <c r="X299"/>
      <c r="Y299"/>
    </row>
    <row r="300" spans="1:25" ht="12.75" customHeight="1" x14ac:dyDescent="0.2">
      <c r="A300" s="242"/>
      <c r="B300" s="225"/>
      <c r="C300" s="49" t="s">
        <v>519</v>
      </c>
      <c r="D300" s="7"/>
      <c r="E300" s="10" t="s">
        <v>615</v>
      </c>
      <c r="F300" s="7"/>
      <c r="G300" s="7"/>
      <c r="H300" s="10" t="s">
        <v>615</v>
      </c>
      <c r="I300" s="7">
        <f t="shared" si="25"/>
        <v>0</v>
      </c>
      <c r="V300"/>
      <c r="W300"/>
      <c r="X300"/>
      <c r="Y300"/>
    </row>
    <row r="301" spans="1:25" ht="12.75" customHeight="1" thickBot="1" x14ac:dyDescent="0.25">
      <c r="A301" s="242"/>
      <c r="B301" s="226"/>
      <c r="C301" s="61" t="s">
        <v>0</v>
      </c>
      <c r="D301" s="62">
        <f>SUM(D298:D300)</f>
        <v>22128</v>
      </c>
      <c r="E301" s="60">
        <f t="shared" si="26"/>
        <v>0.77959413754227735</v>
      </c>
      <c r="F301" s="62"/>
      <c r="G301" s="62">
        <f>SUM(G298:G300)</f>
        <v>6256</v>
      </c>
      <c r="H301" s="60">
        <f t="shared" si="27"/>
        <v>0.22040586245772267</v>
      </c>
      <c r="I301" s="62">
        <f t="shared" si="25"/>
        <v>28384</v>
      </c>
      <c r="V301"/>
      <c r="W301"/>
      <c r="X301"/>
      <c r="Y301"/>
    </row>
    <row r="302" spans="1:25" ht="12.75" customHeight="1" thickBot="1" x14ac:dyDescent="0.25">
      <c r="A302" s="222"/>
      <c r="B302" s="228" t="s">
        <v>171</v>
      </c>
      <c r="C302" s="229"/>
      <c r="D302" s="75">
        <f>SUM(D280,D297,D301)</f>
        <v>100736</v>
      </c>
      <c r="E302" s="76">
        <f t="shared" si="26"/>
        <v>0.59172932330827066</v>
      </c>
      <c r="F302" s="77"/>
      <c r="G302" s="75">
        <f>SUM(G280,G297,G301)</f>
        <v>69504</v>
      </c>
      <c r="H302" s="76">
        <f t="shared" si="27"/>
        <v>0.40827067669172934</v>
      </c>
      <c r="I302" s="77">
        <f t="shared" si="25"/>
        <v>170240</v>
      </c>
      <c r="V302"/>
      <c r="W302"/>
      <c r="X302"/>
      <c r="Y302"/>
    </row>
    <row r="303" spans="1:25" ht="12.75" customHeight="1" x14ac:dyDescent="0.2">
      <c r="A303" s="235" t="s">
        <v>345</v>
      </c>
      <c r="B303" s="223" t="s">
        <v>341</v>
      </c>
      <c r="C303" s="46" t="s">
        <v>179</v>
      </c>
      <c r="D303" s="35"/>
      <c r="E303" s="35"/>
      <c r="F303" s="35"/>
      <c r="G303" s="35"/>
      <c r="H303" s="35"/>
      <c r="I303" s="35"/>
      <c r="V303"/>
      <c r="W303"/>
      <c r="X303"/>
      <c r="Y303"/>
    </row>
    <row r="304" spans="1:25" ht="12.75" customHeight="1" x14ac:dyDescent="0.2">
      <c r="A304" s="238"/>
      <c r="B304" s="225"/>
      <c r="C304" s="9" t="s">
        <v>595</v>
      </c>
      <c r="D304" s="15">
        <v>3760</v>
      </c>
      <c r="E304" s="10">
        <f t="shared" ref="E304:E311" si="28">+D304/$I304</f>
        <v>1</v>
      </c>
      <c r="F304" s="7"/>
      <c r="G304" s="15"/>
      <c r="H304" s="10">
        <f t="shared" ref="H304:H311" si="29">+G304/$I304</f>
        <v>0</v>
      </c>
      <c r="I304" s="7">
        <f t="shared" ref="I304:I311" si="30">+D304+G304</f>
        <v>3760</v>
      </c>
      <c r="V304"/>
      <c r="W304"/>
      <c r="X304"/>
      <c r="Y304"/>
    </row>
    <row r="305" spans="1:25" ht="12.75" customHeight="1" x14ac:dyDescent="0.2">
      <c r="A305" s="238"/>
      <c r="B305" s="225"/>
      <c r="C305" s="9" t="s">
        <v>440</v>
      </c>
      <c r="D305" s="15"/>
      <c r="E305" s="10" t="s">
        <v>615</v>
      </c>
      <c r="F305" s="7"/>
      <c r="G305" s="15"/>
      <c r="H305" s="10" t="s">
        <v>615</v>
      </c>
      <c r="I305" s="7">
        <f t="shared" si="30"/>
        <v>0</v>
      </c>
      <c r="V305"/>
      <c r="W305"/>
      <c r="X305"/>
      <c r="Y305"/>
    </row>
    <row r="306" spans="1:25" ht="12.75" customHeight="1" x14ac:dyDescent="0.2">
      <c r="A306" s="238"/>
      <c r="B306" s="225"/>
      <c r="C306" s="9" t="s">
        <v>452</v>
      </c>
      <c r="D306" s="15"/>
      <c r="E306" s="10" t="s">
        <v>615</v>
      </c>
      <c r="F306" s="7"/>
      <c r="G306" s="15"/>
      <c r="H306" s="10" t="s">
        <v>615</v>
      </c>
      <c r="I306" s="7">
        <f t="shared" si="30"/>
        <v>0</v>
      </c>
      <c r="V306"/>
      <c r="W306"/>
      <c r="X306"/>
      <c r="Y306"/>
    </row>
    <row r="307" spans="1:25" ht="12.75" customHeight="1" x14ac:dyDescent="0.2">
      <c r="A307" s="238"/>
      <c r="B307" s="225"/>
      <c r="C307" s="9" t="s">
        <v>480</v>
      </c>
      <c r="D307" s="15"/>
      <c r="E307" s="10" t="s">
        <v>615</v>
      </c>
      <c r="F307" s="7"/>
      <c r="G307" s="15"/>
      <c r="H307" s="10" t="s">
        <v>615</v>
      </c>
      <c r="I307" s="7">
        <f t="shared" si="30"/>
        <v>0</v>
      </c>
      <c r="V307"/>
      <c r="W307"/>
      <c r="X307"/>
      <c r="Y307"/>
    </row>
    <row r="308" spans="1:25" ht="12.75" customHeight="1" x14ac:dyDescent="0.2">
      <c r="A308" s="238"/>
      <c r="B308" s="225"/>
      <c r="C308" s="9" t="s">
        <v>490</v>
      </c>
      <c r="D308" s="7"/>
      <c r="E308" s="10" t="s">
        <v>615</v>
      </c>
      <c r="F308" s="7"/>
      <c r="G308" s="7"/>
      <c r="H308" s="10" t="s">
        <v>615</v>
      </c>
      <c r="I308" s="7">
        <f t="shared" si="30"/>
        <v>0</v>
      </c>
      <c r="V308"/>
      <c r="W308"/>
      <c r="X308"/>
      <c r="Y308"/>
    </row>
    <row r="309" spans="1:25" ht="12.75" customHeight="1" x14ac:dyDescent="0.2">
      <c r="A309" s="238"/>
      <c r="B309" s="225"/>
      <c r="C309" s="9" t="s">
        <v>511</v>
      </c>
      <c r="D309" s="16"/>
      <c r="E309" s="10" t="s">
        <v>615</v>
      </c>
      <c r="F309" s="5"/>
      <c r="G309" s="16"/>
      <c r="H309" s="10" t="s">
        <v>615</v>
      </c>
      <c r="I309" s="16">
        <f t="shared" si="30"/>
        <v>0</v>
      </c>
      <c r="V309"/>
      <c r="W309"/>
      <c r="X309"/>
      <c r="Y309"/>
    </row>
    <row r="310" spans="1:25" ht="12.75" customHeight="1" x14ac:dyDescent="0.2">
      <c r="A310" s="238"/>
      <c r="B310" s="225"/>
      <c r="C310" s="9" t="s">
        <v>596</v>
      </c>
      <c r="D310" s="7"/>
      <c r="E310" s="10" t="s">
        <v>615</v>
      </c>
      <c r="F310" s="7"/>
      <c r="G310" s="7"/>
      <c r="H310" s="10" t="s">
        <v>615</v>
      </c>
      <c r="I310" s="7">
        <f t="shared" si="30"/>
        <v>0</v>
      </c>
      <c r="V310"/>
      <c r="W310"/>
      <c r="X310"/>
      <c r="Y310"/>
    </row>
    <row r="311" spans="1:25" ht="12.75" customHeight="1" x14ac:dyDescent="0.2">
      <c r="A311" s="238"/>
      <c r="B311" s="225"/>
      <c r="C311" s="34" t="s">
        <v>44</v>
      </c>
      <c r="D311" s="32">
        <f>SUM(D304:D310)</f>
        <v>3760</v>
      </c>
      <c r="E311" s="41">
        <f t="shared" si="28"/>
        <v>1</v>
      </c>
      <c r="F311" s="42"/>
      <c r="G311" s="32">
        <f>SUM(G304:G310)</f>
        <v>0</v>
      </c>
      <c r="H311" s="41">
        <f t="shared" si="29"/>
        <v>0</v>
      </c>
      <c r="I311" s="42">
        <f t="shared" si="30"/>
        <v>3760</v>
      </c>
      <c r="V311"/>
      <c r="W311"/>
      <c r="X311"/>
      <c r="Y311"/>
    </row>
    <row r="312" spans="1:25" ht="12.75" customHeight="1" x14ac:dyDescent="0.2">
      <c r="A312" s="238"/>
      <c r="B312" s="225"/>
      <c r="C312" s="52" t="s">
        <v>186</v>
      </c>
      <c r="D312" s="32"/>
      <c r="E312" s="33"/>
      <c r="F312" s="32"/>
      <c r="G312" s="32"/>
      <c r="H312" s="33"/>
      <c r="I312" s="32"/>
      <c r="V312"/>
      <c r="W312"/>
      <c r="X312"/>
      <c r="Y312"/>
    </row>
    <row r="313" spans="1:25" ht="12.75" customHeight="1" x14ac:dyDescent="0.2">
      <c r="A313" s="238"/>
      <c r="B313" s="225"/>
      <c r="C313" s="9" t="s">
        <v>423</v>
      </c>
      <c r="D313" s="15"/>
      <c r="E313" s="10" t="s">
        <v>615</v>
      </c>
      <c r="F313" s="7"/>
      <c r="G313" s="15"/>
      <c r="H313" s="10" t="s">
        <v>615</v>
      </c>
      <c r="I313" s="7">
        <f t="shared" si="25"/>
        <v>0</v>
      </c>
      <c r="V313"/>
      <c r="W313"/>
      <c r="X313"/>
      <c r="Y313"/>
    </row>
    <row r="314" spans="1:25" ht="12.75" customHeight="1" x14ac:dyDescent="0.2">
      <c r="A314" s="238"/>
      <c r="B314" s="225"/>
      <c r="C314" s="9" t="s">
        <v>597</v>
      </c>
      <c r="D314" s="15">
        <v>10080</v>
      </c>
      <c r="E314" s="10">
        <f t="shared" si="26"/>
        <v>0.75</v>
      </c>
      <c r="F314" s="7"/>
      <c r="G314" s="15">
        <v>3360</v>
      </c>
      <c r="H314" s="10">
        <f t="shared" si="27"/>
        <v>0.25</v>
      </c>
      <c r="I314" s="7">
        <f t="shared" si="25"/>
        <v>13440</v>
      </c>
      <c r="V314"/>
      <c r="W314"/>
      <c r="X314"/>
      <c r="Y314"/>
    </row>
    <row r="315" spans="1:25" ht="12.75" customHeight="1" x14ac:dyDescent="0.2">
      <c r="A315" s="238"/>
      <c r="B315" s="225"/>
      <c r="C315" s="9" t="s">
        <v>598</v>
      </c>
      <c r="D315" s="7"/>
      <c r="E315" s="10">
        <f t="shared" si="26"/>
        <v>0</v>
      </c>
      <c r="F315" s="7"/>
      <c r="G315" s="7">
        <v>4160</v>
      </c>
      <c r="H315" s="10">
        <f t="shared" si="27"/>
        <v>1</v>
      </c>
      <c r="I315" s="7">
        <f t="shared" si="25"/>
        <v>4160</v>
      </c>
      <c r="V315"/>
      <c r="W315"/>
      <c r="X315"/>
      <c r="Y315"/>
    </row>
    <row r="316" spans="1:25" ht="12.75" customHeight="1" x14ac:dyDescent="0.2">
      <c r="A316" s="238"/>
      <c r="B316" s="225"/>
      <c r="C316" s="9" t="s">
        <v>460</v>
      </c>
      <c r="D316" s="7"/>
      <c r="E316" s="10" t="s">
        <v>615</v>
      </c>
      <c r="F316" s="12"/>
      <c r="G316" s="7"/>
      <c r="H316" s="10" t="s">
        <v>615</v>
      </c>
      <c r="I316" s="7">
        <f t="shared" si="25"/>
        <v>0</v>
      </c>
      <c r="V316"/>
      <c r="W316"/>
      <c r="X316"/>
      <c r="Y316"/>
    </row>
    <row r="317" spans="1:25" ht="12.75" customHeight="1" x14ac:dyDescent="0.2">
      <c r="A317" s="238"/>
      <c r="B317" s="225"/>
      <c r="C317" s="9" t="s">
        <v>461</v>
      </c>
      <c r="D317" s="15"/>
      <c r="E317" s="10" t="s">
        <v>615</v>
      </c>
      <c r="F317" s="7"/>
      <c r="G317" s="14"/>
      <c r="H317" s="10" t="s">
        <v>615</v>
      </c>
      <c r="I317" s="7">
        <f t="shared" si="25"/>
        <v>0</v>
      </c>
      <c r="V317"/>
      <c r="W317"/>
      <c r="X317"/>
      <c r="Y317"/>
    </row>
    <row r="318" spans="1:25" ht="12.75" customHeight="1" x14ac:dyDescent="0.2">
      <c r="A318" s="238"/>
      <c r="B318" s="225"/>
      <c r="C318" s="9" t="s">
        <v>495</v>
      </c>
      <c r="D318" s="7"/>
      <c r="E318" s="10" t="s">
        <v>615</v>
      </c>
      <c r="F318" s="7"/>
      <c r="G318" s="7"/>
      <c r="H318" s="10" t="s">
        <v>615</v>
      </c>
      <c r="I318" s="7">
        <f t="shared" si="25"/>
        <v>0</v>
      </c>
      <c r="V318"/>
      <c r="W318"/>
      <c r="X318"/>
      <c r="Y318"/>
    </row>
    <row r="319" spans="1:25" ht="12.75" customHeight="1" x14ac:dyDescent="0.2">
      <c r="A319" s="238"/>
      <c r="B319" s="225"/>
      <c r="C319" s="34" t="s">
        <v>44</v>
      </c>
      <c r="D319" s="32">
        <f>SUM(D313:D318)</f>
        <v>10080</v>
      </c>
      <c r="E319" s="33">
        <f t="shared" si="26"/>
        <v>0.57272727272727275</v>
      </c>
      <c r="F319" s="32"/>
      <c r="G319" s="32">
        <f>SUM(G313:G318)</f>
        <v>7520</v>
      </c>
      <c r="H319" s="33">
        <f t="shared" si="27"/>
        <v>0.42727272727272725</v>
      </c>
      <c r="I319" s="32">
        <f t="shared" si="25"/>
        <v>17600</v>
      </c>
      <c r="V319"/>
      <c r="W319"/>
      <c r="X319"/>
      <c r="Y319"/>
    </row>
    <row r="320" spans="1:25" ht="12.75" customHeight="1" thickBot="1" x14ac:dyDescent="0.25">
      <c r="A320" s="238"/>
      <c r="B320" s="226"/>
      <c r="C320" s="63" t="s">
        <v>0</v>
      </c>
      <c r="D320" s="62">
        <f>SUM(D311,D319)</f>
        <v>13840</v>
      </c>
      <c r="E320" s="60">
        <f t="shared" si="26"/>
        <v>0.64794007490636707</v>
      </c>
      <c r="F320" s="62"/>
      <c r="G320" s="62">
        <f>SUM(G311,G319)</f>
        <v>7520</v>
      </c>
      <c r="H320" s="60">
        <f t="shared" si="27"/>
        <v>0.35205992509363299</v>
      </c>
      <c r="I320" s="62">
        <f t="shared" si="25"/>
        <v>21360</v>
      </c>
      <c r="V320"/>
      <c r="W320"/>
      <c r="X320"/>
      <c r="Y320"/>
    </row>
    <row r="321" spans="1:25" ht="12.75" customHeight="1" x14ac:dyDescent="0.2">
      <c r="A321" s="238"/>
      <c r="B321" s="223" t="s">
        <v>342</v>
      </c>
      <c r="C321" s="52" t="s">
        <v>56</v>
      </c>
      <c r="D321" s="35"/>
      <c r="E321" s="35"/>
      <c r="F321" s="35"/>
      <c r="G321" s="35"/>
      <c r="H321" s="35"/>
      <c r="I321" s="35"/>
      <c r="N321" s="14"/>
      <c r="V321"/>
      <c r="W321"/>
      <c r="X321"/>
      <c r="Y321"/>
    </row>
    <row r="322" spans="1:25" ht="12.75" customHeight="1" x14ac:dyDescent="0.2">
      <c r="A322" s="238"/>
      <c r="B322" s="225"/>
      <c r="C322" s="51" t="s">
        <v>522</v>
      </c>
      <c r="D322" s="15"/>
      <c r="E322" s="10" t="s">
        <v>615</v>
      </c>
      <c r="F322" s="7"/>
      <c r="G322" s="15"/>
      <c r="H322" s="10" t="s">
        <v>615</v>
      </c>
      <c r="I322" s="7">
        <f t="shared" ref="I322:I331" si="31">+D322+G322</f>
        <v>0</v>
      </c>
      <c r="V322"/>
      <c r="W322"/>
      <c r="X322"/>
      <c r="Y322"/>
    </row>
    <row r="323" spans="1:25" ht="12.75" customHeight="1" x14ac:dyDescent="0.2">
      <c r="A323" s="238"/>
      <c r="B323" s="225"/>
      <c r="C323" s="51" t="s">
        <v>424</v>
      </c>
      <c r="D323" s="7"/>
      <c r="E323" s="10" t="s">
        <v>615</v>
      </c>
      <c r="F323" s="7"/>
      <c r="G323" s="7"/>
      <c r="H323" s="10" t="s">
        <v>615</v>
      </c>
      <c r="I323" s="7">
        <f t="shared" si="31"/>
        <v>0</v>
      </c>
      <c r="V323"/>
      <c r="W323"/>
      <c r="X323"/>
      <c r="Y323"/>
    </row>
    <row r="324" spans="1:25" ht="12.75" customHeight="1" x14ac:dyDescent="0.2">
      <c r="A324" s="238"/>
      <c r="B324" s="225"/>
      <c r="C324" s="9" t="s">
        <v>599</v>
      </c>
      <c r="D324" s="16">
        <v>6240</v>
      </c>
      <c r="E324" s="17">
        <f t="shared" ref="E324:E331" si="32">+D324/$I324</f>
        <v>0.7344632768361582</v>
      </c>
      <c r="F324" s="16"/>
      <c r="G324" s="16">
        <v>2256</v>
      </c>
      <c r="H324" s="17">
        <f t="shared" ref="H324:H331" si="33">+G324/$I324</f>
        <v>0.2655367231638418</v>
      </c>
      <c r="I324" s="16">
        <f t="shared" si="31"/>
        <v>8496</v>
      </c>
      <c r="R324" s="8"/>
      <c r="S324" s="14"/>
      <c r="T324" s="14"/>
      <c r="U324" s="14"/>
      <c r="V324" s="14"/>
      <c r="W324"/>
      <c r="X324"/>
      <c r="Y324"/>
    </row>
    <row r="325" spans="1:25" ht="12.75" customHeight="1" x14ac:dyDescent="0.2">
      <c r="A325" s="238"/>
      <c r="B325" s="225"/>
      <c r="C325" s="51" t="s">
        <v>431</v>
      </c>
      <c r="D325" s="16"/>
      <c r="E325" s="10" t="s">
        <v>615</v>
      </c>
      <c r="F325" s="16"/>
      <c r="G325" s="16"/>
      <c r="H325" s="10" t="s">
        <v>615</v>
      </c>
      <c r="I325" s="16">
        <f t="shared" si="31"/>
        <v>0</v>
      </c>
      <c r="V325"/>
      <c r="W325"/>
      <c r="X325"/>
      <c r="Y325"/>
    </row>
    <row r="326" spans="1:25" ht="12.75" customHeight="1" x14ac:dyDescent="0.2">
      <c r="A326" s="238"/>
      <c r="B326" s="225"/>
      <c r="C326" s="51" t="s">
        <v>459</v>
      </c>
      <c r="D326" s="7"/>
      <c r="E326" s="10" t="s">
        <v>615</v>
      </c>
      <c r="F326" s="7"/>
      <c r="G326" s="7"/>
      <c r="H326" s="10" t="s">
        <v>615</v>
      </c>
      <c r="I326" s="7">
        <f t="shared" si="31"/>
        <v>0</v>
      </c>
      <c r="V326"/>
      <c r="W326"/>
      <c r="X326"/>
      <c r="Y326"/>
    </row>
    <row r="327" spans="1:25" ht="12.75" customHeight="1" x14ac:dyDescent="0.2">
      <c r="A327" s="238"/>
      <c r="B327" s="225"/>
      <c r="C327" s="9" t="s">
        <v>471</v>
      </c>
      <c r="D327" s="15"/>
      <c r="E327" s="10" t="s">
        <v>615</v>
      </c>
      <c r="F327" s="7"/>
      <c r="G327" s="15"/>
      <c r="H327" s="10" t="s">
        <v>615</v>
      </c>
      <c r="I327" s="7">
        <f t="shared" si="31"/>
        <v>0</v>
      </c>
      <c r="V327"/>
      <c r="W327"/>
      <c r="X327"/>
      <c r="Y327"/>
    </row>
    <row r="328" spans="1:25" ht="12.75" customHeight="1" x14ac:dyDescent="0.2">
      <c r="A328" s="238"/>
      <c r="B328" s="225"/>
      <c r="C328" s="51" t="s">
        <v>606</v>
      </c>
      <c r="D328" s="7">
        <v>6384</v>
      </c>
      <c r="E328" s="10">
        <f t="shared" si="32"/>
        <v>0.4907749077490775</v>
      </c>
      <c r="F328" s="7"/>
      <c r="G328" s="7">
        <v>6624</v>
      </c>
      <c r="H328" s="10">
        <f t="shared" si="33"/>
        <v>0.5092250922509225</v>
      </c>
      <c r="I328" s="7">
        <f t="shared" si="31"/>
        <v>13008</v>
      </c>
      <c r="V328"/>
      <c r="W328"/>
      <c r="X328"/>
      <c r="Y328"/>
    </row>
    <row r="329" spans="1:25" ht="12.75" customHeight="1" x14ac:dyDescent="0.2">
      <c r="A329" s="238"/>
      <c r="B329" s="225"/>
      <c r="C329" s="44" t="s">
        <v>600</v>
      </c>
      <c r="D329" s="15"/>
      <c r="E329" s="10">
        <f t="shared" si="32"/>
        <v>0</v>
      </c>
      <c r="F329" s="7"/>
      <c r="G329" s="15">
        <v>1440</v>
      </c>
      <c r="H329" s="10">
        <f t="shared" si="33"/>
        <v>1</v>
      </c>
      <c r="I329" s="7">
        <f t="shared" si="31"/>
        <v>1440</v>
      </c>
      <c r="V329"/>
      <c r="W329"/>
      <c r="X329"/>
      <c r="Y329"/>
    </row>
    <row r="330" spans="1:25" ht="12.75" customHeight="1" x14ac:dyDescent="0.2">
      <c r="A330" s="238"/>
      <c r="B330" s="225"/>
      <c r="C330" s="9" t="s">
        <v>510</v>
      </c>
      <c r="D330" s="7"/>
      <c r="E330" s="10" t="s">
        <v>615</v>
      </c>
      <c r="F330" s="7"/>
      <c r="G330" s="7"/>
      <c r="H330" s="10" t="s">
        <v>615</v>
      </c>
      <c r="I330" s="7">
        <f t="shared" si="31"/>
        <v>0</v>
      </c>
      <c r="V330"/>
      <c r="W330"/>
      <c r="X330"/>
      <c r="Y330"/>
    </row>
    <row r="331" spans="1:25" ht="12.75" customHeight="1" x14ac:dyDescent="0.2">
      <c r="A331" s="238"/>
      <c r="B331" s="225"/>
      <c r="C331" s="34" t="s">
        <v>44</v>
      </c>
      <c r="D331" s="36">
        <f>SUM(D322:D330)</f>
        <v>12624</v>
      </c>
      <c r="E331" s="33">
        <f t="shared" si="32"/>
        <v>0.55020920502092052</v>
      </c>
      <c r="F331" s="32"/>
      <c r="G331" s="36">
        <f>SUM(G322:G330)</f>
        <v>10320</v>
      </c>
      <c r="H331" s="33">
        <f t="shared" si="33"/>
        <v>0.44979079497907948</v>
      </c>
      <c r="I331" s="32">
        <f t="shared" si="31"/>
        <v>22944</v>
      </c>
      <c r="V331"/>
      <c r="W331"/>
      <c r="X331"/>
      <c r="Y331"/>
    </row>
    <row r="332" spans="1:25" ht="12.75" customHeight="1" x14ac:dyDescent="0.2">
      <c r="A332" s="238"/>
      <c r="B332" s="225"/>
      <c r="C332" s="52" t="s">
        <v>132</v>
      </c>
      <c r="D332" s="36"/>
      <c r="E332" s="33"/>
      <c r="F332" s="32"/>
      <c r="G332" s="36"/>
      <c r="H332" s="33"/>
      <c r="I332" s="32"/>
      <c r="V332"/>
      <c r="W332"/>
      <c r="X332"/>
      <c r="Y332"/>
    </row>
    <row r="333" spans="1:25" ht="12.75" customHeight="1" x14ac:dyDescent="0.2">
      <c r="A333" s="238"/>
      <c r="B333" s="225"/>
      <c r="C333" s="9" t="s">
        <v>625</v>
      </c>
      <c r="D333" s="16">
        <v>1536</v>
      </c>
      <c r="E333" s="17">
        <f>+D333/$I333</f>
        <v>0.55172413793103448</v>
      </c>
      <c r="F333" s="16"/>
      <c r="G333" s="16">
        <v>1248</v>
      </c>
      <c r="H333" s="17">
        <f>+G333/$I333</f>
        <v>0.44827586206896552</v>
      </c>
      <c r="I333" s="16">
        <f>+D333+G333</f>
        <v>2784</v>
      </c>
      <c r="V333"/>
      <c r="W333"/>
      <c r="X333"/>
      <c r="Y333"/>
    </row>
    <row r="334" spans="1:25" ht="12.75" customHeight="1" x14ac:dyDescent="0.2">
      <c r="A334" s="238"/>
      <c r="B334" s="225"/>
      <c r="C334" s="9" t="s">
        <v>455</v>
      </c>
      <c r="D334" s="7">
        <v>21072</v>
      </c>
      <c r="E334" s="10">
        <f t="shared" ref="E334" si="34">+D334/$I334</f>
        <v>1</v>
      </c>
      <c r="F334" s="7"/>
      <c r="G334" s="7"/>
      <c r="H334" s="10">
        <f t="shared" ref="H334" si="35">+G334/$I334</f>
        <v>0</v>
      </c>
      <c r="I334" s="7">
        <f t="shared" ref="I334:I335" si="36">+D334+G334</f>
        <v>21072</v>
      </c>
      <c r="V334"/>
      <c r="W334"/>
      <c r="X334"/>
      <c r="Y334"/>
    </row>
    <row r="335" spans="1:25" ht="12.75" customHeight="1" x14ac:dyDescent="0.2">
      <c r="A335" s="238"/>
      <c r="B335" s="225"/>
      <c r="C335" s="9" t="s">
        <v>601</v>
      </c>
      <c r="D335" s="7"/>
      <c r="E335" s="10" t="s">
        <v>615</v>
      </c>
      <c r="F335" s="7"/>
      <c r="G335" s="7"/>
      <c r="H335" s="10" t="s">
        <v>615</v>
      </c>
      <c r="I335" s="7">
        <f t="shared" si="36"/>
        <v>0</v>
      </c>
      <c r="V335"/>
      <c r="W335"/>
      <c r="X335"/>
      <c r="Y335"/>
    </row>
    <row r="336" spans="1:25" ht="12.75" customHeight="1" x14ac:dyDescent="0.2">
      <c r="A336" s="238"/>
      <c r="B336" s="225"/>
      <c r="C336" s="9" t="s">
        <v>488</v>
      </c>
      <c r="D336" s="7">
        <v>8880</v>
      </c>
      <c r="E336" s="10">
        <f>+D336/$I336</f>
        <v>1</v>
      </c>
      <c r="F336" s="7"/>
      <c r="G336" s="7"/>
      <c r="H336" s="10">
        <f>+G336/$I336</f>
        <v>0</v>
      </c>
      <c r="I336" s="7">
        <f>+D336+G336</f>
        <v>8880</v>
      </c>
      <c r="V336"/>
      <c r="W336"/>
      <c r="X336"/>
      <c r="Y336"/>
    </row>
    <row r="337" spans="1:25" ht="12.75" customHeight="1" x14ac:dyDescent="0.2">
      <c r="A337" s="238"/>
      <c r="B337" s="225"/>
      <c r="C337" s="34" t="s">
        <v>44</v>
      </c>
      <c r="D337" s="32">
        <f>SUM(D333:D336)</f>
        <v>31488</v>
      </c>
      <c r="E337" s="33">
        <f>+D337/$I337</f>
        <v>0.96187683284457481</v>
      </c>
      <c r="F337" s="32"/>
      <c r="G337" s="32">
        <f>SUM(G333:G336)</f>
        <v>1248</v>
      </c>
      <c r="H337" s="33">
        <f>+G337/$I337</f>
        <v>3.8123167155425221E-2</v>
      </c>
      <c r="I337" s="32">
        <f>+D337+G337</f>
        <v>32736</v>
      </c>
      <c r="V337"/>
      <c r="W337"/>
      <c r="X337"/>
      <c r="Y337"/>
    </row>
    <row r="338" spans="1:25" ht="12.75" customHeight="1" x14ac:dyDescent="0.2">
      <c r="A338" s="238"/>
      <c r="B338" s="225"/>
      <c r="C338" s="52" t="s">
        <v>50</v>
      </c>
      <c r="D338" s="42"/>
      <c r="E338" s="41"/>
      <c r="F338" s="42"/>
      <c r="G338" s="42"/>
      <c r="H338" s="41"/>
      <c r="I338" s="42"/>
      <c r="V338"/>
      <c r="W338"/>
      <c r="X338"/>
      <c r="Y338"/>
    </row>
    <row r="339" spans="1:25" ht="12.75" customHeight="1" x14ac:dyDescent="0.2">
      <c r="A339" s="238"/>
      <c r="B339" s="225"/>
      <c r="C339" s="9" t="s">
        <v>466</v>
      </c>
      <c r="D339" s="15">
        <v>3136</v>
      </c>
      <c r="E339" s="10">
        <f t="shared" si="26"/>
        <v>1</v>
      </c>
      <c r="F339" s="7"/>
      <c r="G339" s="15"/>
      <c r="H339" s="10">
        <f t="shared" si="27"/>
        <v>0</v>
      </c>
      <c r="I339" s="7">
        <f t="shared" si="25"/>
        <v>3136</v>
      </c>
      <c r="N339" s="14"/>
      <c r="V339"/>
      <c r="W339"/>
      <c r="X339"/>
      <c r="Y339"/>
    </row>
    <row r="340" spans="1:25" ht="12.75" customHeight="1" x14ac:dyDescent="0.2">
      <c r="A340" s="238"/>
      <c r="B340" s="225"/>
      <c r="C340" s="9" t="s">
        <v>484</v>
      </c>
      <c r="D340" s="15"/>
      <c r="E340" s="10" t="s">
        <v>615</v>
      </c>
      <c r="F340" s="7"/>
      <c r="G340" s="15"/>
      <c r="H340" s="10" t="s">
        <v>615</v>
      </c>
      <c r="I340" s="7">
        <f t="shared" si="25"/>
        <v>0</v>
      </c>
      <c r="V340"/>
      <c r="W340"/>
      <c r="X340"/>
      <c r="Y340"/>
    </row>
    <row r="341" spans="1:25" ht="12.75" customHeight="1" x14ac:dyDescent="0.2">
      <c r="A341" s="238"/>
      <c r="B341" s="225"/>
      <c r="C341" s="9" t="s">
        <v>602</v>
      </c>
      <c r="D341" s="15"/>
      <c r="E341" s="10">
        <f t="shared" si="26"/>
        <v>0</v>
      </c>
      <c r="F341" s="7"/>
      <c r="G341" s="15">
        <v>11136</v>
      </c>
      <c r="H341" s="10">
        <f t="shared" si="27"/>
        <v>1</v>
      </c>
      <c r="I341" s="7">
        <f t="shared" si="25"/>
        <v>11136</v>
      </c>
      <c r="V341"/>
      <c r="W341"/>
      <c r="X341"/>
      <c r="Y341"/>
    </row>
    <row r="342" spans="1:25" ht="12.75" customHeight="1" x14ac:dyDescent="0.2">
      <c r="A342" s="238"/>
      <c r="B342" s="225"/>
      <c r="C342" s="9" t="s">
        <v>494</v>
      </c>
      <c r="D342" s="7"/>
      <c r="E342" s="10" t="s">
        <v>615</v>
      </c>
      <c r="F342" s="7"/>
      <c r="G342" s="7"/>
      <c r="H342" s="10" t="s">
        <v>615</v>
      </c>
      <c r="I342" s="7">
        <f t="shared" si="25"/>
        <v>0</v>
      </c>
      <c r="V342"/>
      <c r="W342"/>
      <c r="X342"/>
      <c r="Y342"/>
    </row>
    <row r="343" spans="1:25" ht="12.75" customHeight="1" x14ac:dyDescent="0.2">
      <c r="A343" s="238"/>
      <c r="B343" s="225"/>
      <c r="C343" s="9" t="s">
        <v>502</v>
      </c>
      <c r="D343" s="7">
        <v>16128</v>
      </c>
      <c r="E343" s="10">
        <f>+D343/$I343</f>
        <v>0.875</v>
      </c>
      <c r="F343" s="7"/>
      <c r="G343" s="7">
        <v>2304</v>
      </c>
      <c r="H343" s="10">
        <f>+G343/$I343</f>
        <v>0.125</v>
      </c>
      <c r="I343" s="7">
        <f>+D343+G343</f>
        <v>18432</v>
      </c>
      <c r="V343"/>
      <c r="W343"/>
      <c r="X343"/>
      <c r="Y343"/>
    </row>
    <row r="344" spans="1:25" ht="12.75" customHeight="1" x14ac:dyDescent="0.2">
      <c r="A344" s="238"/>
      <c r="B344" s="225"/>
      <c r="C344" s="34" t="s">
        <v>44</v>
      </c>
      <c r="D344" s="32">
        <f>SUM(D339:D343)</f>
        <v>19264</v>
      </c>
      <c r="E344" s="33">
        <f t="shared" si="26"/>
        <v>0.58904109589041098</v>
      </c>
      <c r="F344" s="32"/>
      <c r="G344" s="32">
        <f>SUM(G339:G343)</f>
        <v>13440</v>
      </c>
      <c r="H344" s="33">
        <f t="shared" si="27"/>
        <v>0.41095890410958902</v>
      </c>
      <c r="I344" s="32">
        <f t="shared" si="25"/>
        <v>32704</v>
      </c>
      <c r="V344"/>
      <c r="W344"/>
      <c r="X344"/>
      <c r="Y344"/>
    </row>
    <row r="345" spans="1:25" ht="12.75" customHeight="1" thickBot="1" x14ac:dyDescent="0.25">
      <c r="A345" s="238"/>
      <c r="B345" s="226"/>
      <c r="C345" s="63" t="s">
        <v>0</v>
      </c>
      <c r="D345" s="62">
        <f>SUM(D331,D337,D344)</f>
        <v>63376</v>
      </c>
      <c r="E345" s="60">
        <f t="shared" si="26"/>
        <v>0.71705286024619841</v>
      </c>
      <c r="F345" s="62"/>
      <c r="G345" s="62">
        <f>SUM(G331,G337,G344)</f>
        <v>25008</v>
      </c>
      <c r="H345" s="60">
        <f t="shared" si="27"/>
        <v>0.28294713975380159</v>
      </c>
      <c r="I345" s="62">
        <f t="shared" si="25"/>
        <v>88384</v>
      </c>
      <c r="V345"/>
      <c r="W345"/>
      <c r="X345"/>
      <c r="Y345"/>
    </row>
    <row r="346" spans="1:25" ht="12.75" customHeight="1" x14ac:dyDescent="0.2">
      <c r="A346" s="221" t="s">
        <v>345</v>
      </c>
      <c r="B346" s="223" t="s">
        <v>603</v>
      </c>
      <c r="C346" s="50" t="s">
        <v>330</v>
      </c>
      <c r="D346" s="64"/>
      <c r="E346" s="64"/>
      <c r="F346" s="64"/>
      <c r="G346" s="32"/>
      <c r="H346" s="32"/>
      <c r="I346" s="37"/>
      <c r="V346"/>
      <c r="W346"/>
      <c r="X346"/>
      <c r="Y346"/>
    </row>
    <row r="347" spans="1:25" ht="12.75" customHeight="1" x14ac:dyDescent="0.2">
      <c r="A347" s="242"/>
      <c r="B347" s="225"/>
      <c r="C347" s="9" t="s">
        <v>420</v>
      </c>
      <c r="D347" s="7"/>
      <c r="E347" s="10" t="s">
        <v>615</v>
      </c>
      <c r="F347" s="12"/>
      <c r="G347" s="7"/>
      <c r="H347" s="10" t="s">
        <v>615</v>
      </c>
      <c r="I347" s="15">
        <f t="shared" ref="I347:I410" si="37">+D347+G347</f>
        <v>0</v>
      </c>
      <c r="V347"/>
      <c r="W347"/>
      <c r="X347"/>
      <c r="Y347"/>
    </row>
    <row r="348" spans="1:25" ht="12.75" customHeight="1" x14ac:dyDescent="0.2">
      <c r="A348" s="242"/>
      <c r="B348" s="225"/>
      <c r="C348" s="9" t="s">
        <v>422</v>
      </c>
      <c r="D348" s="7"/>
      <c r="E348" s="10" t="s">
        <v>615</v>
      </c>
      <c r="F348" s="12"/>
      <c r="G348" s="7"/>
      <c r="H348" s="10" t="s">
        <v>615</v>
      </c>
      <c r="I348" s="15">
        <f t="shared" si="37"/>
        <v>0</v>
      </c>
      <c r="V348"/>
      <c r="W348"/>
      <c r="X348"/>
      <c r="Y348"/>
    </row>
    <row r="349" spans="1:25" ht="12.75" customHeight="1" x14ac:dyDescent="0.2">
      <c r="A349" s="242"/>
      <c r="B349" s="225"/>
      <c r="C349" s="51" t="s">
        <v>428</v>
      </c>
      <c r="D349" s="7"/>
      <c r="E349" s="10" t="s">
        <v>615</v>
      </c>
      <c r="F349" s="12"/>
      <c r="G349" s="7"/>
      <c r="H349" s="10" t="s">
        <v>615</v>
      </c>
      <c r="I349" s="15">
        <f t="shared" si="37"/>
        <v>0</v>
      </c>
      <c r="V349"/>
      <c r="W349"/>
      <c r="X349"/>
      <c r="Y349"/>
    </row>
    <row r="350" spans="1:25" ht="12.75" customHeight="1" x14ac:dyDescent="0.2">
      <c r="A350" s="242"/>
      <c r="B350" s="225"/>
      <c r="C350" s="9" t="s">
        <v>430</v>
      </c>
      <c r="D350" s="7">
        <v>768</v>
      </c>
      <c r="E350" s="10">
        <f t="shared" ref="E350:E408" si="38">+D350/$I350</f>
        <v>1</v>
      </c>
      <c r="F350" s="12"/>
      <c r="G350" s="7"/>
      <c r="H350" s="10">
        <f t="shared" ref="H350:H408" si="39">+G350/$I350</f>
        <v>0</v>
      </c>
      <c r="I350" s="15">
        <f t="shared" si="37"/>
        <v>768</v>
      </c>
      <c r="V350"/>
      <c r="W350"/>
      <c r="X350"/>
      <c r="Y350"/>
    </row>
    <row r="351" spans="1:25" ht="12.75" customHeight="1" x14ac:dyDescent="0.2">
      <c r="A351" s="242"/>
      <c r="B351" s="225"/>
      <c r="C351" s="9" t="s">
        <v>435</v>
      </c>
      <c r="D351" s="7"/>
      <c r="E351" s="10" t="s">
        <v>615</v>
      </c>
      <c r="F351" s="12"/>
      <c r="G351" s="7"/>
      <c r="H351" s="10" t="s">
        <v>615</v>
      </c>
      <c r="I351" s="15">
        <f t="shared" si="37"/>
        <v>0</v>
      </c>
      <c r="V351"/>
      <c r="W351"/>
      <c r="X351"/>
      <c r="Y351"/>
    </row>
    <row r="352" spans="1:25" ht="12.75" customHeight="1" x14ac:dyDescent="0.2">
      <c r="A352" s="242"/>
      <c r="B352" s="225"/>
      <c r="C352" s="9" t="s">
        <v>491</v>
      </c>
      <c r="D352" s="7"/>
      <c r="E352" s="10" t="s">
        <v>615</v>
      </c>
      <c r="F352" s="12"/>
      <c r="G352" s="7"/>
      <c r="H352" s="10" t="s">
        <v>615</v>
      </c>
      <c r="I352" s="15">
        <f t="shared" si="37"/>
        <v>0</v>
      </c>
      <c r="V352"/>
      <c r="W352"/>
      <c r="X352"/>
      <c r="Y352"/>
    </row>
    <row r="353" spans="1:25" ht="12.75" customHeight="1" x14ac:dyDescent="0.2">
      <c r="A353" s="242"/>
      <c r="B353" s="225"/>
      <c r="C353" s="9" t="s">
        <v>497</v>
      </c>
      <c r="D353" s="7"/>
      <c r="E353" s="10" t="s">
        <v>615</v>
      </c>
      <c r="F353" s="12"/>
      <c r="G353" s="7"/>
      <c r="H353" s="10" t="s">
        <v>615</v>
      </c>
      <c r="I353" s="15">
        <f t="shared" si="37"/>
        <v>0</v>
      </c>
      <c r="V353"/>
      <c r="W353"/>
      <c r="X353"/>
      <c r="Y353"/>
    </row>
    <row r="354" spans="1:25" ht="12.75" customHeight="1" x14ac:dyDescent="0.2">
      <c r="A354" s="242"/>
      <c r="B354" s="225"/>
      <c r="C354" s="9" t="s">
        <v>509</v>
      </c>
      <c r="D354" s="7"/>
      <c r="E354" s="10">
        <f t="shared" si="38"/>
        <v>0</v>
      </c>
      <c r="F354" s="12"/>
      <c r="G354" s="7">
        <v>1152</v>
      </c>
      <c r="H354" s="10">
        <f t="shared" si="39"/>
        <v>1</v>
      </c>
      <c r="I354" s="15">
        <f t="shared" si="37"/>
        <v>1152</v>
      </c>
      <c r="V354"/>
      <c r="W354"/>
      <c r="X354"/>
      <c r="Y354"/>
    </row>
    <row r="355" spans="1:25" ht="12.75" customHeight="1" x14ac:dyDescent="0.2">
      <c r="A355" s="242"/>
      <c r="B355" s="225"/>
      <c r="C355" s="55" t="s">
        <v>44</v>
      </c>
      <c r="D355" s="32">
        <f>SUM(D347:D354)</f>
        <v>768</v>
      </c>
      <c r="E355" s="33">
        <f t="shared" si="38"/>
        <v>0.4</v>
      </c>
      <c r="F355" s="64"/>
      <c r="G355" s="32">
        <f>SUM(G347:G354)</f>
        <v>1152</v>
      </c>
      <c r="H355" s="33">
        <f t="shared" si="39"/>
        <v>0.6</v>
      </c>
      <c r="I355" s="36">
        <f t="shared" si="37"/>
        <v>1920</v>
      </c>
      <c r="V355"/>
      <c r="W355"/>
      <c r="X355"/>
      <c r="Y355"/>
    </row>
    <row r="356" spans="1:25" ht="12.75" customHeight="1" x14ac:dyDescent="0.2">
      <c r="A356" s="242"/>
      <c r="B356" s="225"/>
      <c r="C356" s="52" t="s">
        <v>180</v>
      </c>
      <c r="D356" s="32"/>
      <c r="E356" s="33"/>
      <c r="F356" s="64"/>
      <c r="G356" s="32"/>
      <c r="H356" s="33"/>
      <c r="I356" s="36"/>
      <c r="V356"/>
      <c r="W356"/>
      <c r="X356"/>
      <c r="Y356"/>
    </row>
    <row r="357" spans="1:25" ht="12.75" customHeight="1" x14ac:dyDescent="0.2">
      <c r="A357" s="242"/>
      <c r="B357" s="225"/>
      <c r="C357" s="48" t="s">
        <v>460</v>
      </c>
      <c r="D357" s="7"/>
      <c r="E357" s="10" t="s">
        <v>615</v>
      </c>
      <c r="F357" s="12"/>
      <c r="G357" s="7"/>
      <c r="H357" s="10" t="s">
        <v>615</v>
      </c>
      <c r="I357" s="15">
        <f t="shared" si="37"/>
        <v>0</v>
      </c>
      <c r="V357"/>
      <c r="W357"/>
      <c r="X357"/>
      <c r="Y357"/>
    </row>
    <row r="358" spans="1:25" ht="12.75" customHeight="1" x14ac:dyDescent="0.2">
      <c r="A358" s="242"/>
      <c r="B358" s="225"/>
      <c r="C358" s="48" t="s">
        <v>467</v>
      </c>
      <c r="D358" s="7"/>
      <c r="E358" s="10" t="s">
        <v>615</v>
      </c>
      <c r="F358" s="12"/>
      <c r="G358" s="7"/>
      <c r="H358" s="10" t="s">
        <v>615</v>
      </c>
      <c r="I358" s="15">
        <f t="shared" si="37"/>
        <v>0</v>
      </c>
      <c r="V358"/>
      <c r="W358"/>
      <c r="X358"/>
      <c r="Y358"/>
    </row>
    <row r="359" spans="1:25" ht="12.75" customHeight="1" x14ac:dyDescent="0.2">
      <c r="A359" s="242"/>
      <c r="B359" s="225"/>
      <c r="C359" s="48" t="s">
        <v>474</v>
      </c>
      <c r="D359" s="7"/>
      <c r="E359" s="10" t="s">
        <v>615</v>
      </c>
      <c r="F359" s="12"/>
      <c r="G359" s="7"/>
      <c r="H359" s="10" t="s">
        <v>615</v>
      </c>
      <c r="I359" s="15">
        <f t="shared" si="37"/>
        <v>0</v>
      </c>
      <c r="V359"/>
      <c r="W359"/>
      <c r="X359"/>
      <c r="Y359"/>
    </row>
    <row r="360" spans="1:25" ht="12.75" customHeight="1" x14ac:dyDescent="0.2">
      <c r="A360" s="242"/>
      <c r="B360" s="225"/>
      <c r="C360" s="9" t="s">
        <v>477</v>
      </c>
      <c r="D360" s="7"/>
      <c r="E360" s="10" t="s">
        <v>615</v>
      </c>
      <c r="F360" s="12"/>
      <c r="G360" s="7"/>
      <c r="H360" s="10" t="s">
        <v>615</v>
      </c>
      <c r="I360" s="15">
        <f t="shared" si="37"/>
        <v>0</v>
      </c>
      <c r="V360"/>
      <c r="W360"/>
      <c r="X360"/>
      <c r="Y360"/>
    </row>
    <row r="361" spans="1:25" ht="12.75" customHeight="1" x14ac:dyDescent="0.2">
      <c r="A361" s="242"/>
      <c r="B361" s="225"/>
      <c r="C361" s="48" t="s">
        <v>499</v>
      </c>
      <c r="D361" s="7">
        <v>1200</v>
      </c>
      <c r="E361" s="10">
        <f t="shared" si="38"/>
        <v>1</v>
      </c>
      <c r="F361" s="12"/>
      <c r="G361" s="7"/>
      <c r="H361" s="10">
        <f t="shared" si="39"/>
        <v>0</v>
      </c>
      <c r="I361" s="15">
        <f t="shared" si="37"/>
        <v>1200</v>
      </c>
      <c r="V361"/>
      <c r="W361"/>
      <c r="X361"/>
      <c r="Y361"/>
    </row>
    <row r="362" spans="1:25" ht="12.75" customHeight="1" x14ac:dyDescent="0.2">
      <c r="A362" s="242"/>
      <c r="B362" s="225"/>
      <c r="C362" s="9" t="s">
        <v>501</v>
      </c>
      <c r="D362" s="7"/>
      <c r="E362" s="10" t="s">
        <v>615</v>
      </c>
      <c r="F362" s="12"/>
      <c r="G362" s="7"/>
      <c r="H362" s="10" t="s">
        <v>615</v>
      </c>
      <c r="I362" s="15">
        <f t="shared" si="37"/>
        <v>0</v>
      </c>
      <c r="V362"/>
      <c r="W362"/>
      <c r="X362"/>
      <c r="Y362"/>
    </row>
    <row r="363" spans="1:25" ht="12.75" customHeight="1" x14ac:dyDescent="0.2">
      <c r="A363" s="242"/>
      <c r="B363" s="225"/>
      <c r="C363" s="34" t="s">
        <v>44</v>
      </c>
      <c r="D363" s="32">
        <f>SUM(D357:D362)</f>
        <v>1200</v>
      </c>
      <c r="E363" s="33">
        <f t="shared" si="38"/>
        <v>1</v>
      </c>
      <c r="F363" s="64"/>
      <c r="G363" s="32">
        <f>SUM(G357:G362)</f>
        <v>0</v>
      </c>
      <c r="H363" s="33">
        <f t="shared" si="39"/>
        <v>0</v>
      </c>
      <c r="I363" s="36">
        <f t="shared" si="37"/>
        <v>1200</v>
      </c>
      <c r="V363"/>
      <c r="W363"/>
      <c r="X363"/>
      <c r="Y363"/>
    </row>
    <row r="364" spans="1:25" ht="12.75" customHeight="1" x14ac:dyDescent="0.2">
      <c r="A364" s="242"/>
      <c r="B364" s="225"/>
      <c r="C364" s="46" t="s">
        <v>604</v>
      </c>
      <c r="D364" s="32"/>
      <c r="E364" s="33"/>
      <c r="F364" s="64"/>
      <c r="G364" s="32"/>
      <c r="H364" s="33"/>
      <c r="I364" s="36"/>
      <c r="V364"/>
      <c r="W364"/>
      <c r="X364"/>
      <c r="Y364"/>
    </row>
    <row r="365" spans="1:25" ht="12.75" customHeight="1" x14ac:dyDescent="0.2">
      <c r="A365" s="242"/>
      <c r="B365" s="225"/>
      <c r="C365" s="51" t="s">
        <v>563</v>
      </c>
      <c r="D365" s="7"/>
      <c r="E365" s="10" t="s">
        <v>615</v>
      </c>
      <c r="F365" s="12"/>
      <c r="G365" s="7"/>
      <c r="H365" s="10" t="s">
        <v>615</v>
      </c>
      <c r="I365" s="15">
        <f t="shared" si="37"/>
        <v>0</v>
      </c>
      <c r="V365"/>
      <c r="W365"/>
      <c r="X365"/>
      <c r="Y365"/>
    </row>
    <row r="366" spans="1:25" ht="12.75" customHeight="1" x14ac:dyDescent="0.2">
      <c r="A366" s="242"/>
      <c r="B366" s="225"/>
      <c r="C366" s="51" t="s">
        <v>528</v>
      </c>
      <c r="D366" s="7">
        <v>576</v>
      </c>
      <c r="E366" s="10">
        <f t="shared" ref="E366:E372" si="40">+D366/$I366</f>
        <v>1</v>
      </c>
      <c r="F366" s="12"/>
      <c r="G366" s="7"/>
      <c r="H366" s="10">
        <f t="shared" ref="H366:H372" si="41">+G366/$I366</f>
        <v>0</v>
      </c>
      <c r="I366" s="15">
        <f t="shared" si="37"/>
        <v>576</v>
      </c>
      <c r="N366" s="14"/>
      <c r="V366"/>
      <c r="W366"/>
      <c r="X366"/>
      <c r="Y366"/>
    </row>
    <row r="367" spans="1:25" ht="12.75" customHeight="1" x14ac:dyDescent="0.2">
      <c r="A367" s="242"/>
      <c r="B367" s="225"/>
      <c r="C367" s="9" t="s">
        <v>530</v>
      </c>
      <c r="D367" s="7">
        <v>1200</v>
      </c>
      <c r="E367" s="10">
        <f t="shared" si="40"/>
        <v>1</v>
      </c>
      <c r="F367" s="12"/>
      <c r="G367" s="7"/>
      <c r="H367" s="10">
        <f t="shared" si="41"/>
        <v>0</v>
      </c>
      <c r="I367" s="15">
        <f t="shared" si="37"/>
        <v>1200</v>
      </c>
      <c r="V367"/>
      <c r="W367"/>
      <c r="X367"/>
      <c r="Y367"/>
    </row>
    <row r="368" spans="1:25" ht="12.75" customHeight="1" x14ac:dyDescent="0.2">
      <c r="A368" s="242"/>
      <c r="B368" s="225"/>
      <c r="C368" s="48" t="s">
        <v>526</v>
      </c>
      <c r="D368" s="7"/>
      <c r="E368" s="10" t="s">
        <v>615</v>
      </c>
      <c r="F368" s="12"/>
      <c r="G368" s="7"/>
      <c r="H368" s="10" t="s">
        <v>615</v>
      </c>
      <c r="I368" s="15">
        <f t="shared" si="37"/>
        <v>0</v>
      </c>
      <c r="V368"/>
      <c r="W368"/>
      <c r="X368"/>
      <c r="Y368"/>
    </row>
    <row r="369" spans="1:25" ht="12.75" customHeight="1" x14ac:dyDescent="0.2">
      <c r="A369" s="242"/>
      <c r="B369" s="225"/>
      <c r="C369" s="48" t="s">
        <v>531</v>
      </c>
      <c r="D369" s="7">
        <v>1216</v>
      </c>
      <c r="E369" s="10">
        <f t="shared" si="40"/>
        <v>1</v>
      </c>
      <c r="F369" s="12"/>
      <c r="G369" s="7"/>
      <c r="H369" s="10">
        <f t="shared" si="41"/>
        <v>0</v>
      </c>
      <c r="I369" s="15">
        <f t="shared" si="37"/>
        <v>1216</v>
      </c>
      <c r="V369"/>
      <c r="W369"/>
      <c r="X369"/>
      <c r="Y369"/>
    </row>
    <row r="370" spans="1:25" ht="12.75" customHeight="1" x14ac:dyDescent="0.2">
      <c r="A370" s="242"/>
      <c r="B370" s="225"/>
      <c r="C370" s="48" t="s">
        <v>532</v>
      </c>
      <c r="D370" s="7"/>
      <c r="E370" s="10">
        <f t="shared" si="40"/>
        <v>0</v>
      </c>
      <c r="F370" s="12"/>
      <c r="G370" s="7">
        <v>768</v>
      </c>
      <c r="H370" s="10">
        <f t="shared" si="41"/>
        <v>1</v>
      </c>
      <c r="I370" s="15">
        <f t="shared" si="37"/>
        <v>768</v>
      </c>
      <c r="V370"/>
      <c r="W370"/>
      <c r="X370"/>
      <c r="Y370"/>
    </row>
    <row r="371" spans="1:25" ht="12.75" customHeight="1" x14ac:dyDescent="0.2">
      <c r="A371" s="242"/>
      <c r="B371" s="225"/>
      <c r="C371" s="48" t="s">
        <v>533</v>
      </c>
      <c r="D371" s="7"/>
      <c r="E371" s="10" t="s">
        <v>615</v>
      </c>
      <c r="F371" s="12"/>
      <c r="G371" s="7"/>
      <c r="H371" s="10" t="s">
        <v>615</v>
      </c>
      <c r="I371" s="15">
        <f t="shared" si="37"/>
        <v>0</v>
      </c>
      <c r="V371"/>
      <c r="W371"/>
      <c r="X371"/>
      <c r="Y371"/>
    </row>
    <row r="372" spans="1:25" ht="12.75" customHeight="1" x14ac:dyDescent="0.2">
      <c r="A372" s="242"/>
      <c r="B372" s="225"/>
      <c r="C372" s="9" t="s">
        <v>534</v>
      </c>
      <c r="D372" s="7"/>
      <c r="E372" s="10">
        <f t="shared" si="40"/>
        <v>0</v>
      </c>
      <c r="F372" s="12"/>
      <c r="G372" s="7">
        <v>2944</v>
      </c>
      <c r="H372" s="10">
        <f t="shared" si="41"/>
        <v>1</v>
      </c>
      <c r="I372" s="15">
        <f t="shared" si="37"/>
        <v>2944</v>
      </c>
      <c r="V372"/>
      <c r="W372"/>
      <c r="X372"/>
      <c r="Y372"/>
    </row>
    <row r="373" spans="1:25" ht="12.75" customHeight="1" x14ac:dyDescent="0.2">
      <c r="A373" s="242"/>
      <c r="B373" s="225"/>
      <c r="C373" s="48" t="s">
        <v>535</v>
      </c>
      <c r="D373" s="7"/>
      <c r="E373" s="10" t="s">
        <v>615</v>
      </c>
      <c r="F373" s="12"/>
      <c r="G373" s="7"/>
      <c r="H373" s="10" t="s">
        <v>615</v>
      </c>
      <c r="I373" s="15">
        <f t="shared" si="37"/>
        <v>0</v>
      </c>
      <c r="V373"/>
      <c r="W373"/>
      <c r="X373"/>
      <c r="Y373"/>
    </row>
    <row r="374" spans="1:25" ht="12.75" customHeight="1" x14ac:dyDescent="0.2">
      <c r="A374" s="242"/>
      <c r="B374" s="225"/>
      <c r="C374" s="48" t="s">
        <v>536</v>
      </c>
      <c r="D374" s="7"/>
      <c r="E374" s="10" t="s">
        <v>615</v>
      </c>
      <c r="F374" s="12"/>
      <c r="G374" s="7"/>
      <c r="H374" s="10" t="s">
        <v>615</v>
      </c>
      <c r="I374" s="15">
        <f t="shared" si="37"/>
        <v>0</v>
      </c>
      <c r="N374" s="14"/>
      <c r="V374"/>
      <c r="W374"/>
      <c r="X374"/>
      <c r="Y374"/>
    </row>
    <row r="375" spans="1:25" ht="12.75" customHeight="1" x14ac:dyDescent="0.2">
      <c r="A375" s="242"/>
      <c r="B375" s="225"/>
      <c r="C375" s="48" t="s">
        <v>538</v>
      </c>
      <c r="D375" s="7"/>
      <c r="E375" s="10" t="s">
        <v>615</v>
      </c>
      <c r="F375" s="12"/>
      <c r="G375" s="7"/>
      <c r="H375" s="10" t="s">
        <v>615</v>
      </c>
      <c r="I375" s="15">
        <f t="shared" si="37"/>
        <v>0</v>
      </c>
      <c r="N375" s="14"/>
      <c r="V375"/>
      <c r="W375"/>
      <c r="X375"/>
      <c r="Y375"/>
    </row>
    <row r="376" spans="1:25" ht="12.75" customHeight="1" x14ac:dyDescent="0.2">
      <c r="A376" s="242"/>
      <c r="B376" s="225"/>
      <c r="C376" s="9" t="s">
        <v>539</v>
      </c>
      <c r="D376" s="7"/>
      <c r="E376" s="10" t="s">
        <v>615</v>
      </c>
      <c r="F376" s="12"/>
      <c r="G376" s="7"/>
      <c r="H376" s="10" t="s">
        <v>615</v>
      </c>
      <c r="I376" s="15">
        <f t="shared" si="37"/>
        <v>0</v>
      </c>
      <c r="N376" s="14"/>
      <c r="V376"/>
      <c r="W376"/>
      <c r="X376"/>
      <c r="Y376"/>
    </row>
    <row r="377" spans="1:25" ht="12.75" customHeight="1" x14ac:dyDescent="0.2">
      <c r="A377" s="242"/>
      <c r="B377" s="225"/>
      <c r="C377" s="56" t="s">
        <v>44</v>
      </c>
      <c r="D377" s="32">
        <f>SUM(D365:D376)</f>
        <v>2992</v>
      </c>
      <c r="E377" s="33">
        <f t="shared" si="38"/>
        <v>0.44630071599045346</v>
      </c>
      <c r="F377" s="64"/>
      <c r="G377" s="32">
        <f>SUM(G365:G376)</f>
        <v>3712</v>
      </c>
      <c r="H377" s="33">
        <f t="shared" si="39"/>
        <v>0.55369928400954649</v>
      </c>
      <c r="I377" s="36">
        <f t="shared" si="37"/>
        <v>6704</v>
      </c>
      <c r="V377"/>
      <c r="W377"/>
      <c r="X377"/>
      <c r="Y377"/>
    </row>
    <row r="378" spans="1:25" ht="12.75" customHeight="1" thickBot="1" x14ac:dyDescent="0.25">
      <c r="A378" s="242"/>
      <c r="B378" s="226"/>
      <c r="C378" s="63" t="s">
        <v>0</v>
      </c>
      <c r="D378" s="62">
        <f>SUM(D355,D363,D377)</f>
        <v>4960</v>
      </c>
      <c r="E378" s="60">
        <f t="shared" si="38"/>
        <v>0.50488599348534202</v>
      </c>
      <c r="F378" s="67"/>
      <c r="G378" s="62">
        <f>SUM(G355,G363,G377)</f>
        <v>4864</v>
      </c>
      <c r="H378" s="60">
        <f t="shared" si="39"/>
        <v>0.49511400651465798</v>
      </c>
      <c r="I378" s="59">
        <f t="shared" si="37"/>
        <v>9824</v>
      </c>
      <c r="N378" s="14"/>
      <c r="V378"/>
      <c r="W378"/>
      <c r="X378"/>
      <c r="Y378"/>
    </row>
    <row r="379" spans="1:25" ht="12.75" customHeight="1" thickBot="1" x14ac:dyDescent="0.25">
      <c r="A379" s="222"/>
      <c r="B379" s="228" t="s">
        <v>172</v>
      </c>
      <c r="C379" s="229"/>
      <c r="D379" s="75">
        <f>SUM(D320,D345,D378)</f>
        <v>82176</v>
      </c>
      <c r="E379" s="76">
        <f t="shared" si="38"/>
        <v>0.68727418707346444</v>
      </c>
      <c r="F379" s="77"/>
      <c r="G379" s="75">
        <f>SUM(G320,G345,G378)</f>
        <v>37392</v>
      </c>
      <c r="H379" s="76">
        <f t="shared" si="39"/>
        <v>0.31272581292653551</v>
      </c>
      <c r="I379" s="77">
        <f t="shared" si="37"/>
        <v>119568</v>
      </c>
      <c r="N379" s="14"/>
      <c r="V379"/>
      <c r="W379"/>
      <c r="X379"/>
      <c r="Y379"/>
    </row>
    <row r="380" spans="1:25" ht="12.75" customHeight="1" x14ac:dyDescent="0.2">
      <c r="A380" s="235" t="s">
        <v>344</v>
      </c>
      <c r="B380" s="223" t="s">
        <v>382</v>
      </c>
      <c r="C380" s="54" t="s">
        <v>182</v>
      </c>
      <c r="D380" s="69"/>
      <c r="E380" s="82"/>
      <c r="F380" s="68"/>
      <c r="G380" s="69"/>
      <c r="H380" s="82"/>
      <c r="I380" s="83"/>
      <c r="N380" s="14"/>
      <c r="V380"/>
      <c r="W380"/>
      <c r="X380"/>
      <c r="Y380"/>
    </row>
    <row r="381" spans="1:25" ht="12.75" customHeight="1" x14ac:dyDescent="0.2">
      <c r="A381" s="221"/>
      <c r="B381" s="225"/>
      <c r="C381" s="51" t="s">
        <v>522</v>
      </c>
      <c r="D381" s="7"/>
      <c r="E381" s="10" t="s">
        <v>615</v>
      </c>
      <c r="F381" s="12"/>
      <c r="G381" s="7"/>
      <c r="H381" s="10" t="s">
        <v>615</v>
      </c>
      <c r="I381" s="15">
        <f t="shared" si="37"/>
        <v>0</v>
      </c>
      <c r="N381" s="14"/>
      <c r="V381"/>
      <c r="W381"/>
      <c r="X381"/>
      <c r="Y381"/>
    </row>
    <row r="382" spans="1:25" ht="12.75" customHeight="1" x14ac:dyDescent="0.2">
      <c r="A382" s="221"/>
      <c r="B382" s="225"/>
      <c r="C382" s="51" t="s">
        <v>423</v>
      </c>
      <c r="D382" s="7"/>
      <c r="E382" s="10" t="s">
        <v>615</v>
      </c>
      <c r="F382" s="12"/>
      <c r="G382" s="7"/>
      <c r="H382" s="10" t="s">
        <v>615</v>
      </c>
      <c r="I382" s="15">
        <f t="shared" si="37"/>
        <v>0</v>
      </c>
      <c r="N382" s="14"/>
      <c r="V382"/>
      <c r="W382"/>
      <c r="X382"/>
      <c r="Y382"/>
    </row>
    <row r="383" spans="1:25" ht="12.75" customHeight="1" x14ac:dyDescent="0.2">
      <c r="A383" s="221"/>
      <c r="B383" s="225"/>
      <c r="C383" s="9" t="s">
        <v>431</v>
      </c>
      <c r="D383" s="7"/>
      <c r="E383" s="10" t="s">
        <v>615</v>
      </c>
      <c r="F383" s="12"/>
      <c r="G383" s="7"/>
      <c r="H383" s="10" t="s">
        <v>615</v>
      </c>
      <c r="I383" s="15">
        <f t="shared" si="37"/>
        <v>0</v>
      </c>
      <c r="N383" s="14"/>
      <c r="V383"/>
      <c r="W383"/>
      <c r="X383"/>
      <c r="Y383"/>
    </row>
    <row r="384" spans="1:25" ht="12.75" customHeight="1" x14ac:dyDescent="0.2">
      <c r="A384" s="221"/>
      <c r="B384" s="225"/>
      <c r="C384" s="9" t="s">
        <v>452</v>
      </c>
      <c r="D384" s="7"/>
      <c r="E384" s="10" t="s">
        <v>615</v>
      </c>
      <c r="F384" s="12"/>
      <c r="G384" s="7"/>
      <c r="H384" s="10" t="s">
        <v>615</v>
      </c>
      <c r="I384" s="15">
        <f t="shared" si="37"/>
        <v>0</v>
      </c>
      <c r="N384" s="14"/>
      <c r="V384"/>
      <c r="W384"/>
      <c r="X384"/>
      <c r="Y384"/>
    </row>
    <row r="385" spans="1:25" ht="12.75" customHeight="1" x14ac:dyDescent="0.2">
      <c r="A385" s="221"/>
      <c r="B385" s="225"/>
      <c r="C385" s="9" t="s">
        <v>459</v>
      </c>
      <c r="D385" s="7"/>
      <c r="E385" s="10" t="s">
        <v>615</v>
      </c>
      <c r="F385" s="12"/>
      <c r="G385" s="7"/>
      <c r="H385" s="10" t="s">
        <v>615</v>
      </c>
      <c r="I385" s="15">
        <f t="shared" si="37"/>
        <v>0</v>
      </c>
      <c r="N385" s="14"/>
      <c r="V385"/>
      <c r="W385"/>
      <c r="X385"/>
      <c r="Y385"/>
    </row>
    <row r="386" spans="1:25" ht="12.75" customHeight="1" x14ac:dyDescent="0.2">
      <c r="A386" s="221"/>
      <c r="B386" s="225"/>
      <c r="C386" s="9" t="s">
        <v>460</v>
      </c>
      <c r="D386" s="7"/>
      <c r="E386" s="10" t="s">
        <v>615</v>
      </c>
      <c r="F386" s="12"/>
      <c r="G386" s="7"/>
      <c r="H386" s="10" t="s">
        <v>615</v>
      </c>
      <c r="I386" s="15">
        <f t="shared" si="37"/>
        <v>0</v>
      </c>
      <c r="N386" s="14"/>
      <c r="V386"/>
      <c r="W386"/>
      <c r="X386"/>
      <c r="Y386"/>
    </row>
    <row r="387" spans="1:25" ht="12.75" customHeight="1" x14ac:dyDescent="0.2">
      <c r="A387" s="221"/>
      <c r="B387" s="225"/>
      <c r="C387" s="9" t="s">
        <v>461</v>
      </c>
      <c r="D387" s="7"/>
      <c r="E387" s="10" t="s">
        <v>615</v>
      </c>
      <c r="F387" s="12"/>
      <c r="G387" s="7"/>
      <c r="H387" s="10" t="s">
        <v>615</v>
      </c>
      <c r="I387" s="15">
        <f t="shared" si="37"/>
        <v>0</v>
      </c>
      <c r="N387" s="14"/>
      <c r="V387"/>
      <c r="W387"/>
      <c r="X387"/>
      <c r="Y387"/>
    </row>
    <row r="388" spans="1:25" ht="12.75" customHeight="1" x14ac:dyDescent="0.2">
      <c r="A388" s="221"/>
      <c r="B388" s="225"/>
      <c r="C388" s="9" t="s">
        <v>466</v>
      </c>
      <c r="D388" s="7"/>
      <c r="E388" s="10" t="s">
        <v>615</v>
      </c>
      <c r="F388" s="12"/>
      <c r="G388" s="7"/>
      <c r="H388" s="10" t="s">
        <v>615</v>
      </c>
      <c r="I388" s="15">
        <f t="shared" si="37"/>
        <v>0</v>
      </c>
      <c r="N388" s="14"/>
      <c r="V388"/>
      <c r="W388"/>
      <c r="X388"/>
      <c r="Y388"/>
    </row>
    <row r="389" spans="1:25" ht="12.75" customHeight="1" x14ac:dyDescent="0.2">
      <c r="A389" s="221"/>
      <c r="B389" s="225"/>
      <c r="C389" s="9" t="s">
        <v>480</v>
      </c>
      <c r="D389" s="7"/>
      <c r="E389" s="10" t="s">
        <v>615</v>
      </c>
      <c r="F389" s="12"/>
      <c r="G389" s="7"/>
      <c r="H389" s="10" t="s">
        <v>615</v>
      </c>
      <c r="I389" s="15">
        <f t="shared" si="37"/>
        <v>0</v>
      </c>
      <c r="V389"/>
      <c r="W389"/>
      <c r="X389"/>
      <c r="Y389"/>
    </row>
    <row r="390" spans="1:25" ht="12.75" customHeight="1" x14ac:dyDescent="0.2">
      <c r="A390" s="221"/>
      <c r="B390" s="225"/>
      <c r="C390" s="9" t="s">
        <v>490</v>
      </c>
      <c r="D390" s="7"/>
      <c r="E390" s="10" t="s">
        <v>615</v>
      </c>
      <c r="F390" s="12"/>
      <c r="G390" s="7"/>
      <c r="H390" s="10" t="s">
        <v>615</v>
      </c>
      <c r="I390" s="15">
        <f t="shared" si="37"/>
        <v>0</v>
      </c>
      <c r="V390"/>
      <c r="W390"/>
      <c r="X390"/>
      <c r="Y390"/>
    </row>
    <row r="391" spans="1:25" ht="12.75" customHeight="1" x14ac:dyDescent="0.2">
      <c r="A391" s="221"/>
      <c r="B391" s="225"/>
      <c r="C391" s="9" t="s">
        <v>494</v>
      </c>
      <c r="D391" s="7"/>
      <c r="E391" s="10" t="s">
        <v>615</v>
      </c>
      <c r="F391" s="12"/>
      <c r="G391" s="7"/>
      <c r="H391" s="10" t="s">
        <v>615</v>
      </c>
      <c r="I391" s="15">
        <f t="shared" si="37"/>
        <v>0</v>
      </c>
      <c r="V391"/>
      <c r="W391"/>
      <c r="X391"/>
      <c r="Y391"/>
    </row>
    <row r="392" spans="1:25" ht="12.75" customHeight="1" x14ac:dyDescent="0.2">
      <c r="A392" s="221"/>
      <c r="B392" s="225"/>
      <c r="C392" s="9" t="s">
        <v>495</v>
      </c>
      <c r="D392" s="7"/>
      <c r="E392" s="10" t="s">
        <v>615</v>
      </c>
      <c r="F392" s="12"/>
      <c r="G392" s="7"/>
      <c r="H392" s="10" t="s">
        <v>615</v>
      </c>
      <c r="I392" s="15">
        <f t="shared" si="37"/>
        <v>0</v>
      </c>
      <c r="V392"/>
      <c r="W392"/>
      <c r="X392"/>
      <c r="Y392"/>
    </row>
    <row r="393" spans="1:25" ht="12.75" customHeight="1" x14ac:dyDescent="0.2">
      <c r="A393" s="221"/>
      <c r="B393" s="225"/>
      <c r="C393" s="9" t="s">
        <v>501</v>
      </c>
      <c r="D393" s="7"/>
      <c r="E393" s="10" t="s">
        <v>615</v>
      </c>
      <c r="F393" s="12"/>
      <c r="G393" s="7"/>
      <c r="H393" s="10" t="s">
        <v>615</v>
      </c>
      <c r="I393" s="15">
        <f t="shared" si="37"/>
        <v>0</v>
      </c>
      <c r="N393" s="14"/>
      <c r="V393"/>
      <c r="W393"/>
      <c r="X393"/>
      <c r="Y393"/>
    </row>
    <row r="394" spans="1:25" ht="12.75" customHeight="1" x14ac:dyDescent="0.2">
      <c r="A394" s="221"/>
      <c r="B394" s="225"/>
      <c r="C394" s="9" t="s">
        <v>502</v>
      </c>
      <c r="D394" s="7"/>
      <c r="E394" s="10" t="s">
        <v>615</v>
      </c>
      <c r="F394" s="12"/>
      <c r="G394" s="7"/>
      <c r="H394" s="10" t="s">
        <v>615</v>
      </c>
      <c r="I394" s="15">
        <f t="shared" si="37"/>
        <v>0</v>
      </c>
      <c r="N394" s="14"/>
      <c r="V394"/>
      <c r="W394"/>
      <c r="X394"/>
      <c r="Y394"/>
    </row>
    <row r="395" spans="1:25" ht="12.75" customHeight="1" x14ac:dyDescent="0.2">
      <c r="A395" s="221"/>
      <c r="B395" s="225"/>
      <c r="C395" s="9" t="s">
        <v>509</v>
      </c>
      <c r="D395" s="7"/>
      <c r="E395" s="10" t="s">
        <v>615</v>
      </c>
      <c r="F395" s="12"/>
      <c r="G395" s="7"/>
      <c r="H395" s="10" t="s">
        <v>615</v>
      </c>
      <c r="I395" s="15">
        <f t="shared" si="37"/>
        <v>0</v>
      </c>
      <c r="N395" s="14"/>
      <c r="V395"/>
      <c r="W395"/>
      <c r="X395"/>
      <c r="Y395"/>
    </row>
    <row r="396" spans="1:25" ht="12.75" customHeight="1" x14ac:dyDescent="0.2">
      <c r="A396" s="221"/>
      <c r="B396" s="225"/>
      <c r="C396" s="9" t="s">
        <v>510</v>
      </c>
      <c r="D396" s="7"/>
      <c r="E396" s="10" t="s">
        <v>615</v>
      </c>
      <c r="F396" s="12"/>
      <c r="G396" s="7"/>
      <c r="H396" s="10" t="s">
        <v>615</v>
      </c>
      <c r="I396" s="15">
        <f t="shared" si="37"/>
        <v>0</v>
      </c>
      <c r="N396" s="14"/>
      <c r="V396"/>
      <c r="W396"/>
      <c r="X396"/>
      <c r="Y396"/>
    </row>
    <row r="397" spans="1:25" ht="12.75" customHeight="1" x14ac:dyDescent="0.2">
      <c r="A397" s="221"/>
      <c r="B397" s="225"/>
      <c r="C397" s="9" t="s">
        <v>511</v>
      </c>
      <c r="D397" s="7"/>
      <c r="E397" s="10" t="s">
        <v>615</v>
      </c>
      <c r="F397" s="12"/>
      <c r="G397" s="7"/>
      <c r="H397" s="10" t="s">
        <v>615</v>
      </c>
      <c r="I397" s="15">
        <f t="shared" si="37"/>
        <v>0</v>
      </c>
      <c r="N397" s="14"/>
      <c r="V397"/>
      <c r="W397"/>
      <c r="X397"/>
      <c r="Y397"/>
    </row>
    <row r="398" spans="1:25" ht="12.75" customHeight="1" x14ac:dyDescent="0.2">
      <c r="A398" s="221"/>
      <c r="B398" s="225"/>
      <c r="C398" s="56" t="s">
        <v>44</v>
      </c>
      <c r="D398" s="32">
        <f>SUM(D381:D397)</f>
        <v>0</v>
      </c>
      <c r="E398" s="33" t="s">
        <v>615</v>
      </c>
      <c r="F398" s="64"/>
      <c r="G398" s="32">
        <f>SUM(G381:G397)</f>
        <v>0</v>
      </c>
      <c r="H398" s="33" t="s">
        <v>615</v>
      </c>
      <c r="I398" s="36">
        <f t="shared" si="37"/>
        <v>0</v>
      </c>
      <c r="N398" s="14"/>
      <c r="V398"/>
      <c r="W398"/>
      <c r="X398"/>
      <c r="Y398"/>
    </row>
    <row r="399" spans="1:25" ht="12.75" customHeight="1" x14ac:dyDescent="0.2">
      <c r="A399" s="221"/>
      <c r="B399" s="225"/>
      <c r="C399" s="46" t="s">
        <v>185</v>
      </c>
      <c r="D399" s="32"/>
      <c r="E399" s="33"/>
      <c r="F399" s="64"/>
      <c r="G399" s="32"/>
      <c r="H399" s="33"/>
      <c r="I399" s="36"/>
      <c r="N399" s="14"/>
      <c r="V399"/>
      <c r="W399"/>
      <c r="X399"/>
      <c r="Y399"/>
    </row>
    <row r="400" spans="1:25" ht="12.75" customHeight="1" x14ac:dyDescent="0.2">
      <c r="A400" s="221"/>
      <c r="B400" s="225"/>
      <c r="C400" s="9" t="s">
        <v>420</v>
      </c>
      <c r="D400" s="7"/>
      <c r="E400" s="10" t="s">
        <v>615</v>
      </c>
      <c r="F400" s="12"/>
      <c r="G400" s="7"/>
      <c r="H400" s="10" t="s">
        <v>615</v>
      </c>
      <c r="I400" s="15">
        <f t="shared" si="37"/>
        <v>0</v>
      </c>
      <c r="N400" s="14"/>
      <c r="V400"/>
      <c r="W400"/>
      <c r="X400"/>
      <c r="Y400"/>
    </row>
    <row r="401" spans="1:25" ht="12.75" customHeight="1" x14ac:dyDescent="0.2">
      <c r="A401" s="221"/>
      <c r="B401" s="225"/>
      <c r="C401" s="9" t="s">
        <v>428</v>
      </c>
      <c r="D401" s="7"/>
      <c r="E401" s="10" t="s">
        <v>615</v>
      </c>
      <c r="F401" s="12"/>
      <c r="G401" s="7"/>
      <c r="H401" s="10" t="s">
        <v>615</v>
      </c>
      <c r="I401" s="15">
        <f t="shared" si="37"/>
        <v>0</v>
      </c>
      <c r="N401" s="14"/>
      <c r="V401"/>
      <c r="W401"/>
      <c r="X401"/>
      <c r="Y401"/>
    </row>
    <row r="402" spans="1:25" ht="12.75" customHeight="1" x14ac:dyDescent="0.2">
      <c r="A402" s="221"/>
      <c r="B402" s="225"/>
      <c r="C402" s="9" t="s">
        <v>435</v>
      </c>
      <c r="D402" s="7"/>
      <c r="E402" s="10" t="s">
        <v>615</v>
      </c>
      <c r="F402" s="12"/>
      <c r="G402" s="7"/>
      <c r="H402" s="10" t="s">
        <v>615</v>
      </c>
      <c r="I402" s="15">
        <f t="shared" si="37"/>
        <v>0</v>
      </c>
      <c r="N402" s="14"/>
      <c r="V402"/>
      <c r="W402"/>
      <c r="X402"/>
      <c r="Y402"/>
    </row>
    <row r="403" spans="1:25" ht="12.75" customHeight="1" x14ac:dyDescent="0.2">
      <c r="A403" s="221"/>
      <c r="B403" s="225"/>
      <c r="C403" s="9" t="s">
        <v>455</v>
      </c>
      <c r="D403" s="7"/>
      <c r="E403" s="10" t="s">
        <v>615</v>
      </c>
      <c r="F403" s="12"/>
      <c r="G403" s="7"/>
      <c r="H403" s="10" t="s">
        <v>615</v>
      </c>
      <c r="I403" s="15">
        <f t="shared" si="37"/>
        <v>0</v>
      </c>
      <c r="V403"/>
      <c r="W403"/>
      <c r="X403"/>
      <c r="Y403"/>
    </row>
    <row r="404" spans="1:25" ht="12.75" customHeight="1" x14ac:dyDescent="0.2">
      <c r="A404" s="221"/>
      <c r="B404" s="225"/>
      <c r="C404" s="9" t="s">
        <v>467</v>
      </c>
      <c r="D404" s="7"/>
      <c r="E404" s="10" t="s">
        <v>615</v>
      </c>
      <c r="F404" s="12"/>
      <c r="G404" s="7"/>
      <c r="H404" s="10" t="s">
        <v>615</v>
      </c>
      <c r="I404" s="15">
        <f t="shared" si="37"/>
        <v>0</v>
      </c>
      <c r="V404"/>
      <c r="W404"/>
      <c r="X404"/>
      <c r="Y404"/>
    </row>
    <row r="405" spans="1:25" ht="12.75" customHeight="1" x14ac:dyDescent="0.2">
      <c r="A405" s="221"/>
      <c r="B405" s="225"/>
      <c r="C405" s="9" t="s">
        <v>474</v>
      </c>
      <c r="D405" s="7"/>
      <c r="E405" s="10" t="s">
        <v>615</v>
      </c>
      <c r="F405" s="12"/>
      <c r="G405" s="7"/>
      <c r="H405" s="10" t="s">
        <v>615</v>
      </c>
      <c r="I405" s="15">
        <f t="shared" si="37"/>
        <v>0</v>
      </c>
      <c r="N405" s="14"/>
      <c r="V405"/>
      <c r="W405"/>
      <c r="X405"/>
      <c r="Y405"/>
    </row>
    <row r="406" spans="1:25" ht="12.75" customHeight="1" x14ac:dyDescent="0.2">
      <c r="A406" s="221"/>
      <c r="B406" s="225"/>
      <c r="C406" s="9" t="s">
        <v>477</v>
      </c>
      <c r="D406" s="7"/>
      <c r="E406" s="10" t="s">
        <v>615</v>
      </c>
      <c r="F406" s="12"/>
      <c r="G406" s="7"/>
      <c r="H406" s="10" t="s">
        <v>615</v>
      </c>
      <c r="I406" s="15">
        <f t="shared" si="37"/>
        <v>0</v>
      </c>
      <c r="N406" s="14"/>
      <c r="V406"/>
      <c r="W406"/>
      <c r="X406"/>
      <c r="Y406"/>
    </row>
    <row r="407" spans="1:25" ht="12.75" customHeight="1" x14ac:dyDescent="0.2">
      <c r="A407" s="221"/>
      <c r="B407" s="225"/>
      <c r="C407" s="9" t="s">
        <v>484</v>
      </c>
      <c r="D407" s="7"/>
      <c r="E407" s="10" t="s">
        <v>615</v>
      </c>
      <c r="F407" s="12"/>
      <c r="G407" s="7"/>
      <c r="H407" s="10" t="s">
        <v>615</v>
      </c>
      <c r="I407" s="15">
        <f t="shared" si="37"/>
        <v>0</v>
      </c>
      <c r="N407" s="14"/>
      <c r="V407"/>
      <c r="W407"/>
      <c r="X407"/>
      <c r="Y407"/>
    </row>
    <row r="408" spans="1:25" ht="12.75" customHeight="1" x14ac:dyDescent="0.2">
      <c r="A408" s="221"/>
      <c r="B408" s="225"/>
      <c r="C408" s="9" t="s">
        <v>488</v>
      </c>
      <c r="D408" s="7"/>
      <c r="E408" s="10">
        <f t="shared" si="38"/>
        <v>0</v>
      </c>
      <c r="F408" s="12"/>
      <c r="G408" s="7">
        <v>640</v>
      </c>
      <c r="H408" s="10">
        <f t="shared" si="39"/>
        <v>1</v>
      </c>
      <c r="I408" s="15">
        <f t="shared" si="37"/>
        <v>640</v>
      </c>
      <c r="N408" s="14"/>
    </row>
    <row r="409" spans="1:25" ht="12.75" customHeight="1" x14ac:dyDescent="0.2">
      <c r="A409" s="221"/>
      <c r="B409" s="225"/>
      <c r="C409" s="9" t="s">
        <v>491</v>
      </c>
      <c r="D409" s="7"/>
      <c r="E409" s="10" t="s">
        <v>615</v>
      </c>
      <c r="F409" s="12"/>
      <c r="G409" s="7"/>
      <c r="H409" s="10" t="s">
        <v>615</v>
      </c>
      <c r="I409" s="15">
        <f t="shared" si="37"/>
        <v>0</v>
      </c>
    </row>
    <row r="410" spans="1:25" ht="12.75" customHeight="1" x14ac:dyDescent="0.2">
      <c r="A410" s="221"/>
      <c r="B410" s="225"/>
      <c r="C410" s="9" t="s">
        <v>497</v>
      </c>
      <c r="D410" s="7"/>
      <c r="E410" s="10" t="s">
        <v>615</v>
      </c>
      <c r="F410" s="12"/>
      <c r="G410" s="7"/>
      <c r="H410" s="10" t="s">
        <v>615</v>
      </c>
      <c r="I410" s="15">
        <f t="shared" si="37"/>
        <v>0</v>
      </c>
    </row>
    <row r="411" spans="1:25" ht="12.75" customHeight="1" x14ac:dyDescent="0.2">
      <c r="A411" s="221"/>
      <c r="B411" s="225"/>
      <c r="C411" s="9" t="s">
        <v>499</v>
      </c>
      <c r="D411" s="7"/>
      <c r="E411" s="10" t="s">
        <v>615</v>
      </c>
      <c r="F411" s="12"/>
      <c r="G411" s="7"/>
      <c r="H411" s="10" t="s">
        <v>615</v>
      </c>
      <c r="I411" s="15">
        <f t="shared" ref="I411:I417" si="42">+D411+G411</f>
        <v>0</v>
      </c>
    </row>
    <row r="412" spans="1:25" ht="12.75" customHeight="1" x14ac:dyDescent="0.2">
      <c r="A412" s="221"/>
      <c r="B412" s="225"/>
      <c r="C412" s="34" t="s">
        <v>44</v>
      </c>
      <c r="D412" s="32">
        <f>SUM(D400:D411)</f>
        <v>0</v>
      </c>
      <c r="E412" s="33">
        <f t="shared" ref="E412:E417" si="43">+D412/$I412</f>
        <v>0</v>
      </c>
      <c r="F412" s="64"/>
      <c r="G412" s="32">
        <f>SUM(G400:G411)</f>
        <v>640</v>
      </c>
      <c r="H412" s="33">
        <f t="shared" ref="H412:H417" si="44">+G412/$I412</f>
        <v>1</v>
      </c>
      <c r="I412" s="36">
        <f t="shared" si="42"/>
        <v>640</v>
      </c>
      <c r="N412" s="14"/>
    </row>
    <row r="413" spans="1:25" ht="12.75" customHeight="1" x14ac:dyDescent="0.2">
      <c r="A413" s="221"/>
      <c r="B413" s="225"/>
      <c r="C413" s="9" t="s">
        <v>605</v>
      </c>
      <c r="D413" s="7">
        <v>3744</v>
      </c>
      <c r="E413" s="10">
        <f t="shared" si="43"/>
        <v>1</v>
      </c>
      <c r="F413" s="12"/>
      <c r="G413" s="7"/>
      <c r="H413" s="10">
        <f t="shared" si="44"/>
        <v>0</v>
      </c>
      <c r="I413" s="15">
        <f t="shared" si="42"/>
        <v>3744</v>
      </c>
      <c r="N413" s="14"/>
    </row>
    <row r="414" spans="1:25" ht="12.75" customHeight="1" x14ac:dyDescent="0.2">
      <c r="A414" s="221"/>
      <c r="B414" s="225"/>
      <c r="C414" s="9" t="s">
        <v>517</v>
      </c>
      <c r="D414" s="7"/>
      <c r="E414" s="10" t="s">
        <v>615</v>
      </c>
      <c r="F414" s="12"/>
      <c r="G414" s="7"/>
      <c r="H414" s="10" t="s">
        <v>615</v>
      </c>
      <c r="I414" s="15">
        <f t="shared" si="42"/>
        <v>0</v>
      </c>
    </row>
    <row r="415" spans="1:25" ht="12.75" customHeight="1" x14ac:dyDescent="0.2">
      <c r="A415" s="221"/>
      <c r="B415" s="225"/>
      <c r="C415" s="56" t="s">
        <v>44</v>
      </c>
      <c r="D415" s="32">
        <f>SUM(D413:D414)</f>
        <v>3744</v>
      </c>
      <c r="E415" s="33">
        <f t="shared" si="43"/>
        <v>1</v>
      </c>
      <c r="F415" s="64"/>
      <c r="G415" s="32">
        <f>SUM(G413:G414)</f>
        <v>0</v>
      </c>
      <c r="H415" s="33">
        <f t="shared" si="44"/>
        <v>0</v>
      </c>
      <c r="I415" s="36">
        <f t="shared" si="42"/>
        <v>3744</v>
      </c>
      <c r="N415" s="14"/>
    </row>
    <row r="416" spans="1:25" ht="12.75" customHeight="1" thickBot="1" x14ac:dyDescent="0.25">
      <c r="A416" s="221"/>
      <c r="B416" s="226"/>
      <c r="C416" s="63" t="s">
        <v>0</v>
      </c>
      <c r="D416" s="66">
        <f>SUM(D398,D412,D415)</f>
        <v>3744</v>
      </c>
      <c r="E416" s="78">
        <f t="shared" si="43"/>
        <v>0.85401459854014594</v>
      </c>
      <c r="F416" s="65"/>
      <c r="G416" s="66">
        <f>SUM(G398,G412,G415)</f>
        <v>640</v>
      </c>
      <c r="H416" s="78">
        <f t="shared" si="44"/>
        <v>0.145985401459854</v>
      </c>
      <c r="I416" s="84">
        <f t="shared" si="42"/>
        <v>4384</v>
      </c>
    </row>
    <row r="417" spans="1:9" ht="12.75" customHeight="1" thickBot="1" x14ac:dyDescent="0.25">
      <c r="A417" s="236"/>
      <c r="B417" s="228" t="s">
        <v>173</v>
      </c>
      <c r="C417" s="229"/>
      <c r="D417" s="75">
        <f>+D416</f>
        <v>3744</v>
      </c>
      <c r="E417" s="76">
        <f t="shared" si="43"/>
        <v>0.85401459854014594</v>
      </c>
      <c r="F417" s="77"/>
      <c r="G417" s="75">
        <f>+G416</f>
        <v>640</v>
      </c>
      <c r="H417" s="76">
        <f t="shared" si="44"/>
        <v>0.145985401459854</v>
      </c>
      <c r="I417" s="77">
        <f t="shared" si="42"/>
        <v>4384</v>
      </c>
    </row>
    <row r="418" spans="1:9" ht="12.75" customHeight="1" x14ac:dyDescent="0.2">
      <c r="D418" s="2"/>
      <c r="E418" s="2"/>
      <c r="F418" s="2"/>
      <c r="G418" s="1"/>
      <c r="H418" s="1"/>
    </row>
  </sheetData>
  <mergeCells count="40">
    <mergeCell ref="A380:A417"/>
    <mergeCell ref="B380:B416"/>
    <mergeCell ref="B417:C417"/>
    <mergeCell ref="A241:A280"/>
    <mergeCell ref="B241:B280"/>
    <mergeCell ref="A281:A302"/>
    <mergeCell ref="B281:B297"/>
    <mergeCell ref="A346:A379"/>
    <mergeCell ref="B346:B378"/>
    <mergeCell ref="B379:C379"/>
    <mergeCell ref="B298:B301"/>
    <mergeCell ref="B302:C302"/>
    <mergeCell ref="A303:A345"/>
    <mergeCell ref="B303:B320"/>
    <mergeCell ref="B321:B345"/>
    <mergeCell ref="A103:A140"/>
    <mergeCell ref="B103:B140"/>
    <mergeCell ref="B190:C190"/>
    <mergeCell ref="B51:C51"/>
    <mergeCell ref="G6:H6"/>
    <mergeCell ref="B8:C8"/>
    <mergeCell ref="D6:E6"/>
    <mergeCell ref="A9:A51"/>
    <mergeCell ref="B9:B31"/>
    <mergeCell ref="B32:B50"/>
    <mergeCell ref="A52:A78"/>
    <mergeCell ref="B52:B77"/>
    <mergeCell ref="B78:C78"/>
    <mergeCell ref="A79:A102"/>
    <mergeCell ref="B79:B101"/>
    <mergeCell ref="B102:C102"/>
    <mergeCell ref="B191:B235"/>
    <mergeCell ref="B236:B239"/>
    <mergeCell ref="B240:C240"/>
    <mergeCell ref="A141:A156"/>
    <mergeCell ref="B141:B156"/>
    <mergeCell ref="A157:A190"/>
    <mergeCell ref="B157:B189"/>
    <mergeCell ref="A236:A240"/>
    <mergeCell ref="A191:A235"/>
  </mergeCells>
  <phoneticPr fontId="8" type="noConversion"/>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11" manualBreakCount="11">
    <brk id="51" max="8" man="1"/>
    <brk id="78" max="8" man="1"/>
    <brk id="102" max="8" man="1"/>
    <brk id="140" max="8" man="1"/>
    <brk id="156" max="8" man="1"/>
    <brk id="190" max="8" man="1"/>
    <brk id="235" max="8" man="1"/>
    <brk id="280" max="8" man="1"/>
    <brk id="302" max="8" man="1"/>
    <brk id="345" max="8" man="1"/>
    <brk id="37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396"/>
  <sheetViews>
    <sheetView zoomScale="140" zoomScaleNormal="140" workbookViewId="0">
      <pane ySplit="8" topLeftCell="A9" activePane="bottomLeft" state="frozen"/>
      <selection activeCell="B9" sqref="B9:B30"/>
      <selection pane="bottomLeft" activeCell="B9" sqref="B9:B30"/>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6.109375" bestFit="1" customWidth="1"/>
    <col min="14" max="14" width="1.77734375" style="92" customWidth="1"/>
    <col min="15" max="17" width="9.77734375" style="92" customWidth="1"/>
    <col min="18" max="18" width="1.77734375" customWidth="1"/>
    <col min="23" max="16384" width="8.88671875" style="8"/>
  </cols>
  <sheetData>
    <row r="1" spans="1:25" ht="12.75" customHeight="1" x14ac:dyDescent="0.2">
      <c r="A1" s="26" t="s">
        <v>283</v>
      </c>
      <c r="C1" s="26"/>
      <c r="D1" s="26"/>
      <c r="E1" s="26"/>
      <c r="F1" s="26"/>
      <c r="G1" s="26"/>
      <c r="H1" s="26"/>
      <c r="I1" s="26"/>
    </row>
    <row r="2" spans="1:25" ht="12.75" customHeight="1" x14ac:dyDescent="0.2">
      <c r="A2" s="26" t="s">
        <v>15</v>
      </c>
      <c r="C2" s="26"/>
      <c r="D2" s="26"/>
      <c r="E2" s="26"/>
      <c r="F2" s="26"/>
      <c r="G2" s="26"/>
      <c r="H2" s="26"/>
      <c r="I2" s="26"/>
    </row>
    <row r="3" spans="1:25" ht="12.75" customHeight="1" x14ac:dyDescent="0.2">
      <c r="A3" s="26" t="s">
        <v>12</v>
      </c>
      <c r="C3" s="26"/>
      <c r="D3" s="26"/>
      <c r="E3" s="26"/>
      <c r="F3" s="26"/>
      <c r="G3" s="26"/>
      <c r="H3" s="26"/>
      <c r="I3" s="26"/>
    </row>
    <row r="4" spans="1:25" ht="12.75" customHeight="1" x14ac:dyDescent="0.2">
      <c r="A4" s="26" t="s">
        <v>668</v>
      </c>
      <c r="D4" s="26"/>
      <c r="E4" s="26"/>
      <c r="F4" s="26"/>
      <c r="G4" s="90"/>
      <c r="H4" s="26"/>
      <c r="I4" s="26"/>
    </row>
    <row r="5" spans="1:25" ht="12.75" customHeight="1" x14ac:dyDescent="0.2">
      <c r="B5" s="91"/>
      <c r="C5" s="18"/>
      <c r="D5" s="18"/>
      <c r="E5" s="18"/>
      <c r="F5" s="18"/>
      <c r="G5" s="18"/>
      <c r="H5" s="18"/>
      <c r="I5" s="18"/>
    </row>
    <row r="6" spans="1:25" ht="12.75" customHeight="1" x14ac:dyDescent="0.2">
      <c r="D6" s="220" t="s">
        <v>16</v>
      </c>
      <c r="E6" s="220"/>
      <c r="F6" s="3"/>
      <c r="G6" s="220" t="s">
        <v>1</v>
      </c>
      <c r="H6" s="220"/>
      <c r="I6" s="3"/>
    </row>
    <row r="7" spans="1:25" ht="12.75" customHeight="1" x14ac:dyDescent="0.2">
      <c r="A7" s="81"/>
      <c r="B7" s="4" t="s">
        <v>2</v>
      </c>
      <c r="C7" s="4" t="s">
        <v>3</v>
      </c>
      <c r="D7" s="5" t="s">
        <v>4</v>
      </c>
      <c r="E7" s="5" t="s">
        <v>5</v>
      </c>
      <c r="F7" s="5"/>
      <c r="G7" s="5" t="s">
        <v>4</v>
      </c>
      <c r="H7" s="5" t="s">
        <v>5</v>
      </c>
      <c r="I7" s="5" t="s">
        <v>6</v>
      </c>
    </row>
    <row r="8" spans="1:25" ht="12.75" customHeight="1" thickBot="1" x14ac:dyDescent="0.25">
      <c r="A8" s="70"/>
      <c r="B8" s="232" t="s">
        <v>14</v>
      </c>
      <c r="C8" s="232"/>
      <c r="D8" s="87">
        <f>SUM(D51,D78,D103,D191,D218,D280,D357,D395)</f>
        <v>2818576</v>
      </c>
      <c r="E8" s="60">
        <f>D8/$I8</f>
        <v>0.59131258623731631</v>
      </c>
      <c r="F8" s="59"/>
      <c r="G8" s="87">
        <f>SUM(G51,G78,G103,G191,G218,G280,G357,G395)</f>
        <v>1948067</v>
      </c>
      <c r="H8" s="60">
        <f>G8/$I8</f>
        <v>0.40868741376268369</v>
      </c>
      <c r="I8" s="62">
        <f>+D8+G8</f>
        <v>4766643</v>
      </c>
      <c r="S8" s="92"/>
    </row>
    <row r="9" spans="1:25" ht="12.75" customHeight="1" x14ac:dyDescent="0.2">
      <c r="A9" s="235" t="s">
        <v>350</v>
      </c>
      <c r="B9" s="223" t="s">
        <v>332</v>
      </c>
      <c r="C9" s="50" t="s">
        <v>331</v>
      </c>
      <c r="D9" s="85"/>
      <c r="E9" s="86"/>
      <c r="F9" s="85"/>
      <c r="G9" s="85"/>
      <c r="H9" s="86"/>
      <c r="I9" s="85"/>
      <c r="W9"/>
      <c r="X9"/>
      <c r="Y9"/>
    </row>
    <row r="10" spans="1:25" ht="12.75" customHeight="1" x14ac:dyDescent="0.2">
      <c r="A10" s="221"/>
      <c r="B10" s="224"/>
      <c r="C10" s="51" t="s">
        <v>522</v>
      </c>
      <c r="D10" s="16"/>
      <c r="E10" s="10">
        <f t="shared" ref="E10:E73" si="0">+D10/$I10</f>
        <v>0</v>
      </c>
      <c r="F10" s="16"/>
      <c r="G10" s="16">
        <v>1216</v>
      </c>
      <c r="H10" s="10">
        <f t="shared" ref="H10:H73" si="1">+G10/$I10</f>
        <v>1</v>
      </c>
      <c r="I10" s="7">
        <f>+D10+G10</f>
        <v>1216</v>
      </c>
      <c r="S10" s="92"/>
      <c r="W10"/>
      <c r="X10"/>
      <c r="Y10"/>
    </row>
    <row r="11" spans="1:25" ht="12.75" customHeight="1" x14ac:dyDescent="0.2">
      <c r="A11" s="221"/>
      <c r="B11" s="224"/>
      <c r="C11" s="51" t="s">
        <v>420</v>
      </c>
      <c r="D11" s="16"/>
      <c r="E11" s="10" t="s">
        <v>615</v>
      </c>
      <c r="F11" s="16"/>
      <c r="G11" s="16"/>
      <c r="H11" s="10" t="s">
        <v>615</v>
      </c>
      <c r="I11" s="7">
        <f t="shared" ref="I11:I76" si="2">+D11+G11</f>
        <v>0</v>
      </c>
      <c r="S11" s="92"/>
      <c r="W11"/>
      <c r="X11"/>
      <c r="Y11"/>
    </row>
    <row r="12" spans="1:25" ht="12.75" customHeight="1" x14ac:dyDescent="0.2">
      <c r="A12" s="221"/>
      <c r="B12" s="224"/>
      <c r="C12" s="51" t="s">
        <v>423</v>
      </c>
      <c r="D12" s="16"/>
      <c r="E12" s="10" t="s">
        <v>615</v>
      </c>
      <c r="F12" s="16"/>
      <c r="G12" s="16"/>
      <c r="H12" s="10" t="s">
        <v>615</v>
      </c>
      <c r="I12" s="7">
        <f t="shared" si="2"/>
        <v>0</v>
      </c>
      <c r="S12" s="92"/>
      <c r="W12"/>
      <c r="X12"/>
      <c r="Y12"/>
    </row>
    <row r="13" spans="1:25" ht="12.75" customHeight="1" x14ac:dyDescent="0.2">
      <c r="A13" s="221"/>
      <c r="B13" s="224"/>
      <c r="C13" s="51" t="s">
        <v>428</v>
      </c>
      <c r="D13" s="16"/>
      <c r="E13" s="10">
        <f t="shared" si="0"/>
        <v>0</v>
      </c>
      <c r="F13" s="16"/>
      <c r="G13" s="16">
        <v>768</v>
      </c>
      <c r="H13" s="10">
        <f t="shared" si="1"/>
        <v>1</v>
      </c>
      <c r="I13" s="7">
        <f t="shared" si="2"/>
        <v>768</v>
      </c>
      <c r="S13" s="92"/>
      <c r="W13"/>
      <c r="X13"/>
      <c r="Y13"/>
    </row>
    <row r="14" spans="1:25" ht="12.75" customHeight="1" x14ac:dyDescent="0.2">
      <c r="A14" s="221"/>
      <c r="B14" s="224"/>
      <c r="C14" s="51" t="s">
        <v>431</v>
      </c>
      <c r="D14" s="7"/>
      <c r="E14" s="10" t="s">
        <v>615</v>
      </c>
      <c r="F14" s="7"/>
      <c r="G14" s="7"/>
      <c r="H14" s="10" t="s">
        <v>615</v>
      </c>
      <c r="I14" s="7">
        <f t="shared" si="2"/>
        <v>0</v>
      </c>
      <c r="S14" s="92"/>
      <c r="W14"/>
      <c r="X14"/>
      <c r="Y14"/>
    </row>
    <row r="15" spans="1:25" ht="12.75" customHeight="1" x14ac:dyDescent="0.2">
      <c r="A15" s="221"/>
      <c r="B15" s="225"/>
      <c r="C15" s="9" t="s">
        <v>455</v>
      </c>
      <c r="D15" s="7"/>
      <c r="E15" s="10" t="s">
        <v>615</v>
      </c>
      <c r="F15" s="7"/>
      <c r="G15" s="7"/>
      <c r="H15" s="10" t="s">
        <v>615</v>
      </c>
      <c r="I15" s="7">
        <f t="shared" si="2"/>
        <v>0</v>
      </c>
      <c r="S15" s="92"/>
      <c r="W15"/>
      <c r="X15"/>
      <c r="Y15"/>
    </row>
    <row r="16" spans="1:25" ht="12.75" customHeight="1" x14ac:dyDescent="0.2">
      <c r="A16" s="221"/>
      <c r="B16" s="225"/>
      <c r="C16" s="9" t="s">
        <v>459</v>
      </c>
      <c r="D16" s="7">
        <v>4416</v>
      </c>
      <c r="E16" s="10">
        <f t="shared" si="0"/>
        <v>0.60130718954248363</v>
      </c>
      <c r="F16" s="7"/>
      <c r="G16" s="7">
        <v>2928</v>
      </c>
      <c r="H16" s="10">
        <f t="shared" si="1"/>
        <v>0.39869281045751637</v>
      </c>
      <c r="I16" s="7">
        <f t="shared" si="2"/>
        <v>7344</v>
      </c>
      <c r="S16" s="92"/>
      <c r="W16"/>
      <c r="X16"/>
      <c r="Y16"/>
    </row>
    <row r="17" spans="1:25" ht="12.75" customHeight="1" x14ac:dyDescent="0.2">
      <c r="A17" s="221"/>
      <c r="B17" s="225"/>
      <c r="C17" s="9" t="s">
        <v>460</v>
      </c>
      <c r="D17" s="7">
        <v>1392</v>
      </c>
      <c r="E17" s="10">
        <f t="shared" si="0"/>
        <v>1</v>
      </c>
      <c r="F17" s="12"/>
      <c r="G17" s="7"/>
      <c r="H17" s="10">
        <f t="shared" si="1"/>
        <v>0</v>
      </c>
      <c r="I17" s="7">
        <f t="shared" si="2"/>
        <v>1392</v>
      </c>
      <c r="S17" s="92"/>
      <c r="W17"/>
      <c r="X17"/>
      <c r="Y17"/>
    </row>
    <row r="18" spans="1:25" ht="12.75" customHeight="1" x14ac:dyDescent="0.2">
      <c r="A18" s="221"/>
      <c r="B18" s="225"/>
      <c r="C18" s="9" t="s">
        <v>466</v>
      </c>
      <c r="D18" s="7">
        <v>27152</v>
      </c>
      <c r="E18" s="10">
        <f t="shared" si="0"/>
        <v>0.67341269841269846</v>
      </c>
      <c r="F18" s="12"/>
      <c r="G18" s="7">
        <v>13168</v>
      </c>
      <c r="H18" s="10">
        <f t="shared" si="1"/>
        <v>0.32658730158730159</v>
      </c>
      <c r="I18" s="7">
        <f t="shared" si="2"/>
        <v>40320</v>
      </c>
      <c r="S18" s="92"/>
      <c r="W18"/>
      <c r="X18"/>
      <c r="Y18"/>
    </row>
    <row r="19" spans="1:25" ht="12.75" customHeight="1" x14ac:dyDescent="0.2">
      <c r="A19" s="221"/>
      <c r="B19" s="225"/>
      <c r="C19" s="9" t="s">
        <v>467</v>
      </c>
      <c r="D19" s="7"/>
      <c r="E19" s="10">
        <f t="shared" si="0"/>
        <v>0</v>
      </c>
      <c r="F19" s="12"/>
      <c r="G19" s="7">
        <v>672</v>
      </c>
      <c r="H19" s="10">
        <f t="shared" si="1"/>
        <v>1</v>
      </c>
      <c r="I19" s="7">
        <f t="shared" si="2"/>
        <v>672</v>
      </c>
      <c r="S19" s="92"/>
      <c r="W19"/>
      <c r="X19"/>
      <c r="Y19"/>
    </row>
    <row r="20" spans="1:25" ht="12.75" customHeight="1" x14ac:dyDescent="0.2">
      <c r="A20" s="221"/>
      <c r="B20" s="225"/>
      <c r="C20" s="9" t="s">
        <v>477</v>
      </c>
      <c r="D20" s="7">
        <v>10560</v>
      </c>
      <c r="E20" s="10">
        <f t="shared" si="0"/>
        <v>0.77738515901060068</v>
      </c>
      <c r="F20" s="12"/>
      <c r="G20" s="7">
        <v>3024</v>
      </c>
      <c r="H20" s="10">
        <f t="shared" si="1"/>
        <v>0.22261484098939929</v>
      </c>
      <c r="I20" s="7">
        <f t="shared" si="2"/>
        <v>13584</v>
      </c>
      <c r="S20" s="92"/>
      <c r="W20"/>
      <c r="X20"/>
      <c r="Y20"/>
    </row>
    <row r="21" spans="1:25" ht="12.75" customHeight="1" x14ac:dyDescent="0.2">
      <c r="A21" s="221"/>
      <c r="B21" s="225"/>
      <c r="C21" s="9" t="s">
        <v>480</v>
      </c>
      <c r="D21" s="7"/>
      <c r="E21" s="10" t="s">
        <v>615</v>
      </c>
      <c r="F21" s="12"/>
      <c r="G21" s="7"/>
      <c r="H21" s="10" t="s">
        <v>615</v>
      </c>
      <c r="I21" s="7">
        <f t="shared" si="2"/>
        <v>0</v>
      </c>
      <c r="S21" s="92"/>
      <c r="W21"/>
      <c r="X21"/>
      <c r="Y21"/>
    </row>
    <row r="22" spans="1:25" ht="12.75" customHeight="1" x14ac:dyDescent="0.2">
      <c r="A22" s="221"/>
      <c r="B22" s="225"/>
      <c r="C22" s="9" t="s">
        <v>488</v>
      </c>
      <c r="D22" s="15">
        <v>2112</v>
      </c>
      <c r="E22" s="10">
        <f t="shared" si="0"/>
        <v>0.33673469387755101</v>
      </c>
      <c r="F22" s="7"/>
      <c r="G22" s="15">
        <v>4160</v>
      </c>
      <c r="H22" s="10">
        <f t="shared" si="1"/>
        <v>0.66326530612244894</v>
      </c>
      <c r="I22" s="7">
        <f t="shared" si="2"/>
        <v>6272</v>
      </c>
      <c r="S22" s="92"/>
      <c r="W22"/>
      <c r="X22"/>
      <c r="Y22"/>
    </row>
    <row r="23" spans="1:25" ht="12.75" customHeight="1" x14ac:dyDescent="0.2">
      <c r="A23" s="221"/>
      <c r="B23" s="225"/>
      <c r="C23" s="9" t="s">
        <v>490</v>
      </c>
      <c r="D23" s="15"/>
      <c r="E23" s="10" t="s">
        <v>615</v>
      </c>
      <c r="F23" s="7"/>
      <c r="G23" s="15"/>
      <c r="H23" s="10" t="s">
        <v>615</v>
      </c>
      <c r="I23" s="7">
        <f t="shared" si="2"/>
        <v>0</v>
      </c>
      <c r="S23" s="92"/>
      <c r="W23"/>
      <c r="X23"/>
      <c r="Y23"/>
    </row>
    <row r="24" spans="1:25" ht="12.75" customHeight="1" x14ac:dyDescent="0.2">
      <c r="A24" s="221"/>
      <c r="B24" s="225"/>
      <c r="C24" s="9" t="s">
        <v>491</v>
      </c>
      <c r="D24" s="15"/>
      <c r="E24" s="10" t="s">
        <v>615</v>
      </c>
      <c r="F24" s="7"/>
      <c r="G24" s="15"/>
      <c r="H24" s="10" t="s">
        <v>615</v>
      </c>
      <c r="I24" s="7">
        <f t="shared" si="2"/>
        <v>0</v>
      </c>
      <c r="S24" s="92"/>
      <c r="W24"/>
      <c r="X24"/>
      <c r="Y24"/>
    </row>
    <row r="25" spans="1:25" ht="12.75" customHeight="1" x14ac:dyDescent="0.2">
      <c r="A25" s="221"/>
      <c r="B25" s="225"/>
      <c r="C25" s="9" t="s">
        <v>494</v>
      </c>
      <c r="D25" s="15"/>
      <c r="E25" s="10" t="s">
        <v>615</v>
      </c>
      <c r="F25" s="7"/>
      <c r="G25" s="15"/>
      <c r="H25" s="10" t="s">
        <v>615</v>
      </c>
      <c r="I25" s="7">
        <f t="shared" si="2"/>
        <v>0</v>
      </c>
      <c r="S25" s="92"/>
      <c r="W25"/>
      <c r="X25"/>
      <c r="Y25"/>
    </row>
    <row r="26" spans="1:25" ht="12.75" customHeight="1" x14ac:dyDescent="0.2">
      <c r="A26" s="221"/>
      <c r="B26" s="225"/>
      <c r="C26" s="9" t="s">
        <v>497</v>
      </c>
      <c r="D26" s="7"/>
      <c r="E26" s="10" t="s">
        <v>615</v>
      </c>
      <c r="F26" s="7"/>
      <c r="G26" s="7"/>
      <c r="H26" s="10" t="s">
        <v>615</v>
      </c>
      <c r="I26" s="7">
        <f t="shared" si="2"/>
        <v>0</v>
      </c>
      <c r="S26" s="92"/>
      <c r="W26"/>
      <c r="X26"/>
      <c r="Y26"/>
    </row>
    <row r="27" spans="1:25" ht="12.75" customHeight="1" x14ac:dyDescent="0.2">
      <c r="A27" s="221"/>
      <c r="B27" s="225"/>
      <c r="C27" s="9" t="s">
        <v>499</v>
      </c>
      <c r="D27" s="7">
        <v>5856</v>
      </c>
      <c r="E27" s="10">
        <f t="shared" si="0"/>
        <v>0.5446428571428571</v>
      </c>
      <c r="F27" s="7"/>
      <c r="G27" s="7">
        <v>4896</v>
      </c>
      <c r="H27" s="10">
        <f t="shared" si="1"/>
        <v>0.45535714285714285</v>
      </c>
      <c r="I27" s="7">
        <f t="shared" si="2"/>
        <v>10752</v>
      </c>
      <c r="S27" s="92"/>
      <c r="W27"/>
      <c r="X27"/>
      <c r="Y27"/>
    </row>
    <row r="28" spans="1:25" ht="12.75" customHeight="1" x14ac:dyDescent="0.2">
      <c r="A28" s="221"/>
      <c r="B28" s="225"/>
      <c r="C28" s="9" t="s">
        <v>501</v>
      </c>
      <c r="D28" s="7"/>
      <c r="E28" s="10" t="s">
        <v>615</v>
      </c>
      <c r="F28" s="7"/>
      <c r="G28" s="7"/>
      <c r="H28" s="10" t="s">
        <v>615</v>
      </c>
      <c r="I28" s="7">
        <f t="shared" si="2"/>
        <v>0</v>
      </c>
      <c r="S28" s="92"/>
      <c r="W28"/>
      <c r="X28"/>
      <c r="Y28"/>
    </row>
    <row r="29" spans="1:25" ht="12.75" customHeight="1" x14ac:dyDescent="0.2">
      <c r="A29" s="221"/>
      <c r="B29" s="225"/>
      <c r="C29" s="9" t="s">
        <v>502</v>
      </c>
      <c r="D29" s="7"/>
      <c r="E29" s="10" t="s">
        <v>615</v>
      </c>
      <c r="F29" s="7"/>
      <c r="G29" s="7"/>
      <c r="H29" s="10" t="s">
        <v>615</v>
      </c>
      <c r="I29" s="7">
        <f t="shared" si="2"/>
        <v>0</v>
      </c>
      <c r="S29" s="92"/>
      <c r="W29"/>
      <c r="X29"/>
      <c r="Y29"/>
    </row>
    <row r="30" spans="1:25" ht="12.75" customHeight="1" x14ac:dyDescent="0.2">
      <c r="A30" s="221"/>
      <c r="B30" s="225"/>
      <c r="C30" s="9" t="s">
        <v>511</v>
      </c>
      <c r="D30" s="7"/>
      <c r="E30" s="10">
        <f t="shared" si="0"/>
        <v>0</v>
      </c>
      <c r="F30" s="7"/>
      <c r="G30" s="7">
        <v>1392</v>
      </c>
      <c r="H30" s="10">
        <f t="shared" si="1"/>
        <v>1</v>
      </c>
      <c r="I30" s="7">
        <f t="shared" si="2"/>
        <v>1392</v>
      </c>
      <c r="S30" s="92"/>
      <c r="W30"/>
      <c r="X30"/>
      <c r="Y30"/>
    </row>
    <row r="31" spans="1:25" ht="12.75" customHeight="1" thickBot="1" x14ac:dyDescent="0.25">
      <c r="A31" s="221"/>
      <c r="B31" s="226"/>
      <c r="C31" s="58" t="s">
        <v>0</v>
      </c>
      <c r="D31" s="59">
        <f>SUM(D10:D30)</f>
        <v>51488</v>
      </c>
      <c r="E31" s="60">
        <f t="shared" si="0"/>
        <v>0.61506116207951067</v>
      </c>
      <c r="F31" s="61"/>
      <c r="G31" s="59">
        <f>SUM(G10:G30)</f>
        <v>32224</v>
      </c>
      <c r="H31" s="60">
        <f t="shared" si="1"/>
        <v>0.38493883792048927</v>
      </c>
      <c r="I31" s="62">
        <f t="shared" si="2"/>
        <v>83712</v>
      </c>
      <c r="S31" s="92"/>
      <c r="W31"/>
      <c r="X31"/>
      <c r="Y31"/>
    </row>
    <row r="32" spans="1:25" ht="12.75" customHeight="1" x14ac:dyDescent="0.2">
      <c r="A32" s="221"/>
      <c r="B32" s="224" t="s">
        <v>333</v>
      </c>
      <c r="C32" s="47" t="s">
        <v>543</v>
      </c>
      <c r="D32" s="16">
        <v>16576</v>
      </c>
      <c r="E32" s="17">
        <f t="shared" si="0"/>
        <v>0.94010889292196009</v>
      </c>
      <c r="F32" s="16"/>
      <c r="G32" s="16">
        <v>1056</v>
      </c>
      <c r="H32" s="17">
        <f t="shared" si="1"/>
        <v>5.9891107078039928E-2</v>
      </c>
      <c r="I32" s="16">
        <f t="shared" si="2"/>
        <v>17632</v>
      </c>
      <c r="S32" s="92"/>
      <c r="W32"/>
      <c r="X32"/>
      <c r="Y32"/>
    </row>
    <row r="33" spans="1:25" ht="12.75" customHeight="1" x14ac:dyDescent="0.2">
      <c r="A33" s="221"/>
      <c r="B33" s="224"/>
      <c r="C33" s="9" t="s">
        <v>544</v>
      </c>
      <c r="D33" s="7">
        <v>52608</v>
      </c>
      <c r="E33" s="10">
        <f t="shared" si="0"/>
        <v>0.82883791278043861</v>
      </c>
      <c r="F33" s="12"/>
      <c r="G33" s="7">
        <v>10864</v>
      </c>
      <c r="H33" s="10">
        <f t="shared" si="1"/>
        <v>0.17116208721956139</v>
      </c>
      <c r="I33" s="7">
        <f t="shared" si="2"/>
        <v>63472</v>
      </c>
      <c r="S33" s="92"/>
      <c r="W33"/>
      <c r="X33"/>
      <c r="Y33"/>
    </row>
    <row r="34" spans="1:25" ht="12.75" customHeight="1" x14ac:dyDescent="0.2">
      <c r="A34" s="221"/>
      <c r="B34" s="224"/>
      <c r="C34" s="9" t="s">
        <v>545</v>
      </c>
      <c r="D34" s="12">
        <v>1088</v>
      </c>
      <c r="E34" s="10">
        <f t="shared" si="0"/>
        <v>1</v>
      </c>
      <c r="F34" s="12"/>
      <c r="G34" s="7"/>
      <c r="H34" s="10">
        <f t="shared" si="1"/>
        <v>0</v>
      </c>
      <c r="I34" s="7">
        <f t="shared" si="2"/>
        <v>1088</v>
      </c>
      <c r="S34" s="92"/>
      <c r="W34"/>
      <c r="X34"/>
      <c r="Y34"/>
    </row>
    <row r="35" spans="1:25" ht="12.75" customHeight="1" x14ac:dyDescent="0.2">
      <c r="A35" s="221"/>
      <c r="B35" s="224"/>
      <c r="C35" s="9" t="s">
        <v>546</v>
      </c>
      <c r="D35" s="7">
        <v>12368</v>
      </c>
      <c r="E35" s="10">
        <f t="shared" si="0"/>
        <v>0.87344632768361585</v>
      </c>
      <c r="F35" s="7"/>
      <c r="G35" s="7">
        <v>1792</v>
      </c>
      <c r="H35" s="10">
        <f t="shared" si="1"/>
        <v>0.12655367231638417</v>
      </c>
      <c r="I35" s="7">
        <f t="shared" si="2"/>
        <v>14160</v>
      </c>
      <c r="S35" s="92"/>
      <c r="W35"/>
      <c r="X35"/>
      <c r="Y35"/>
    </row>
    <row r="36" spans="1:25" ht="12.75" customHeight="1" x14ac:dyDescent="0.2">
      <c r="A36" s="221"/>
      <c r="B36" s="224"/>
      <c r="C36" s="9" t="s">
        <v>547</v>
      </c>
      <c r="D36" s="7">
        <v>2816</v>
      </c>
      <c r="E36" s="10">
        <f t="shared" si="0"/>
        <v>1</v>
      </c>
      <c r="F36" s="7"/>
      <c r="G36" s="7"/>
      <c r="H36" s="10">
        <f t="shared" si="1"/>
        <v>0</v>
      </c>
      <c r="I36" s="7">
        <f t="shared" si="2"/>
        <v>2816</v>
      </c>
      <c r="S36" s="92"/>
      <c r="W36"/>
      <c r="X36"/>
      <c r="Y36"/>
    </row>
    <row r="37" spans="1:25" ht="12.75" customHeight="1" x14ac:dyDescent="0.2">
      <c r="A37" s="221"/>
      <c r="B37" s="224"/>
      <c r="C37" s="9" t="s">
        <v>548</v>
      </c>
      <c r="D37" s="7">
        <v>16720</v>
      </c>
      <c r="E37" s="10">
        <f t="shared" si="0"/>
        <v>0.68122555410690999</v>
      </c>
      <c r="F37" s="7"/>
      <c r="G37" s="7">
        <v>7824</v>
      </c>
      <c r="H37" s="10">
        <f t="shared" si="1"/>
        <v>0.31877444589308995</v>
      </c>
      <c r="I37" s="7">
        <f t="shared" si="2"/>
        <v>24544</v>
      </c>
      <c r="S37" s="92"/>
      <c r="W37"/>
      <c r="X37"/>
      <c r="Y37"/>
    </row>
    <row r="38" spans="1:25" ht="12.75" customHeight="1" x14ac:dyDescent="0.2">
      <c r="A38" s="221"/>
      <c r="B38" s="224"/>
      <c r="C38" s="9" t="s">
        <v>549</v>
      </c>
      <c r="D38" s="7">
        <v>29520</v>
      </c>
      <c r="E38" s="10">
        <f t="shared" si="0"/>
        <v>0.49690277403716671</v>
      </c>
      <c r="F38" s="7"/>
      <c r="G38" s="7">
        <v>29888</v>
      </c>
      <c r="H38" s="10">
        <f t="shared" si="1"/>
        <v>0.50309722596283324</v>
      </c>
      <c r="I38" s="7">
        <f t="shared" si="2"/>
        <v>59408</v>
      </c>
      <c r="S38" s="92"/>
      <c r="W38"/>
      <c r="X38"/>
      <c r="Y38"/>
    </row>
    <row r="39" spans="1:25" ht="12.75" customHeight="1" x14ac:dyDescent="0.2">
      <c r="A39" s="221"/>
      <c r="B39" s="224"/>
      <c r="C39" s="9" t="s">
        <v>550</v>
      </c>
      <c r="D39" s="7">
        <v>7808</v>
      </c>
      <c r="E39" s="10">
        <f t="shared" si="0"/>
        <v>0.91044776119402981</v>
      </c>
      <c r="F39" s="7"/>
      <c r="G39" s="7">
        <v>768</v>
      </c>
      <c r="H39" s="10">
        <f t="shared" si="1"/>
        <v>8.9552238805970144E-2</v>
      </c>
      <c r="I39" s="7">
        <f t="shared" si="2"/>
        <v>8576</v>
      </c>
      <c r="S39" s="92"/>
      <c r="W39"/>
      <c r="X39"/>
      <c r="Y39"/>
    </row>
    <row r="40" spans="1:25" ht="12.75" customHeight="1" x14ac:dyDescent="0.2">
      <c r="A40" s="221"/>
      <c r="B40" s="224"/>
      <c r="C40" s="9" t="s">
        <v>551</v>
      </c>
      <c r="D40" s="7">
        <v>5616</v>
      </c>
      <c r="E40" s="10">
        <f t="shared" si="0"/>
        <v>0.714867617107943</v>
      </c>
      <c r="F40" s="7"/>
      <c r="G40" s="7">
        <v>2240</v>
      </c>
      <c r="H40" s="10">
        <f t="shared" si="1"/>
        <v>0.285132382892057</v>
      </c>
      <c r="I40" s="7">
        <f t="shared" si="2"/>
        <v>7856</v>
      </c>
      <c r="S40" s="92"/>
      <c r="W40"/>
      <c r="X40"/>
      <c r="Y40"/>
    </row>
    <row r="41" spans="1:25" ht="12.75" customHeight="1" x14ac:dyDescent="0.2">
      <c r="A41" s="221"/>
      <c r="B41" s="224"/>
      <c r="C41" s="9" t="s">
        <v>552</v>
      </c>
      <c r="D41" s="7">
        <v>15856</v>
      </c>
      <c r="E41" s="10">
        <f t="shared" si="0"/>
        <v>0.69495091164095368</v>
      </c>
      <c r="F41" s="7"/>
      <c r="G41" s="7">
        <v>6960</v>
      </c>
      <c r="H41" s="10">
        <f t="shared" si="1"/>
        <v>0.30504908835904626</v>
      </c>
      <c r="I41" s="7">
        <f t="shared" si="2"/>
        <v>22816</v>
      </c>
      <c r="S41" s="92"/>
      <c r="W41"/>
      <c r="X41"/>
      <c r="Y41"/>
    </row>
    <row r="42" spans="1:25" ht="12.75" customHeight="1" x14ac:dyDescent="0.2">
      <c r="A42" s="221"/>
      <c r="B42" s="224"/>
      <c r="C42" s="9" t="s">
        <v>553</v>
      </c>
      <c r="D42" s="7">
        <v>9920</v>
      </c>
      <c r="E42" s="10">
        <f t="shared" si="0"/>
        <v>0.72093023255813948</v>
      </c>
      <c r="F42" s="7"/>
      <c r="G42" s="7">
        <v>3840</v>
      </c>
      <c r="H42" s="10">
        <f t="shared" si="1"/>
        <v>0.27906976744186046</v>
      </c>
      <c r="I42" s="7">
        <f t="shared" si="2"/>
        <v>13760</v>
      </c>
      <c r="S42" s="92"/>
      <c r="W42"/>
      <c r="X42"/>
      <c r="Y42"/>
    </row>
    <row r="43" spans="1:25" ht="12.75" customHeight="1" x14ac:dyDescent="0.2">
      <c r="A43" s="221"/>
      <c r="B43" s="224"/>
      <c r="C43" s="9" t="s">
        <v>554</v>
      </c>
      <c r="D43" s="7"/>
      <c r="E43" s="10" t="s">
        <v>615</v>
      </c>
      <c r="F43" s="7"/>
      <c r="G43" s="7"/>
      <c r="H43" s="10" t="s">
        <v>615</v>
      </c>
      <c r="I43" s="7">
        <f t="shared" si="2"/>
        <v>0</v>
      </c>
      <c r="S43" s="92"/>
      <c r="W43"/>
      <c r="X43"/>
      <c r="Y43"/>
    </row>
    <row r="44" spans="1:25" ht="12.75" customHeight="1" x14ac:dyDescent="0.2">
      <c r="A44" s="221"/>
      <c r="B44" s="224"/>
      <c r="C44" s="9" t="s">
        <v>555</v>
      </c>
      <c r="D44" s="40">
        <v>22896</v>
      </c>
      <c r="E44" s="17">
        <f t="shared" si="0"/>
        <v>0.49498443445174678</v>
      </c>
      <c r="F44" s="16"/>
      <c r="G44" s="40">
        <v>23360</v>
      </c>
      <c r="H44" s="17">
        <f t="shared" si="1"/>
        <v>0.50501556554825322</v>
      </c>
      <c r="I44" s="16">
        <f t="shared" si="2"/>
        <v>46256</v>
      </c>
      <c r="S44" s="92"/>
      <c r="W44"/>
      <c r="X44"/>
      <c r="Y44"/>
    </row>
    <row r="45" spans="1:25" ht="12.75" customHeight="1" x14ac:dyDescent="0.2">
      <c r="A45" s="221"/>
      <c r="B45" s="224"/>
      <c r="C45" s="9" t="s">
        <v>556</v>
      </c>
      <c r="D45" s="7">
        <v>13312</v>
      </c>
      <c r="E45" s="10">
        <f t="shared" si="0"/>
        <v>0.6887417218543046</v>
      </c>
      <c r="F45" s="12"/>
      <c r="G45" s="7">
        <v>6016</v>
      </c>
      <c r="H45" s="10">
        <f t="shared" si="1"/>
        <v>0.31125827814569534</v>
      </c>
      <c r="I45" s="7">
        <f t="shared" si="2"/>
        <v>19328</v>
      </c>
      <c r="S45" s="92"/>
      <c r="W45"/>
      <c r="X45"/>
      <c r="Y45"/>
    </row>
    <row r="46" spans="1:25" ht="12.75" customHeight="1" x14ac:dyDescent="0.2">
      <c r="A46" s="221"/>
      <c r="B46" s="224"/>
      <c r="C46" s="9" t="s">
        <v>557</v>
      </c>
      <c r="D46" s="7">
        <v>4608</v>
      </c>
      <c r="E46" s="10">
        <f t="shared" si="0"/>
        <v>0.71287128712871284</v>
      </c>
      <c r="F46" s="7"/>
      <c r="G46" s="7">
        <v>1856</v>
      </c>
      <c r="H46" s="10">
        <f t="shared" si="1"/>
        <v>0.28712871287128711</v>
      </c>
      <c r="I46" s="7">
        <f t="shared" si="2"/>
        <v>6464</v>
      </c>
      <c r="S46" s="92"/>
      <c r="W46"/>
      <c r="X46"/>
      <c r="Y46"/>
    </row>
    <row r="47" spans="1:25" ht="12.75" customHeight="1" x14ac:dyDescent="0.2">
      <c r="A47" s="221"/>
      <c r="B47" s="224"/>
      <c r="C47" s="9" t="s">
        <v>558</v>
      </c>
      <c r="D47" s="7"/>
      <c r="E47" s="10">
        <f t="shared" si="0"/>
        <v>0</v>
      </c>
      <c r="F47" s="7"/>
      <c r="G47" s="7">
        <v>960</v>
      </c>
      <c r="H47" s="10">
        <f t="shared" si="1"/>
        <v>1</v>
      </c>
      <c r="I47" s="7">
        <f t="shared" si="2"/>
        <v>960</v>
      </c>
      <c r="S47" s="92"/>
      <c r="W47"/>
      <c r="X47"/>
      <c r="Y47"/>
    </row>
    <row r="48" spans="1:25" ht="12.75" customHeight="1" x14ac:dyDescent="0.2">
      <c r="A48" s="221"/>
      <c r="B48" s="224"/>
      <c r="C48" s="9" t="s">
        <v>559</v>
      </c>
      <c r="D48" s="7"/>
      <c r="E48" s="10">
        <f t="shared" si="0"/>
        <v>0</v>
      </c>
      <c r="F48" s="7"/>
      <c r="G48" s="7">
        <v>1728</v>
      </c>
      <c r="H48" s="10">
        <f t="shared" si="1"/>
        <v>1</v>
      </c>
      <c r="I48" s="7">
        <f t="shared" si="2"/>
        <v>1728</v>
      </c>
      <c r="S48" s="92"/>
      <c r="W48"/>
      <c r="X48"/>
      <c r="Y48"/>
    </row>
    <row r="49" spans="1:25" ht="12.75" customHeight="1" x14ac:dyDescent="0.2">
      <c r="A49" s="221"/>
      <c r="B49" s="224"/>
      <c r="C49" s="9" t="s">
        <v>521</v>
      </c>
      <c r="D49" s="15">
        <v>67312</v>
      </c>
      <c r="E49" s="10">
        <f t="shared" si="0"/>
        <v>0.77634249861598081</v>
      </c>
      <c r="F49" s="7"/>
      <c r="G49" s="15">
        <v>19392</v>
      </c>
      <c r="H49" s="10">
        <f t="shared" si="1"/>
        <v>0.22365750138401919</v>
      </c>
      <c r="I49" s="7">
        <f t="shared" si="2"/>
        <v>86704</v>
      </c>
      <c r="S49" s="92"/>
      <c r="W49"/>
      <c r="X49"/>
      <c r="Y49"/>
    </row>
    <row r="50" spans="1:25" ht="12.75" customHeight="1" thickBot="1" x14ac:dyDescent="0.25">
      <c r="A50" s="221"/>
      <c r="B50" s="227"/>
      <c r="C50" s="63" t="s">
        <v>0</v>
      </c>
      <c r="D50" s="59">
        <f>SUM(D32:D49)</f>
        <v>279024</v>
      </c>
      <c r="E50" s="60">
        <f t="shared" si="0"/>
        <v>0.70182710882163557</v>
      </c>
      <c r="F50" s="62"/>
      <c r="G50" s="59">
        <f>SUM(G32:G49)</f>
        <v>118544</v>
      </c>
      <c r="H50" s="60">
        <f t="shared" si="1"/>
        <v>0.29817289117836443</v>
      </c>
      <c r="I50" s="62">
        <f t="shared" si="2"/>
        <v>397568</v>
      </c>
      <c r="S50" s="92"/>
      <c r="W50"/>
      <c r="X50"/>
      <c r="Y50"/>
    </row>
    <row r="51" spans="1:25" ht="12.75" customHeight="1" thickBot="1" x14ac:dyDescent="0.25">
      <c r="A51" s="222"/>
      <c r="B51" s="228" t="s">
        <v>177</v>
      </c>
      <c r="C51" s="229"/>
      <c r="D51" s="75">
        <f>SUM(D31,D50)</f>
        <v>330512</v>
      </c>
      <c r="E51" s="76">
        <f t="shared" si="0"/>
        <v>0.68673537234042559</v>
      </c>
      <c r="F51" s="77"/>
      <c r="G51" s="75">
        <f>SUM(G31,G50)</f>
        <v>150768</v>
      </c>
      <c r="H51" s="76">
        <f t="shared" si="1"/>
        <v>0.31326462765957447</v>
      </c>
      <c r="I51" s="77">
        <f t="shared" si="2"/>
        <v>481280</v>
      </c>
      <c r="W51"/>
      <c r="X51"/>
      <c r="Y51"/>
    </row>
    <row r="52" spans="1:25" ht="12.75" customHeight="1" x14ac:dyDescent="0.2">
      <c r="A52" s="223" t="s">
        <v>349</v>
      </c>
      <c r="B52" s="223" t="s">
        <v>334</v>
      </c>
      <c r="C52" s="50" t="s">
        <v>152</v>
      </c>
      <c r="D52" s="85"/>
      <c r="E52" s="86"/>
      <c r="F52" s="85"/>
      <c r="G52" s="85"/>
      <c r="H52" s="86"/>
      <c r="I52" s="85"/>
      <c r="W52"/>
      <c r="X52"/>
      <c r="Y52"/>
    </row>
    <row r="53" spans="1:25" ht="12.75" customHeight="1" x14ac:dyDescent="0.2">
      <c r="A53" s="224"/>
      <c r="B53" s="224"/>
      <c r="C53" s="9" t="s">
        <v>522</v>
      </c>
      <c r="D53" s="15"/>
      <c r="E53" s="10" t="s">
        <v>615</v>
      </c>
      <c r="F53" s="7"/>
      <c r="G53" s="15"/>
      <c r="H53" s="10" t="s">
        <v>615</v>
      </c>
      <c r="I53" s="7">
        <f t="shared" si="2"/>
        <v>0</v>
      </c>
      <c r="W53"/>
      <c r="X53"/>
      <c r="Y53"/>
    </row>
    <row r="54" spans="1:25" ht="12.75" customHeight="1" x14ac:dyDescent="0.2">
      <c r="A54" s="224"/>
      <c r="B54" s="224"/>
      <c r="C54" s="9" t="s">
        <v>420</v>
      </c>
      <c r="D54" s="15">
        <v>1008</v>
      </c>
      <c r="E54" s="10">
        <f t="shared" si="0"/>
        <v>0.25</v>
      </c>
      <c r="F54" s="7"/>
      <c r="G54" s="15">
        <v>3024</v>
      </c>
      <c r="H54" s="10">
        <f t="shared" si="1"/>
        <v>0.75</v>
      </c>
      <c r="I54" s="7">
        <f t="shared" si="2"/>
        <v>4032</v>
      </c>
      <c r="S54" s="92"/>
      <c r="W54"/>
      <c r="X54"/>
      <c r="Y54"/>
    </row>
    <row r="55" spans="1:25" ht="12.75" customHeight="1" x14ac:dyDescent="0.2">
      <c r="A55" s="224"/>
      <c r="B55" s="224"/>
      <c r="C55" s="9" t="s">
        <v>423</v>
      </c>
      <c r="D55" s="15"/>
      <c r="E55" s="10">
        <f t="shared" si="0"/>
        <v>0</v>
      </c>
      <c r="F55" s="7"/>
      <c r="G55" s="15">
        <v>2208</v>
      </c>
      <c r="H55" s="10">
        <f t="shared" si="1"/>
        <v>1</v>
      </c>
      <c r="I55" s="7">
        <f t="shared" si="2"/>
        <v>2208</v>
      </c>
      <c r="S55" s="92"/>
      <c r="W55"/>
      <c r="X55"/>
      <c r="Y55"/>
    </row>
    <row r="56" spans="1:25" ht="12.75" customHeight="1" x14ac:dyDescent="0.2">
      <c r="A56" s="225"/>
      <c r="B56" s="225"/>
      <c r="C56" s="9" t="s">
        <v>428</v>
      </c>
      <c r="D56" s="15">
        <v>2208</v>
      </c>
      <c r="E56" s="10">
        <f t="shared" si="0"/>
        <v>0.38333333333333336</v>
      </c>
      <c r="F56" s="7"/>
      <c r="G56" s="15">
        <v>3552</v>
      </c>
      <c r="H56" s="10">
        <f t="shared" si="1"/>
        <v>0.6166666666666667</v>
      </c>
      <c r="I56" s="7">
        <f t="shared" si="2"/>
        <v>5760</v>
      </c>
      <c r="S56" s="92"/>
      <c r="W56"/>
      <c r="X56"/>
      <c r="Y56"/>
    </row>
    <row r="57" spans="1:25" ht="12.75" customHeight="1" x14ac:dyDescent="0.2">
      <c r="A57" s="225"/>
      <c r="B57" s="225"/>
      <c r="C57" s="9" t="s">
        <v>431</v>
      </c>
      <c r="D57" s="15"/>
      <c r="E57" s="10">
        <f t="shared" si="0"/>
        <v>0</v>
      </c>
      <c r="F57" s="7"/>
      <c r="G57" s="15">
        <v>1056</v>
      </c>
      <c r="H57" s="10">
        <f t="shared" si="1"/>
        <v>1</v>
      </c>
      <c r="I57" s="7">
        <f t="shared" si="2"/>
        <v>1056</v>
      </c>
      <c r="S57" s="92"/>
      <c r="W57"/>
      <c r="X57"/>
      <c r="Y57"/>
    </row>
    <row r="58" spans="1:25" ht="12.75" customHeight="1" x14ac:dyDescent="0.2">
      <c r="A58" s="225"/>
      <c r="B58" s="225"/>
      <c r="C58" s="49" t="s">
        <v>435</v>
      </c>
      <c r="D58" s="15"/>
      <c r="E58" s="10" t="s">
        <v>615</v>
      </c>
      <c r="F58" s="7"/>
      <c r="G58" s="15"/>
      <c r="H58" s="10" t="s">
        <v>615</v>
      </c>
      <c r="I58" s="7">
        <f t="shared" si="2"/>
        <v>0</v>
      </c>
      <c r="S58" s="92"/>
      <c r="W58"/>
      <c r="X58"/>
      <c r="Y58"/>
    </row>
    <row r="59" spans="1:25" ht="12.75" customHeight="1" x14ac:dyDescent="0.2">
      <c r="A59" s="225"/>
      <c r="B59" s="225"/>
      <c r="C59" s="49" t="s">
        <v>455</v>
      </c>
      <c r="D59" s="15">
        <v>5280</v>
      </c>
      <c r="E59" s="10">
        <f t="shared" si="0"/>
        <v>0.69620253164556967</v>
      </c>
      <c r="F59" s="7"/>
      <c r="G59" s="15">
        <v>2304</v>
      </c>
      <c r="H59" s="10">
        <f t="shared" si="1"/>
        <v>0.30379746835443039</v>
      </c>
      <c r="I59" s="7">
        <f t="shared" si="2"/>
        <v>7584</v>
      </c>
      <c r="S59" s="92"/>
      <c r="W59"/>
      <c r="X59"/>
      <c r="Y59"/>
    </row>
    <row r="60" spans="1:25" ht="12.75" customHeight="1" x14ac:dyDescent="0.2">
      <c r="A60" s="225"/>
      <c r="B60" s="225"/>
      <c r="C60" s="49" t="s">
        <v>459</v>
      </c>
      <c r="D60" s="15"/>
      <c r="E60" s="10">
        <f t="shared" si="0"/>
        <v>0</v>
      </c>
      <c r="F60" s="7"/>
      <c r="G60" s="15">
        <v>576</v>
      </c>
      <c r="H60" s="10">
        <f t="shared" si="1"/>
        <v>1</v>
      </c>
      <c r="I60" s="7">
        <f t="shared" si="2"/>
        <v>576</v>
      </c>
      <c r="S60" s="92"/>
      <c r="W60"/>
      <c r="X60"/>
      <c r="Y60"/>
    </row>
    <row r="61" spans="1:25" ht="12.75" customHeight="1" x14ac:dyDescent="0.2">
      <c r="A61" s="225"/>
      <c r="B61" s="225"/>
      <c r="C61" s="49" t="s">
        <v>460</v>
      </c>
      <c r="D61" s="15"/>
      <c r="E61" s="10">
        <f t="shared" si="0"/>
        <v>0</v>
      </c>
      <c r="F61" s="7"/>
      <c r="G61" s="15">
        <v>2832</v>
      </c>
      <c r="H61" s="10">
        <f t="shared" si="1"/>
        <v>1</v>
      </c>
      <c r="I61" s="7">
        <f t="shared" si="2"/>
        <v>2832</v>
      </c>
      <c r="S61" s="92"/>
      <c r="W61"/>
      <c r="X61"/>
      <c r="Y61"/>
    </row>
    <row r="62" spans="1:25" ht="12.75" customHeight="1" x14ac:dyDescent="0.2">
      <c r="A62" s="225"/>
      <c r="B62" s="225"/>
      <c r="C62" s="49" t="s">
        <v>466</v>
      </c>
      <c r="D62" s="15">
        <v>42528</v>
      </c>
      <c r="E62" s="10">
        <f t="shared" si="0"/>
        <v>0.70936749399519616</v>
      </c>
      <c r="F62" s="7"/>
      <c r="G62" s="15">
        <v>17424</v>
      </c>
      <c r="H62" s="10">
        <f t="shared" si="1"/>
        <v>0.29063250600480384</v>
      </c>
      <c r="I62" s="7">
        <f t="shared" si="2"/>
        <v>59952</v>
      </c>
      <c r="S62" s="92"/>
      <c r="W62"/>
      <c r="X62"/>
      <c r="Y62"/>
    </row>
    <row r="63" spans="1:25" ht="12.75" customHeight="1" x14ac:dyDescent="0.2">
      <c r="A63" s="225"/>
      <c r="B63" s="225"/>
      <c r="C63" s="49" t="s">
        <v>467</v>
      </c>
      <c r="D63" s="15"/>
      <c r="E63" s="10" t="s">
        <v>615</v>
      </c>
      <c r="F63" s="7"/>
      <c r="G63" s="15"/>
      <c r="H63" s="10" t="s">
        <v>615</v>
      </c>
      <c r="I63" s="7">
        <f t="shared" si="2"/>
        <v>0</v>
      </c>
      <c r="S63" s="92"/>
      <c r="W63"/>
      <c r="X63"/>
      <c r="Y63"/>
    </row>
    <row r="64" spans="1:25" ht="12.75" customHeight="1" x14ac:dyDescent="0.2">
      <c r="A64" s="225"/>
      <c r="B64" s="225"/>
      <c r="C64" s="49" t="s">
        <v>474</v>
      </c>
      <c r="D64" s="15"/>
      <c r="E64" s="10">
        <f t="shared" si="0"/>
        <v>0</v>
      </c>
      <c r="F64" s="7"/>
      <c r="G64" s="15">
        <v>2400</v>
      </c>
      <c r="H64" s="10">
        <f t="shared" si="1"/>
        <v>1</v>
      </c>
      <c r="I64" s="7">
        <f t="shared" si="2"/>
        <v>2400</v>
      </c>
      <c r="S64" s="92"/>
      <c r="W64"/>
      <c r="X64"/>
      <c r="Y64"/>
    </row>
    <row r="65" spans="1:25" ht="12.75" customHeight="1" x14ac:dyDescent="0.2">
      <c r="A65" s="225"/>
      <c r="B65" s="225"/>
      <c r="C65" s="49" t="s">
        <v>477</v>
      </c>
      <c r="D65" s="15">
        <v>12576</v>
      </c>
      <c r="E65" s="10">
        <f t="shared" si="0"/>
        <v>0.4924812030075188</v>
      </c>
      <c r="F65" s="7"/>
      <c r="G65" s="15">
        <v>12960</v>
      </c>
      <c r="H65" s="10">
        <f t="shared" si="1"/>
        <v>0.50751879699248126</v>
      </c>
      <c r="I65" s="7">
        <f t="shared" si="2"/>
        <v>25536</v>
      </c>
      <c r="S65" s="92"/>
      <c r="W65"/>
      <c r="X65"/>
      <c r="Y65"/>
    </row>
    <row r="66" spans="1:25" ht="12.75" customHeight="1" x14ac:dyDescent="0.2">
      <c r="A66" s="225"/>
      <c r="B66" s="225"/>
      <c r="C66" s="49" t="s">
        <v>480</v>
      </c>
      <c r="D66" s="15"/>
      <c r="E66" s="10">
        <f t="shared" si="0"/>
        <v>0</v>
      </c>
      <c r="F66" s="7"/>
      <c r="G66" s="15">
        <v>1344</v>
      </c>
      <c r="H66" s="10">
        <f t="shared" si="1"/>
        <v>1</v>
      </c>
      <c r="I66" s="7">
        <f t="shared" si="2"/>
        <v>1344</v>
      </c>
      <c r="S66" s="92"/>
      <c r="W66"/>
      <c r="X66"/>
      <c r="Y66"/>
    </row>
    <row r="67" spans="1:25" ht="12.75" customHeight="1" x14ac:dyDescent="0.2">
      <c r="A67" s="225"/>
      <c r="B67" s="225"/>
      <c r="C67" s="49" t="s">
        <v>488</v>
      </c>
      <c r="D67" s="15">
        <v>13504</v>
      </c>
      <c r="E67" s="10">
        <f t="shared" si="0"/>
        <v>0.5538057742782152</v>
      </c>
      <c r="F67" s="7"/>
      <c r="G67" s="15">
        <v>10880</v>
      </c>
      <c r="H67" s="10">
        <f t="shared" si="1"/>
        <v>0.4461942257217848</v>
      </c>
      <c r="I67" s="7">
        <f t="shared" si="2"/>
        <v>24384</v>
      </c>
      <c r="S67" s="92"/>
      <c r="W67"/>
      <c r="X67"/>
      <c r="Y67"/>
    </row>
    <row r="68" spans="1:25" ht="12.75" customHeight="1" x14ac:dyDescent="0.2">
      <c r="A68" s="225"/>
      <c r="B68" s="225"/>
      <c r="C68" s="49" t="s">
        <v>490</v>
      </c>
      <c r="D68" s="15"/>
      <c r="E68" s="10" t="s">
        <v>615</v>
      </c>
      <c r="F68" s="7"/>
      <c r="G68" s="15"/>
      <c r="H68" s="10" t="s">
        <v>615</v>
      </c>
      <c r="I68" s="7">
        <f t="shared" si="2"/>
        <v>0</v>
      </c>
      <c r="S68" s="92"/>
      <c r="W68"/>
      <c r="X68"/>
      <c r="Y68"/>
    </row>
    <row r="69" spans="1:25" ht="12.75" customHeight="1" x14ac:dyDescent="0.2">
      <c r="A69" s="225"/>
      <c r="B69" s="225"/>
      <c r="C69" s="49" t="s">
        <v>491</v>
      </c>
      <c r="D69" s="15"/>
      <c r="E69" s="10" t="s">
        <v>615</v>
      </c>
      <c r="F69" s="7"/>
      <c r="G69" s="15"/>
      <c r="H69" s="10" t="s">
        <v>615</v>
      </c>
      <c r="I69" s="7">
        <f t="shared" si="2"/>
        <v>0</v>
      </c>
      <c r="S69" s="92"/>
      <c r="W69"/>
      <c r="X69"/>
      <c r="Y69"/>
    </row>
    <row r="70" spans="1:25" ht="12.75" customHeight="1" x14ac:dyDescent="0.2">
      <c r="A70" s="225"/>
      <c r="B70" s="225"/>
      <c r="C70" s="49" t="s">
        <v>494</v>
      </c>
      <c r="D70" s="15"/>
      <c r="E70" s="10">
        <f t="shared" si="0"/>
        <v>0</v>
      </c>
      <c r="F70" s="7"/>
      <c r="G70" s="15">
        <v>528</v>
      </c>
      <c r="H70" s="10">
        <f t="shared" si="1"/>
        <v>1</v>
      </c>
      <c r="I70" s="7">
        <f t="shared" si="2"/>
        <v>528</v>
      </c>
      <c r="S70" s="92"/>
      <c r="W70"/>
      <c r="X70"/>
      <c r="Y70"/>
    </row>
    <row r="71" spans="1:25" ht="12.75" customHeight="1" x14ac:dyDescent="0.2">
      <c r="A71" s="225"/>
      <c r="B71" s="225"/>
      <c r="C71" s="49" t="s">
        <v>495</v>
      </c>
      <c r="D71" s="15"/>
      <c r="E71" s="10">
        <f t="shared" si="0"/>
        <v>0</v>
      </c>
      <c r="F71" s="7"/>
      <c r="G71" s="15">
        <v>2208</v>
      </c>
      <c r="H71" s="10">
        <f t="shared" si="1"/>
        <v>1</v>
      </c>
      <c r="I71" s="7">
        <f t="shared" si="2"/>
        <v>2208</v>
      </c>
      <c r="S71" s="92"/>
      <c r="W71"/>
      <c r="X71"/>
      <c r="Y71"/>
    </row>
    <row r="72" spans="1:25" ht="12.75" customHeight="1" x14ac:dyDescent="0.2">
      <c r="A72" s="225"/>
      <c r="B72" s="225"/>
      <c r="C72" s="49" t="s">
        <v>499</v>
      </c>
      <c r="D72" s="15">
        <v>15744</v>
      </c>
      <c r="E72" s="10">
        <f t="shared" si="0"/>
        <v>0.7980535279805353</v>
      </c>
      <c r="F72" s="7"/>
      <c r="G72" s="15">
        <v>3984</v>
      </c>
      <c r="H72" s="10">
        <f t="shared" si="1"/>
        <v>0.20194647201946472</v>
      </c>
      <c r="I72" s="7">
        <f t="shared" si="2"/>
        <v>19728</v>
      </c>
      <c r="S72" s="92"/>
      <c r="W72"/>
      <c r="X72"/>
      <c r="Y72"/>
    </row>
    <row r="73" spans="1:25" ht="12.75" customHeight="1" x14ac:dyDescent="0.2">
      <c r="A73" s="225"/>
      <c r="B73" s="225"/>
      <c r="C73" s="49" t="s">
        <v>501</v>
      </c>
      <c r="D73" s="15"/>
      <c r="E73" s="10">
        <f t="shared" si="0"/>
        <v>0</v>
      </c>
      <c r="F73" s="7"/>
      <c r="G73" s="15">
        <v>2592</v>
      </c>
      <c r="H73" s="10">
        <f t="shared" si="1"/>
        <v>1</v>
      </c>
      <c r="I73" s="7">
        <f t="shared" si="2"/>
        <v>2592</v>
      </c>
      <c r="S73" s="92"/>
      <c r="W73"/>
      <c r="X73"/>
      <c r="Y73"/>
    </row>
    <row r="74" spans="1:25" ht="12.75" customHeight="1" x14ac:dyDescent="0.2">
      <c r="A74" s="225"/>
      <c r="B74" s="225"/>
      <c r="C74" s="49" t="s">
        <v>502</v>
      </c>
      <c r="D74" s="15"/>
      <c r="E74" s="10">
        <f t="shared" ref="E74:E103" si="3">+D74/$I74</f>
        <v>0</v>
      </c>
      <c r="F74" s="7"/>
      <c r="G74" s="15">
        <v>5616</v>
      </c>
      <c r="H74" s="10">
        <f t="shared" ref="H74:H103" si="4">+G74/$I74</f>
        <v>1</v>
      </c>
      <c r="I74" s="7">
        <f t="shared" si="2"/>
        <v>5616</v>
      </c>
      <c r="S74" s="92"/>
      <c r="W74"/>
      <c r="X74"/>
      <c r="Y74"/>
    </row>
    <row r="75" spans="1:25" ht="12.75" customHeight="1" x14ac:dyDescent="0.2">
      <c r="A75" s="225"/>
      <c r="B75" s="225"/>
      <c r="C75" s="49" t="s">
        <v>509</v>
      </c>
      <c r="D75" s="15"/>
      <c r="E75" s="10" t="s">
        <v>615</v>
      </c>
      <c r="F75" s="7"/>
      <c r="G75" s="15"/>
      <c r="H75" s="10" t="s">
        <v>615</v>
      </c>
      <c r="I75" s="7">
        <f t="shared" si="2"/>
        <v>0</v>
      </c>
      <c r="S75" s="92"/>
      <c r="W75"/>
      <c r="X75"/>
      <c r="Y75"/>
    </row>
    <row r="76" spans="1:25" ht="12.75" customHeight="1" x14ac:dyDescent="0.2">
      <c r="A76" s="225"/>
      <c r="B76" s="225"/>
      <c r="C76" s="49" t="s">
        <v>511</v>
      </c>
      <c r="D76" s="15">
        <v>816</v>
      </c>
      <c r="E76" s="10">
        <f t="shared" si="3"/>
        <v>0.36956521739130432</v>
      </c>
      <c r="F76" s="7"/>
      <c r="G76" s="15">
        <v>1392</v>
      </c>
      <c r="H76" s="10">
        <f t="shared" si="4"/>
        <v>0.63043478260869568</v>
      </c>
      <c r="I76" s="7">
        <f t="shared" si="2"/>
        <v>2208</v>
      </c>
      <c r="S76" s="92"/>
      <c r="W76"/>
      <c r="X76"/>
      <c r="Y76"/>
    </row>
    <row r="77" spans="1:25" ht="12.75" customHeight="1" thickBot="1" x14ac:dyDescent="0.25">
      <c r="A77" s="225"/>
      <c r="B77" s="226"/>
      <c r="C77" s="63" t="s">
        <v>0</v>
      </c>
      <c r="D77" s="59">
        <f>SUM(D53:D76)</f>
        <v>93664</v>
      </c>
      <c r="E77" s="60">
        <f t="shared" si="3"/>
        <v>0.54920724270569476</v>
      </c>
      <c r="F77" s="62"/>
      <c r="G77" s="59">
        <f>SUM(G53:G76)</f>
        <v>76880</v>
      </c>
      <c r="H77" s="60">
        <f t="shared" si="4"/>
        <v>0.45079275729430529</v>
      </c>
      <c r="I77" s="62">
        <f t="shared" ref="I77:I103" si="5">+D77+G77</f>
        <v>170544</v>
      </c>
      <c r="S77" s="92"/>
      <c r="W77"/>
      <c r="X77"/>
      <c r="Y77"/>
    </row>
    <row r="78" spans="1:25" ht="12.75" customHeight="1" thickBot="1" x14ac:dyDescent="0.25">
      <c r="A78" s="226"/>
      <c r="B78" s="228" t="s">
        <v>195</v>
      </c>
      <c r="C78" s="229"/>
      <c r="D78" s="75">
        <f>+D77</f>
        <v>93664</v>
      </c>
      <c r="E78" s="76">
        <f t="shared" si="3"/>
        <v>0.54920724270569476</v>
      </c>
      <c r="F78" s="77"/>
      <c r="G78" s="75">
        <f>+G77</f>
        <v>76880</v>
      </c>
      <c r="H78" s="76">
        <f t="shared" si="4"/>
        <v>0.45079275729430529</v>
      </c>
      <c r="I78" s="77">
        <f t="shared" si="5"/>
        <v>170544</v>
      </c>
      <c r="W78"/>
      <c r="X78"/>
      <c r="Y78"/>
    </row>
    <row r="79" spans="1:25" ht="12.75" customHeight="1" x14ac:dyDescent="0.2">
      <c r="A79" s="235" t="s">
        <v>348</v>
      </c>
      <c r="B79" s="223" t="s">
        <v>335</v>
      </c>
      <c r="C79" s="50" t="s">
        <v>285</v>
      </c>
      <c r="D79" s="85"/>
      <c r="E79" s="86"/>
      <c r="F79" s="85"/>
      <c r="G79" s="85"/>
      <c r="H79" s="86"/>
      <c r="I79" s="85"/>
      <c r="W79"/>
      <c r="X79"/>
      <c r="Y79"/>
    </row>
    <row r="80" spans="1:25" ht="12.75" customHeight="1" x14ac:dyDescent="0.2">
      <c r="A80" s="238"/>
      <c r="B80" s="224"/>
      <c r="C80" s="49" t="s">
        <v>420</v>
      </c>
      <c r="D80" s="15">
        <v>3584</v>
      </c>
      <c r="E80" s="10">
        <f t="shared" si="3"/>
        <v>1</v>
      </c>
      <c r="F80" s="7"/>
      <c r="G80" s="15"/>
      <c r="H80" s="10">
        <f t="shared" si="4"/>
        <v>0</v>
      </c>
      <c r="I80" s="7">
        <f t="shared" si="5"/>
        <v>3584</v>
      </c>
      <c r="S80" s="92"/>
      <c r="W80"/>
      <c r="X80"/>
      <c r="Y80"/>
    </row>
    <row r="81" spans="1:25" ht="12.75" customHeight="1" x14ac:dyDescent="0.2">
      <c r="A81" s="238"/>
      <c r="B81" s="224"/>
      <c r="C81" s="49" t="s">
        <v>423</v>
      </c>
      <c r="D81" s="15"/>
      <c r="E81" s="10">
        <f t="shared" si="3"/>
        <v>0</v>
      </c>
      <c r="F81" s="7"/>
      <c r="G81" s="15">
        <v>864</v>
      </c>
      <c r="H81" s="10">
        <f t="shared" si="4"/>
        <v>1</v>
      </c>
      <c r="I81" s="7">
        <f t="shared" si="5"/>
        <v>864</v>
      </c>
      <c r="S81" s="92"/>
      <c r="W81"/>
      <c r="X81"/>
      <c r="Y81"/>
    </row>
    <row r="82" spans="1:25" ht="12.75" customHeight="1" x14ac:dyDescent="0.2">
      <c r="A82" s="238"/>
      <c r="B82" s="224"/>
      <c r="C82" s="49" t="s">
        <v>428</v>
      </c>
      <c r="D82" s="15">
        <v>768</v>
      </c>
      <c r="E82" s="10">
        <f t="shared" si="3"/>
        <v>0.21621621621621623</v>
      </c>
      <c r="F82" s="7"/>
      <c r="G82" s="15">
        <v>2784</v>
      </c>
      <c r="H82" s="10">
        <f t="shared" si="4"/>
        <v>0.78378378378378377</v>
      </c>
      <c r="I82" s="7">
        <f t="shared" si="5"/>
        <v>3552</v>
      </c>
      <c r="S82" s="92"/>
      <c r="W82"/>
      <c r="X82"/>
      <c r="Y82"/>
    </row>
    <row r="83" spans="1:25" ht="12.75" customHeight="1" x14ac:dyDescent="0.2">
      <c r="A83" s="238"/>
      <c r="B83" s="225"/>
      <c r="C83" s="49" t="s">
        <v>431</v>
      </c>
      <c r="D83" s="15"/>
      <c r="E83" s="10" t="s">
        <v>615</v>
      </c>
      <c r="F83" s="7"/>
      <c r="G83" s="15"/>
      <c r="H83" s="10" t="s">
        <v>615</v>
      </c>
      <c r="I83" s="7">
        <f t="shared" si="5"/>
        <v>0</v>
      </c>
      <c r="S83" s="92"/>
      <c r="W83"/>
      <c r="X83"/>
      <c r="Y83"/>
    </row>
    <row r="84" spans="1:25" ht="12.75" customHeight="1" x14ac:dyDescent="0.2">
      <c r="A84" s="238"/>
      <c r="B84" s="225"/>
      <c r="C84" s="49" t="s">
        <v>455</v>
      </c>
      <c r="D84" s="15"/>
      <c r="E84" s="10">
        <f t="shared" si="3"/>
        <v>0</v>
      </c>
      <c r="F84" s="7"/>
      <c r="G84" s="15">
        <v>4128</v>
      </c>
      <c r="H84" s="10">
        <f t="shared" si="4"/>
        <v>1</v>
      </c>
      <c r="I84" s="7">
        <f t="shared" si="5"/>
        <v>4128</v>
      </c>
      <c r="S84" s="92"/>
      <c r="W84"/>
      <c r="X84"/>
      <c r="Y84"/>
    </row>
    <row r="85" spans="1:25" ht="12.75" customHeight="1" x14ac:dyDescent="0.2">
      <c r="A85" s="238"/>
      <c r="B85" s="225"/>
      <c r="C85" s="49" t="s">
        <v>459</v>
      </c>
      <c r="D85" s="15"/>
      <c r="E85" s="10">
        <f t="shared" si="3"/>
        <v>0</v>
      </c>
      <c r="F85" s="7"/>
      <c r="G85" s="15">
        <v>1200</v>
      </c>
      <c r="H85" s="10">
        <f t="shared" si="4"/>
        <v>1</v>
      </c>
      <c r="I85" s="7">
        <f t="shared" si="5"/>
        <v>1200</v>
      </c>
      <c r="S85" s="92"/>
      <c r="W85"/>
      <c r="X85"/>
      <c r="Y85"/>
    </row>
    <row r="86" spans="1:25" ht="12.75" customHeight="1" x14ac:dyDescent="0.2">
      <c r="A86" s="238"/>
      <c r="B86" s="225"/>
      <c r="C86" s="49" t="s">
        <v>460</v>
      </c>
      <c r="D86" s="15"/>
      <c r="E86" s="10">
        <f t="shared" si="3"/>
        <v>0</v>
      </c>
      <c r="F86" s="7"/>
      <c r="G86" s="15">
        <v>4032</v>
      </c>
      <c r="H86" s="10">
        <f t="shared" si="4"/>
        <v>1</v>
      </c>
      <c r="I86" s="7">
        <f t="shared" si="5"/>
        <v>4032</v>
      </c>
      <c r="S86" s="92"/>
      <c r="W86"/>
      <c r="X86"/>
      <c r="Y86"/>
    </row>
    <row r="87" spans="1:25" ht="12.75" customHeight="1" x14ac:dyDescent="0.2">
      <c r="A87" s="238"/>
      <c r="B87" s="225"/>
      <c r="C87" s="49" t="s">
        <v>466</v>
      </c>
      <c r="D87" s="15">
        <v>6144</v>
      </c>
      <c r="E87" s="10">
        <f t="shared" si="3"/>
        <v>0.39384615384615385</v>
      </c>
      <c r="F87" s="7"/>
      <c r="G87" s="15">
        <v>9456</v>
      </c>
      <c r="H87" s="10">
        <f t="shared" si="4"/>
        <v>0.60615384615384615</v>
      </c>
      <c r="I87" s="7">
        <f t="shared" si="5"/>
        <v>15600</v>
      </c>
      <c r="S87" s="92"/>
      <c r="W87"/>
      <c r="X87"/>
      <c r="Y87"/>
    </row>
    <row r="88" spans="1:25" ht="12.75" customHeight="1" x14ac:dyDescent="0.2">
      <c r="A88" s="238"/>
      <c r="B88" s="225"/>
      <c r="C88" s="49" t="s">
        <v>467</v>
      </c>
      <c r="D88" s="15"/>
      <c r="E88" s="10">
        <f t="shared" si="3"/>
        <v>0</v>
      </c>
      <c r="F88" s="7"/>
      <c r="G88" s="15">
        <v>1248</v>
      </c>
      <c r="H88" s="10">
        <f t="shared" si="4"/>
        <v>1</v>
      </c>
      <c r="I88" s="7">
        <f t="shared" si="5"/>
        <v>1248</v>
      </c>
      <c r="S88" s="92"/>
      <c r="W88"/>
      <c r="X88"/>
      <c r="Y88"/>
    </row>
    <row r="89" spans="1:25" ht="12.75" customHeight="1" x14ac:dyDescent="0.2">
      <c r="A89" s="238"/>
      <c r="B89" s="225"/>
      <c r="C89" s="49" t="s">
        <v>474</v>
      </c>
      <c r="D89" s="15"/>
      <c r="E89" s="10">
        <f t="shared" si="3"/>
        <v>0</v>
      </c>
      <c r="F89" s="7"/>
      <c r="G89" s="15">
        <v>864</v>
      </c>
      <c r="H89" s="10">
        <f t="shared" si="4"/>
        <v>1</v>
      </c>
      <c r="I89" s="7">
        <f t="shared" si="5"/>
        <v>864</v>
      </c>
      <c r="S89" s="92"/>
      <c r="W89"/>
      <c r="X89"/>
      <c r="Y89"/>
    </row>
    <row r="90" spans="1:25" ht="12.75" customHeight="1" x14ac:dyDescent="0.2">
      <c r="A90" s="238"/>
      <c r="B90" s="225"/>
      <c r="C90" s="49" t="s">
        <v>477</v>
      </c>
      <c r="D90" s="15">
        <v>4512</v>
      </c>
      <c r="E90" s="10">
        <f t="shared" si="3"/>
        <v>0.58385093167701863</v>
      </c>
      <c r="F90" s="7"/>
      <c r="G90" s="15">
        <v>3216</v>
      </c>
      <c r="H90" s="10">
        <f t="shared" si="4"/>
        <v>0.41614906832298137</v>
      </c>
      <c r="I90" s="7">
        <f t="shared" si="5"/>
        <v>7728</v>
      </c>
      <c r="S90" s="92"/>
      <c r="W90"/>
      <c r="X90"/>
      <c r="Y90"/>
    </row>
    <row r="91" spans="1:25" ht="12.75" customHeight="1" x14ac:dyDescent="0.2">
      <c r="A91" s="238"/>
      <c r="B91" s="225"/>
      <c r="C91" s="49" t="s">
        <v>480</v>
      </c>
      <c r="D91" s="15"/>
      <c r="E91" s="10">
        <f t="shared" si="3"/>
        <v>0</v>
      </c>
      <c r="F91" s="7"/>
      <c r="G91" s="15">
        <v>864</v>
      </c>
      <c r="H91" s="10">
        <f t="shared" si="4"/>
        <v>1</v>
      </c>
      <c r="I91" s="7">
        <f t="shared" si="5"/>
        <v>864</v>
      </c>
      <c r="S91" s="92"/>
      <c r="W91"/>
      <c r="X91"/>
      <c r="Y91"/>
    </row>
    <row r="92" spans="1:25" ht="12.75" customHeight="1" x14ac:dyDescent="0.2">
      <c r="A92" s="238"/>
      <c r="B92" s="225"/>
      <c r="C92" s="49" t="s">
        <v>484</v>
      </c>
      <c r="D92" s="15"/>
      <c r="E92" s="10">
        <f t="shared" si="3"/>
        <v>0</v>
      </c>
      <c r="F92" s="7"/>
      <c r="G92" s="15">
        <v>192</v>
      </c>
      <c r="H92" s="10">
        <f t="shared" si="4"/>
        <v>1</v>
      </c>
      <c r="I92" s="7">
        <f t="shared" si="5"/>
        <v>192</v>
      </c>
      <c r="S92" s="92"/>
      <c r="W92"/>
      <c r="X92"/>
      <c r="Y92"/>
    </row>
    <row r="93" spans="1:25" ht="12.75" customHeight="1" x14ac:dyDescent="0.2">
      <c r="A93" s="238"/>
      <c r="B93" s="225"/>
      <c r="C93" s="49" t="s">
        <v>488</v>
      </c>
      <c r="D93" s="15">
        <v>3712</v>
      </c>
      <c r="E93" s="10">
        <f t="shared" si="3"/>
        <v>0.76315789473684215</v>
      </c>
      <c r="F93" s="7"/>
      <c r="G93" s="15">
        <v>1152</v>
      </c>
      <c r="H93" s="10">
        <f t="shared" si="4"/>
        <v>0.23684210526315788</v>
      </c>
      <c r="I93" s="7">
        <f t="shared" si="5"/>
        <v>4864</v>
      </c>
      <c r="S93" s="92"/>
      <c r="W93"/>
      <c r="X93"/>
      <c r="Y93"/>
    </row>
    <row r="94" spans="1:25" ht="12.75" customHeight="1" x14ac:dyDescent="0.2">
      <c r="A94" s="238"/>
      <c r="B94" s="225"/>
      <c r="C94" s="49" t="s">
        <v>490</v>
      </c>
      <c r="D94" s="15"/>
      <c r="E94" s="10">
        <f t="shared" si="3"/>
        <v>0</v>
      </c>
      <c r="F94" s="7"/>
      <c r="G94" s="15">
        <v>1104</v>
      </c>
      <c r="H94" s="10">
        <f t="shared" si="4"/>
        <v>1</v>
      </c>
      <c r="I94" s="7">
        <f t="shared" si="5"/>
        <v>1104</v>
      </c>
      <c r="S94" s="92"/>
      <c r="W94"/>
      <c r="X94"/>
      <c r="Y94"/>
    </row>
    <row r="95" spans="1:25" ht="12.75" customHeight="1" x14ac:dyDescent="0.2">
      <c r="A95" s="238"/>
      <c r="B95" s="225"/>
      <c r="C95" s="49" t="s">
        <v>491</v>
      </c>
      <c r="D95" s="15"/>
      <c r="E95" s="10" t="s">
        <v>615</v>
      </c>
      <c r="F95" s="7"/>
      <c r="G95" s="15"/>
      <c r="H95" s="10" t="s">
        <v>615</v>
      </c>
      <c r="I95" s="7">
        <f t="shared" si="5"/>
        <v>0</v>
      </c>
      <c r="S95" s="92"/>
      <c r="W95"/>
      <c r="X95"/>
      <c r="Y95"/>
    </row>
    <row r="96" spans="1:25" ht="12.75" customHeight="1" x14ac:dyDescent="0.2">
      <c r="A96" s="238"/>
      <c r="B96" s="225"/>
      <c r="C96" s="49" t="s">
        <v>494</v>
      </c>
      <c r="D96" s="15"/>
      <c r="E96" s="10" t="s">
        <v>615</v>
      </c>
      <c r="F96" s="7"/>
      <c r="G96" s="15"/>
      <c r="H96" s="10" t="s">
        <v>615</v>
      </c>
      <c r="I96" s="7">
        <f t="shared" si="5"/>
        <v>0</v>
      </c>
      <c r="S96" s="92"/>
      <c r="W96"/>
      <c r="X96"/>
      <c r="Y96"/>
    </row>
    <row r="97" spans="1:25" ht="12.75" customHeight="1" x14ac:dyDescent="0.2">
      <c r="A97" s="238"/>
      <c r="B97" s="225"/>
      <c r="C97" s="49" t="s">
        <v>497</v>
      </c>
      <c r="D97" s="15"/>
      <c r="E97" s="10" t="s">
        <v>615</v>
      </c>
      <c r="F97" s="7"/>
      <c r="G97" s="15"/>
      <c r="H97" s="10" t="s">
        <v>615</v>
      </c>
      <c r="I97" s="7">
        <f t="shared" si="5"/>
        <v>0</v>
      </c>
      <c r="S97" s="92"/>
      <c r="W97"/>
      <c r="X97"/>
      <c r="Y97"/>
    </row>
    <row r="98" spans="1:25" ht="12.75" customHeight="1" x14ac:dyDescent="0.2">
      <c r="A98" s="238"/>
      <c r="B98" s="225"/>
      <c r="C98" s="49" t="s">
        <v>499</v>
      </c>
      <c r="D98" s="15">
        <v>4272</v>
      </c>
      <c r="E98" s="10">
        <f t="shared" si="3"/>
        <v>0.80180180180180183</v>
      </c>
      <c r="F98" s="7"/>
      <c r="G98" s="15">
        <v>1056</v>
      </c>
      <c r="H98" s="10">
        <f t="shared" si="4"/>
        <v>0.1981981981981982</v>
      </c>
      <c r="I98" s="7">
        <f t="shared" si="5"/>
        <v>5328</v>
      </c>
      <c r="S98" s="92"/>
      <c r="W98"/>
      <c r="X98"/>
      <c r="Y98"/>
    </row>
    <row r="99" spans="1:25" ht="12.75" customHeight="1" x14ac:dyDescent="0.2">
      <c r="A99" s="238"/>
      <c r="B99" s="225"/>
      <c r="C99" s="49" t="s">
        <v>501</v>
      </c>
      <c r="D99" s="15"/>
      <c r="E99" s="10">
        <f t="shared" si="3"/>
        <v>0</v>
      </c>
      <c r="F99" s="7"/>
      <c r="G99" s="15">
        <v>672</v>
      </c>
      <c r="H99" s="10">
        <f t="shared" si="4"/>
        <v>1</v>
      </c>
      <c r="I99" s="7">
        <f t="shared" si="5"/>
        <v>672</v>
      </c>
      <c r="S99" s="92"/>
      <c r="W99"/>
      <c r="X99"/>
      <c r="Y99"/>
    </row>
    <row r="100" spans="1:25" ht="12.75" customHeight="1" x14ac:dyDescent="0.2">
      <c r="A100" s="238"/>
      <c r="B100" s="225"/>
      <c r="C100" s="49" t="s">
        <v>502</v>
      </c>
      <c r="D100" s="15"/>
      <c r="E100" s="10">
        <f t="shared" si="3"/>
        <v>0</v>
      </c>
      <c r="F100" s="7"/>
      <c r="G100" s="15">
        <v>2304</v>
      </c>
      <c r="H100" s="10">
        <f t="shared" si="4"/>
        <v>1</v>
      </c>
      <c r="I100" s="7">
        <f t="shared" si="5"/>
        <v>2304</v>
      </c>
      <c r="S100" s="92"/>
      <c r="W100"/>
      <c r="X100"/>
      <c r="Y100"/>
    </row>
    <row r="101" spans="1:25" ht="12.75" customHeight="1" x14ac:dyDescent="0.2">
      <c r="A101" s="238"/>
      <c r="B101" s="225"/>
      <c r="C101" s="49" t="s">
        <v>511</v>
      </c>
      <c r="D101" s="15"/>
      <c r="E101" s="10">
        <f t="shared" si="3"/>
        <v>0</v>
      </c>
      <c r="F101" s="7"/>
      <c r="G101" s="15">
        <v>624</v>
      </c>
      <c r="H101" s="10">
        <f t="shared" si="4"/>
        <v>1</v>
      </c>
      <c r="I101" s="7">
        <f t="shared" si="5"/>
        <v>624</v>
      </c>
      <c r="S101" s="92"/>
      <c r="W101"/>
      <c r="X101"/>
      <c r="Y101"/>
    </row>
    <row r="102" spans="1:25" ht="12.75" customHeight="1" thickBot="1" x14ac:dyDescent="0.25">
      <c r="A102" s="238"/>
      <c r="B102" s="226"/>
      <c r="C102" s="63" t="s">
        <v>0</v>
      </c>
      <c r="D102" s="59">
        <f>SUM(D80:D101)</f>
        <v>22992</v>
      </c>
      <c r="E102" s="60">
        <f t="shared" si="3"/>
        <v>0.39133986928104575</v>
      </c>
      <c r="F102" s="62"/>
      <c r="G102" s="59">
        <f>SUM(G80:G101)</f>
        <v>35760</v>
      </c>
      <c r="H102" s="60">
        <f t="shared" si="4"/>
        <v>0.6086601307189542</v>
      </c>
      <c r="I102" s="62">
        <f t="shared" si="5"/>
        <v>58752</v>
      </c>
      <c r="S102" s="92"/>
      <c r="W102"/>
      <c r="X102"/>
      <c r="Y102"/>
    </row>
    <row r="103" spans="1:25" ht="12.75" customHeight="1" thickBot="1" x14ac:dyDescent="0.25">
      <c r="A103" s="243"/>
      <c r="B103" s="228" t="s">
        <v>196</v>
      </c>
      <c r="C103" s="229"/>
      <c r="D103" s="75">
        <f>+D102</f>
        <v>22992</v>
      </c>
      <c r="E103" s="76">
        <f t="shared" si="3"/>
        <v>0.39133986928104575</v>
      </c>
      <c r="F103" s="77"/>
      <c r="G103" s="75">
        <f>+G102</f>
        <v>35760</v>
      </c>
      <c r="H103" s="76">
        <f t="shared" si="4"/>
        <v>0.6086601307189542</v>
      </c>
      <c r="I103" s="77">
        <f t="shared" si="5"/>
        <v>58752</v>
      </c>
      <c r="W103"/>
      <c r="X103"/>
      <c r="Y103"/>
    </row>
    <row r="104" spans="1:25" ht="12.75" customHeight="1" x14ac:dyDescent="0.2">
      <c r="A104" s="235" t="s">
        <v>347</v>
      </c>
      <c r="B104" s="223" t="s">
        <v>336</v>
      </c>
      <c r="C104" s="52" t="s">
        <v>387</v>
      </c>
      <c r="D104" s="42"/>
      <c r="E104" s="41"/>
      <c r="F104" s="42"/>
      <c r="G104" s="42"/>
      <c r="H104" s="41"/>
      <c r="I104" s="42"/>
      <c r="W104"/>
      <c r="X104"/>
      <c r="Y104"/>
    </row>
    <row r="105" spans="1:25" ht="12.75" customHeight="1" x14ac:dyDescent="0.2">
      <c r="A105" s="238"/>
      <c r="B105" s="225"/>
      <c r="C105" s="9" t="s">
        <v>422</v>
      </c>
      <c r="D105" s="7"/>
      <c r="E105" s="10">
        <f t="shared" ref="E105:E183" si="6">+D105/$I105</f>
        <v>0</v>
      </c>
      <c r="F105" s="12"/>
      <c r="G105" s="7">
        <v>672</v>
      </c>
      <c r="H105" s="10">
        <f t="shared" ref="H105:H183" si="7">+G105/$I105</f>
        <v>1</v>
      </c>
      <c r="I105" s="7">
        <f t="shared" ref="I105:I183" si="8">+D105+G105</f>
        <v>672</v>
      </c>
      <c r="S105" s="92"/>
      <c r="W105"/>
      <c r="X105"/>
      <c r="Y105"/>
    </row>
    <row r="106" spans="1:25" ht="12.75" customHeight="1" x14ac:dyDescent="0.2">
      <c r="A106" s="238"/>
      <c r="B106" s="225"/>
      <c r="C106" s="9" t="s">
        <v>440</v>
      </c>
      <c r="D106" s="7"/>
      <c r="E106" s="10" t="s">
        <v>615</v>
      </c>
      <c r="F106" s="7"/>
      <c r="G106" s="7"/>
      <c r="H106" s="10" t="s">
        <v>615</v>
      </c>
      <c r="I106" s="7">
        <f t="shared" si="8"/>
        <v>0</v>
      </c>
      <c r="S106" s="92"/>
      <c r="W106"/>
      <c r="X106"/>
      <c r="Y106"/>
    </row>
    <row r="107" spans="1:25" ht="12.75" customHeight="1" x14ac:dyDescent="0.2">
      <c r="A107" s="238"/>
      <c r="B107" s="225"/>
      <c r="C107" s="9" t="s">
        <v>560</v>
      </c>
      <c r="D107" s="7">
        <v>7200</v>
      </c>
      <c r="E107" s="10">
        <f t="shared" si="6"/>
        <v>0.4838709677419355</v>
      </c>
      <c r="F107" s="7"/>
      <c r="G107" s="7">
        <v>7680</v>
      </c>
      <c r="H107" s="10">
        <f t="shared" si="7"/>
        <v>0.5161290322580645</v>
      </c>
      <c r="I107" s="7">
        <f t="shared" si="8"/>
        <v>14880</v>
      </c>
      <c r="S107" s="92"/>
      <c r="W107"/>
      <c r="X107"/>
      <c r="Y107"/>
    </row>
    <row r="108" spans="1:25" ht="12.75" customHeight="1" x14ac:dyDescent="0.2">
      <c r="A108" s="238"/>
      <c r="B108" s="225"/>
      <c r="C108" s="9" t="s">
        <v>460</v>
      </c>
      <c r="D108" s="7">
        <v>4656</v>
      </c>
      <c r="E108" s="10">
        <f t="shared" si="6"/>
        <v>0.30503144654088049</v>
      </c>
      <c r="F108" s="7"/>
      <c r="G108" s="7">
        <v>10608</v>
      </c>
      <c r="H108" s="10">
        <f t="shared" si="7"/>
        <v>0.69496855345911945</v>
      </c>
      <c r="I108" s="7">
        <f t="shared" si="8"/>
        <v>15264</v>
      </c>
      <c r="S108" s="92"/>
      <c r="W108"/>
      <c r="X108"/>
      <c r="Y108"/>
    </row>
    <row r="109" spans="1:25" ht="12.75" customHeight="1" x14ac:dyDescent="0.2">
      <c r="A109" s="238"/>
      <c r="B109" s="225"/>
      <c r="C109" s="9" t="s">
        <v>461</v>
      </c>
      <c r="D109" s="7">
        <v>1664</v>
      </c>
      <c r="E109" s="10">
        <f t="shared" si="6"/>
        <v>1</v>
      </c>
      <c r="F109" s="7"/>
      <c r="G109" s="7"/>
      <c r="H109" s="10">
        <f t="shared" si="7"/>
        <v>0</v>
      </c>
      <c r="I109" s="7">
        <f t="shared" si="8"/>
        <v>1664</v>
      </c>
      <c r="S109" s="92"/>
      <c r="W109"/>
      <c r="X109"/>
      <c r="Y109"/>
    </row>
    <row r="110" spans="1:25" ht="12.75" customHeight="1" x14ac:dyDescent="0.2">
      <c r="A110" s="238"/>
      <c r="B110" s="225"/>
      <c r="C110" s="9" t="s">
        <v>473</v>
      </c>
      <c r="D110" s="7"/>
      <c r="E110" s="10" t="s">
        <v>615</v>
      </c>
      <c r="F110" s="7"/>
      <c r="G110" s="7"/>
      <c r="H110" s="10" t="s">
        <v>615</v>
      </c>
      <c r="I110" s="7">
        <f t="shared" si="8"/>
        <v>0</v>
      </c>
      <c r="S110" s="92"/>
      <c r="W110"/>
      <c r="X110"/>
      <c r="Y110"/>
    </row>
    <row r="111" spans="1:25" ht="12.75" customHeight="1" x14ac:dyDescent="0.2">
      <c r="A111" s="238"/>
      <c r="B111" s="225"/>
      <c r="C111" s="9" t="s">
        <v>477</v>
      </c>
      <c r="D111" s="7">
        <v>42000</v>
      </c>
      <c r="E111" s="10">
        <f t="shared" si="6"/>
        <v>0.92592592592592593</v>
      </c>
      <c r="F111" s="7"/>
      <c r="G111" s="7">
        <v>3360</v>
      </c>
      <c r="H111" s="10">
        <f t="shared" si="7"/>
        <v>7.407407407407407E-2</v>
      </c>
      <c r="I111" s="7">
        <f t="shared" si="8"/>
        <v>45360</v>
      </c>
      <c r="S111" s="92"/>
      <c r="W111"/>
      <c r="X111"/>
      <c r="Y111"/>
    </row>
    <row r="112" spans="1:25" ht="12.75" customHeight="1" x14ac:dyDescent="0.2">
      <c r="A112" s="238"/>
      <c r="B112" s="225"/>
      <c r="C112" s="9" t="s">
        <v>561</v>
      </c>
      <c r="D112" s="7">
        <v>5664</v>
      </c>
      <c r="E112" s="10">
        <f t="shared" si="6"/>
        <v>0.65921787709497204</v>
      </c>
      <c r="F112" s="7"/>
      <c r="G112" s="7">
        <v>2928</v>
      </c>
      <c r="H112" s="10">
        <f t="shared" si="7"/>
        <v>0.34078212290502791</v>
      </c>
      <c r="I112" s="7">
        <f t="shared" si="8"/>
        <v>8592</v>
      </c>
      <c r="S112" s="92"/>
      <c r="W112"/>
      <c r="X112"/>
      <c r="Y112"/>
    </row>
    <row r="113" spans="1:25" ht="12.75" customHeight="1" x14ac:dyDescent="0.2">
      <c r="A113" s="238"/>
      <c r="B113" s="225"/>
      <c r="C113" s="9" t="s">
        <v>499</v>
      </c>
      <c r="D113" s="7">
        <v>22080</v>
      </c>
      <c r="E113" s="10">
        <f t="shared" si="6"/>
        <v>0.62585034013605445</v>
      </c>
      <c r="F113" s="7"/>
      <c r="G113" s="7">
        <v>13200</v>
      </c>
      <c r="H113" s="10">
        <f t="shared" si="7"/>
        <v>0.37414965986394561</v>
      </c>
      <c r="I113" s="7">
        <f t="shared" si="8"/>
        <v>35280</v>
      </c>
      <c r="S113" s="92"/>
      <c r="W113"/>
      <c r="X113"/>
      <c r="Y113"/>
    </row>
    <row r="114" spans="1:25" ht="12.75" customHeight="1" x14ac:dyDescent="0.2">
      <c r="A114" s="238"/>
      <c r="B114" s="225"/>
      <c r="C114" s="9" t="s">
        <v>501</v>
      </c>
      <c r="D114" s="15">
        <v>15552</v>
      </c>
      <c r="E114" s="57">
        <f t="shared" si="6"/>
        <v>0.71052631578947367</v>
      </c>
      <c r="F114" s="49"/>
      <c r="G114" s="15">
        <v>6336</v>
      </c>
      <c r="H114" s="57">
        <f t="shared" si="7"/>
        <v>0.28947368421052633</v>
      </c>
      <c r="I114" s="15">
        <f t="shared" si="8"/>
        <v>21888</v>
      </c>
      <c r="S114" s="92"/>
      <c r="W114"/>
      <c r="X114"/>
      <c r="Y114"/>
    </row>
    <row r="115" spans="1:25" ht="12.75" customHeight="1" x14ac:dyDescent="0.2">
      <c r="A115" s="238"/>
      <c r="B115" s="225"/>
      <c r="C115" s="9" t="s">
        <v>667</v>
      </c>
      <c r="D115" s="15"/>
      <c r="E115" s="57">
        <f t="shared" ref="E115" si="9">+D115/$I115</f>
        <v>0</v>
      </c>
      <c r="F115" s="49"/>
      <c r="G115" s="15">
        <v>560</v>
      </c>
      <c r="H115" s="57">
        <f t="shared" ref="H115" si="10">+G115/$I115</f>
        <v>1</v>
      </c>
      <c r="I115" s="15">
        <f t="shared" ref="I115" si="11">+D115+G115</f>
        <v>560</v>
      </c>
      <c r="S115" s="92"/>
      <c r="W115"/>
      <c r="X115"/>
      <c r="Y115"/>
    </row>
    <row r="116" spans="1:25" ht="12.75" customHeight="1" x14ac:dyDescent="0.2">
      <c r="A116" s="238"/>
      <c r="B116" s="225"/>
      <c r="C116" s="9" t="s">
        <v>509</v>
      </c>
      <c r="D116" s="15">
        <v>5376</v>
      </c>
      <c r="E116" s="57">
        <f t="shared" si="6"/>
        <v>0.86821705426356588</v>
      </c>
      <c r="F116" s="49"/>
      <c r="G116" s="15">
        <v>816</v>
      </c>
      <c r="H116" s="57">
        <f t="shared" si="7"/>
        <v>0.13178294573643412</v>
      </c>
      <c r="I116" s="15">
        <f t="shared" si="8"/>
        <v>6192</v>
      </c>
      <c r="S116" s="92"/>
      <c r="W116"/>
      <c r="X116"/>
      <c r="Y116"/>
    </row>
    <row r="117" spans="1:25" ht="12.75" customHeight="1" x14ac:dyDescent="0.2">
      <c r="A117" s="238"/>
      <c r="B117" s="225"/>
      <c r="C117" s="9" t="s">
        <v>511</v>
      </c>
      <c r="D117" s="15">
        <v>15120</v>
      </c>
      <c r="E117" s="57">
        <f t="shared" si="6"/>
        <v>0.6673728813559322</v>
      </c>
      <c r="F117" s="49"/>
      <c r="G117" s="15">
        <v>7536</v>
      </c>
      <c r="H117" s="57">
        <f t="shared" si="7"/>
        <v>0.3326271186440678</v>
      </c>
      <c r="I117" s="15">
        <f t="shared" si="8"/>
        <v>22656</v>
      </c>
      <c r="S117" s="92"/>
      <c r="W117"/>
      <c r="X117"/>
      <c r="Y117"/>
    </row>
    <row r="118" spans="1:25" ht="12.75" customHeight="1" x14ac:dyDescent="0.2">
      <c r="A118" s="238"/>
      <c r="B118" s="225"/>
      <c r="C118" s="34" t="s">
        <v>44</v>
      </c>
      <c r="D118" s="32">
        <f>SUM(D105:D117)</f>
        <v>119312</v>
      </c>
      <c r="E118" s="33">
        <f t="shared" si="6"/>
        <v>0.68963284934800706</v>
      </c>
      <c r="F118" s="32"/>
      <c r="G118" s="32">
        <f>SUM(G105:G117)</f>
        <v>53696</v>
      </c>
      <c r="H118" s="33">
        <f t="shared" si="7"/>
        <v>0.310367150651993</v>
      </c>
      <c r="I118" s="32">
        <f t="shared" si="8"/>
        <v>173008</v>
      </c>
      <c r="S118" s="92"/>
      <c r="W118"/>
      <c r="X118"/>
      <c r="Y118"/>
    </row>
    <row r="119" spans="1:25" ht="12.75" customHeight="1" x14ac:dyDescent="0.2">
      <c r="A119" s="238"/>
      <c r="B119" s="225"/>
      <c r="C119" s="52" t="s">
        <v>286</v>
      </c>
      <c r="D119" s="42"/>
      <c r="E119" s="41"/>
      <c r="F119" s="42"/>
      <c r="G119" s="42"/>
      <c r="H119" s="41"/>
      <c r="I119" s="42"/>
      <c r="S119" s="92"/>
      <c r="W119"/>
      <c r="X119"/>
      <c r="Y119"/>
    </row>
    <row r="120" spans="1:25" ht="12.75" customHeight="1" x14ac:dyDescent="0.2">
      <c r="A120" s="238"/>
      <c r="B120" s="225"/>
      <c r="C120" s="9" t="s">
        <v>423</v>
      </c>
      <c r="D120" s="16">
        <v>18048</v>
      </c>
      <c r="E120" s="17">
        <f t="shared" si="6"/>
        <v>0.72586872586872586</v>
      </c>
      <c r="F120" s="16"/>
      <c r="G120" s="16">
        <v>6816</v>
      </c>
      <c r="H120" s="17">
        <f t="shared" si="7"/>
        <v>0.27413127413127414</v>
      </c>
      <c r="I120" s="16">
        <f t="shared" si="8"/>
        <v>24864</v>
      </c>
      <c r="S120" s="92"/>
      <c r="W120"/>
      <c r="X120"/>
      <c r="Y120"/>
    </row>
    <row r="121" spans="1:25" ht="12.75" customHeight="1" x14ac:dyDescent="0.2">
      <c r="A121" s="238"/>
      <c r="B121" s="225"/>
      <c r="C121" s="9" t="s">
        <v>452</v>
      </c>
      <c r="D121" s="16"/>
      <c r="E121" s="10" t="s">
        <v>615</v>
      </c>
      <c r="F121" s="16"/>
      <c r="G121" s="16"/>
      <c r="H121" s="10" t="s">
        <v>615</v>
      </c>
      <c r="I121" s="16">
        <f t="shared" si="8"/>
        <v>0</v>
      </c>
      <c r="S121" s="92"/>
      <c r="W121"/>
      <c r="X121"/>
      <c r="Y121"/>
    </row>
    <row r="122" spans="1:25" ht="12.75" customHeight="1" x14ac:dyDescent="0.2">
      <c r="A122" s="238"/>
      <c r="B122" s="225"/>
      <c r="C122" s="9" t="s">
        <v>466</v>
      </c>
      <c r="D122" s="7">
        <v>68592</v>
      </c>
      <c r="E122" s="10">
        <f t="shared" si="6"/>
        <v>0.86588567966067465</v>
      </c>
      <c r="F122" s="7"/>
      <c r="G122" s="7">
        <v>10624</v>
      </c>
      <c r="H122" s="10">
        <f t="shared" si="7"/>
        <v>0.13411432033932538</v>
      </c>
      <c r="I122" s="7">
        <f t="shared" si="8"/>
        <v>79216</v>
      </c>
      <c r="S122" s="92"/>
      <c r="W122"/>
      <c r="X122"/>
      <c r="Y122"/>
    </row>
    <row r="123" spans="1:25" ht="12.75" customHeight="1" x14ac:dyDescent="0.2">
      <c r="A123" s="238"/>
      <c r="B123" s="225"/>
      <c r="C123" s="9" t="s">
        <v>471</v>
      </c>
      <c r="D123" s="7"/>
      <c r="E123" s="10">
        <f t="shared" si="6"/>
        <v>0</v>
      </c>
      <c r="F123" s="7"/>
      <c r="G123" s="7">
        <v>800</v>
      </c>
      <c r="H123" s="10">
        <f t="shared" si="7"/>
        <v>1</v>
      </c>
      <c r="I123" s="7">
        <f t="shared" si="8"/>
        <v>800</v>
      </c>
      <c r="M123" s="8"/>
      <c r="N123" s="8"/>
      <c r="O123" s="8"/>
      <c r="P123" s="8"/>
      <c r="Q123" s="8"/>
      <c r="S123" s="92"/>
      <c r="W123"/>
      <c r="X123"/>
      <c r="Y123"/>
    </row>
    <row r="124" spans="1:25" ht="12.75" customHeight="1" x14ac:dyDescent="0.2">
      <c r="A124" s="238"/>
      <c r="B124" s="225"/>
      <c r="C124" s="9" t="s">
        <v>480</v>
      </c>
      <c r="D124" s="14">
        <v>5760</v>
      </c>
      <c r="E124" s="10">
        <f t="shared" si="6"/>
        <v>0.68181818181818177</v>
      </c>
      <c r="F124" s="7"/>
      <c r="G124" s="7">
        <v>2688</v>
      </c>
      <c r="H124" s="10">
        <f t="shared" si="7"/>
        <v>0.31818181818181818</v>
      </c>
      <c r="I124" s="7">
        <f t="shared" si="8"/>
        <v>8448</v>
      </c>
      <c r="S124" s="92"/>
      <c r="W124"/>
      <c r="X124"/>
      <c r="Y124"/>
    </row>
    <row r="125" spans="1:25" ht="12.75" customHeight="1" x14ac:dyDescent="0.2">
      <c r="A125" s="238"/>
      <c r="B125" s="225"/>
      <c r="C125" s="51" t="s">
        <v>490</v>
      </c>
      <c r="D125" s="7">
        <v>8784</v>
      </c>
      <c r="E125" s="10">
        <f t="shared" si="6"/>
        <v>0.953125</v>
      </c>
      <c r="F125" s="7"/>
      <c r="G125" s="7">
        <v>432</v>
      </c>
      <c r="H125" s="10">
        <f t="shared" si="7"/>
        <v>4.6875E-2</v>
      </c>
      <c r="I125" s="7">
        <f t="shared" si="8"/>
        <v>9216</v>
      </c>
      <c r="M125" s="8"/>
      <c r="N125" s="8"/>
      <c r="O125" s="8"/>
      <c r="P125" s="8"/>
      <c r="Q125" s="8"/>
      <c r="S125" s="92"/>
      <c r="W125"/>
      <c r="X125"/>
      <c r="Y125"/>
    </row>
    <row r="126" spans="1:25" ht="12.75" customHeight="1" x14ac:dyDescent="0.2">
      <c r="A126" s="238"/>
      <c r="B126" s="225"/>
      <c r="C126" s="9" t="s">
        <v>494</v>
      </c>
      <c r="D126" s="7">
        <v>7920</v>
      </c>
      <c r="E126" s="10">
        <f t="shared" si="6"/>
        <v>0.7857142857142857</v>
      </c>
      <c r="F126" s="7"/>
      <c r="G126" s="7">
        <v>2160</v>
      </c>
      <c r="H126" s="10">
        <f t="shared" si="7"/>
        <v>0.21428571428571427</v>
      </c>
      <c r="I126" s="7">
        <f t="shared" si="8"/>
        <v>10080</v>
      </c>
      <c r="S126" s="92"/>
      <c r="W126"/>
      <c r="X126"/>
      <c r="Y126"/>
    </row>
    <row r="127" spans="1:25" ht="12.75" customHeight="1" x14ac:dyDescent="0.2">
      <c r="A127" s="238"/>
      <c r="B127" s="225"/>
      <c r="C127" s="9" t="s">
        <v>495</v>
      </c>
      <c r="D127" s="7">
        <v>1056</v>
      </c>
      <c r="E127" s="10">
        <f t="shared" si="6"/>
        <v>0.30985915492957744</v>
      </c>
      <c r="F127" s="7"/>
      <c r="G127" s="7">
        <v>2352</v>
      </c>
      <c r="H127" s="10">
        <f t="shared" si="7"/>
        <v>0.6901408450704225</v>
      </c>
      <c r="I127" s="7">
        <f t="shared" si="8"/>
        <v>3408</v>
      </c>
      <c r="S127" s="92"/>
      <c r="W127"/>
      <c r="X127"/>
      <c r="Y127"/>
    </row>
    <row r="128" spans="1:25" ht="12.75" customHeight="1" x14ac:dyDescent="0.2">
      <c r="A128" s="238"/>
      <c r="B128" s="225"/>
      <c r="C128" s="48" t="s">
        <v>502</v>
      </c>
      <c r="D128" s="7">
        <v>14544</v>
      </c>
      <c r="E128" s="10">
        <f t="shared" si="6"/>
        <v>0.65726681127982645</v>
      </c>
      <c r="F128" s="7"/>
      <c r="G128" s="7">
        <v>7584</v>
      </c>
      <c r="H128" s="10">
        <f t="shared" si="7"/>
        <v>0.34273318872017355</v>
      </c>
      <c r="I128" s="7">
        <f t="shared" si="8"/>
        <v>22128</v>
      </c>
      <c r="S128" s="92"/>
      <c r="W128"/>
      <c r="X128"/>
      <c r="Y128"/>
    </row>
    <row r="129" spans="1:25" ht="12.75" customHeight="1" x14ac:dyDescent="0.2">
      <c r="A129" s="238"/>
      <c r="B129" s="225"/>
      <c r="C129" s="48" t="s">
        <v>510</v>
      </c>
      <c r="D129" s="7">
        <v>1440</v>
      </c>
      <c r="E129" s="10">
        <f t="shared" si="6"/>
        <v>0.72</v>
      </c>
      <c r="F129" s="7"/>
      <c r="G129" s="7">
        <v>560</v>
      </c>
      <c r="H129" s="10">
        <f t="shared" si="7"/>
        <v>0.28000000000000003</v>
      </c>
      <c r="I129" s="7">
        <f t="shared" si="8"/>
        <v>2000</v>
      </c>
      <c r="S129" s="92"/>
      <c r="W129"/>
      <c r="X129"/>
      <c r="Y129"/>
    </row>
    <row r="130" spans="1:25" ht="12.75" customHeight="1" x14ac:dyDescent="0.2">
      <c r="A130" s="238"/>
      <c r="B130" s="225"/>
      <c r="C130" s="34" t="s">
        <v>44</v>
      </c>
      <c r="D130" s="32">
        <f>SUM(D120:D129)</f>
        <v>126144</v>
      </c>
      <c r="E130" s="33">
        <f t="shared" si="6"/>
        <v>0.78761238761238761</v>
      </c>
      <c r="F130" s="32"/>
      <c r="G130" s="32">
        <f>SUM(G120:G129)</f>
        <v>34016</v>
      </c>
      <c r="H130" s="33">
        <f t="shared" si="7"/>
        <v>0.21238761238761239</v>
      </c>
      <c r="I130" s="32">
        <f t="shared" si="8"/>
        <v>160160</v>
      </c>
      <c r="S130" s="92"/>
      <c r="W130"/>
      <c r="X130"/>
      <c r="Y130"/>
    </row>
    <row r="131" spans="1:25" ht="12.75" customHeight="1" x14ac:dyDescent="0.2">
      <c r="A131" s="238"/>
      <c r="B131" s="225"/>
      <c r="C131" s="52" t="s">
        <v>55</v>
      </c>
      <c r="D131" s="32"/>
      <c r="E131" s="33"/>
      <c r="F131" s="32"/>
      <c r="G131" s="32"/>
      <c r="H131" s="33"/>
      <c r="I131" s="32"/>
      <c r="S131" s="92"/>
      <c r="W131"/>
      <c r="X131"/>
      <c r="Y131"/>
    </row>
    <row r="132" spans="1:25" ht="12.75" customHeight="1" x14ac:dyDescent="0.2">
      <c r="A132" s="238"/>
      <c r="B132" s="225"/>
      <c r="C132" s="9" t="s">
        <v>420</v>
      </c>
      <c r="D132" s="7">
        <v>24768</v>
      </c>
      <c r="E132" s="10">
        <f t="shared" si="6"/>
        <v>0.66210436270316508</v>
      </c>
      <c r="F132" s="7"/>
      <c r="G132" s="7">
        <v>12640</v>
      </c>
      <c r="H132" s="10">
        <f t="shared" si="7"/>
        <v>0.33789563729683492</v>
      </c>
      <c r="I132" s="7">
        <f t="shared" si="8"/>
        <v>37408</v>
      </c>
      <c r="S132" s="92"/>
      <c r="W132"/>
      <c r="X132"/>
      <c r="Y132"/>
    </row>
    <row r="133" spans="1:25" ht="12.75" customHeight="1" x14ac:dyDescent="0.2">
      <c r="A133" s="238"/>
      <c r="B133" s="225"/>
      <c r="C133" s="9" t="s">
        <v>428</v>
      </c>
      <c r="D133" s="7">
        <v>29568</v>
      </c>
      <c r="E133" s="10">
        <f t="shared" si="6"/>
        <v>0.55696202531645567</v>
      </c>
      <c r="F133" s="7"/>
      <c r="G133" s="7">
        <v>23520</v>
      </c>
      <c r="H133" s="10">
        <f t="shared" si="7"/>
        <v>0.44303797468354428</v>
      </c>
      <c r="I133" s="7">
        <f t="shared" si="8"/>
        <v>53088</v>
      </c>
      <c r="S133" s="92"/>
      <c r="W133"/>
      <c r="X133"/>
      <c r="Y133"/>
    </row>
    <row r="134" spans="1:25" ht="12.75" customHeight="1" x14ac:dyDescent="0.2">
      <c r="A134" s="238"/>
      <c r="B134" s="225"/>
      <c r="C134" s="9" t="s">
        <v>435</v>
      </c>
      <c r="D134" s="15">
        <v>23824</v>
      </c>
      <c r="E134" s="10">
        <f t="shared" si="6"/>
        <v>0.64851916376306618</v>
      </c>
      <c r="F134" s="7"/>
      <c r="G134" s="15">
        <v>12912</v>
      </c>
      <c r="H134" s="10">
        <f t="shared" si="7"/>
        <v>0.35148083623693382</v>
      </c>
      <c r="I134" s="7">
        <f t="shared" si="8"/>
        <v>36736</v>
      </c>
      <c r="S134" s="92"/>
      <c r="W134"/>
      <c r="X134"/>
      <c r="Y134"/>
    </row>
    <row r="135" spans="1:25" ht="12.75" customHeight="1" x14ac:dyDescent="0.2">
      <c r="A135" s="238"/>
      <c r="B135" s="225"/>
      <c r="C135" s="9" t="s">
        <v>467</v>
      </c>
      <c r="D135" s="15">
        <v>8544</v>
      </c>
      <c r="E135" s="10">
        <f t="shared" si="6"/>
        <v>0.6953125</v>
      </c>
      <c r="F135" s="7"/>
      <c r="G135" s="15">
        <v>3744</v>
      </c>
      <c r="H135" s="10">
        <f t="shared" si="7"/>
        <v>0.3046875</v>
      </c>
      <c r="I135" s="7">
        <f t="shared" si="8"/>
        <v>12288</v>
      </c>
      <c r="S135" s="92"/>
      <c r="W135"/>
      <c r="X135"/>
      <c r="Y135"/>
    </row>
    <row r="136" spans="1:25" ht="12.75" customHeight="1" x14ac:dyDescent="0.2">
      <c r="A136" s="238"/>
      <c r="B136" s="225"/>
      <c r="C136" s="9" t="s">
        <v>474</v>
      </c>
      <c r="D136" s="7">
        <v>9264</v>
      </c>
      <c r="E136" s="10">
        <f t="shared" si="6"/>
        <v>0.56432748538011701</v>
      </c>
      <c r="F136" s="7"/>
      <c r="G136" s="7">
        <v>7152</v>
      </c>
      <c r="H136" s="10">
        <f t="shared" si="7"/>
        <v>0.43567251461988304</v>
      </c>
      <c r="I136" s="7">
        <f t="shared" si="8"/>
        <v>16416</v>
      </c>
      <c r="M136" s="8"/>
      <c r="N136" s="8"/>
      <c r="O136" s="8"/>
      <c r="P136" s="8"/>
      <c r="Q136" s="8"/>
      <c r="S136" s="92"/>
      <c r="W136"/>
      <c r="X136"/>
      <c r="Y136"/>
    </row>
    <row r="137" spans="1:25" ht="12.75" customHeight="1" x14ac:dyDescent="0.2">
      <c r="A137" s="238"/>
      <c r="B137" s="225"/>
      <c r="C137" s="9" t="s">
        <v>484</v>
      </c>
      <c r="D137" s="7">
        <v>3296</v>
      </c>
      <c r="E137" s="10">
        <f t="shared" si="6"/>
        <v>1</v>
      </c>
      <c r="F137" s="7"/>
      <c r="G137" s="7"/>
      <c r="H137" s="10">
        <f t="shared" si="7"/>
        <v>0</v>
      </c>
      <c r="I137" s="7">
        <f t="shared" si="8"/>
        <v>3296</v>
      </c>
      <c r="S137" s="92"/>
      <c r="W137"/>
      <c r="X137"/>
      <c r="Y137"/>
    </row>
    <row r="138" spans="1:25" ht="12.75" customHeight="1" x14ac:dyDescent="0.2">
      <c r="A138" s="238"/>
      <c r="B138" s="225"/>
      <c r="C138" s="9" t="s">
        <v>491</v>
      </c>
      <c r="D138" s="7">
        <v>2400</v>
      </c>
      <c r="E138" s="10">
        <f t="shared" si="6"/>
        <v>1</v>
      </c>
      <c r="F138" s="7"/>
      <c r="G138" s="7"/>
      <c r="H138" s="10">
        <f t="shared" si="7"/>
        <v>0</v>
      </c>
      <c r="I138" s="7">
        <f t="shared" si="8"/>
        <v>2400</v>
      </c>
      <c r="S138" s="92"/>
      <c r="W138"/>
      <c r="X138"/>
      <c r="Y138"/>
    </row>
    <row r="139" spans="1:25" ht="12.75" customHeight="1" x14ac:dyDescent="0.2">
      <c r="A139" s="238"/>
      <c r="B139" s="225"/>
      <c r="C139" s="9" t="s">
        <v>497</v>
      </c>
      <c r="D139" s="7">
        <v>12240</v>
      </c>
      <c r="E139" s="10">
        <f t="shared" si="6"/>
        <v>0.65891472868217049</v>
      </c>
      <c r="F139" s="7"/>
      <c r="G139" s="7">
        <v>6336</v>
      </c>
      <c r="H139" s="10">
        <f t="shared" si="7"/>
        <v>0.34108527131782945</v>
      </c>
      <c r="I139" s="7">
        <f t="shared" si="8"/>
        <v>18576</v>
      </c>
      <c r="S139" s="92"/>
      <c r="W139"/>
      <c r="X139"/>
      <c r="Y139"/>
    </row>
    <row r="140" spans="1:25" ht="12.75" customHeight="1" x14ac:dyDescent="0.2">
      <c r="A140" s="238"/>
      <c r="B140" s="225"/>
      <c r="C140" s="9" t="s">
        <v>562</v>
      </c>
      <c r="D140" s="7">
        <v>3552</v>
      </c>
      <c r="E140" s="10">
        <f t="shared" si="6"/>
        <v>1</v>
      </c>
      <c r="F140" s="7"/>
      <c r="G140" s="7"/>
      <c r="H140" s="10">
        <f t="shared" si="7"/>
        <v>0</v>
      </c>
      <c r="I140" s="7">
        <f t="shared" si="8"/>
        <v>3552</v>
      </c>
      <c r="S140" s="92"/>
      <c r="W140"/>
      <c r="X140"/>
      <c r="Y140"/>
    </row>
    <row r="141" spans="1:25" ht="12.75" customHeight="1" thickBot="1" x14ac:dyDescent="0.25">
      <c r="A141" s="238"/>
      <c r="B141" s="225"/>
      <c r="C141" s="72" t="s">
        <v>44</v>
      </c>
      <c r="D141" s="73">
        <f>SUM(D132:D140)</f>
        <v>117456</v>
      </c>
      <c r="E141" s="74">
        <f t="shared" si="6"/>
        <v>0.6391815411406182</v>
      </c>
      <c r="F141" s="73"/>
      <c r="G141" s="73">
        <f>SUM(G132:G140)</f>
        <v>66304</v>
      </c>
      <c r="H141" s="74">
        <f t="shared" si="7"/>
        <v>0.3608184588593818</v>
      </c>
      <c r="I141" s="73">
        <f t="shared" si="8"/>
        <v>183760</v>
      </c>
      <c r="S141" s="92"/>
      <c r="W141"/>
      <c r="X141"/>
      <c r="Y141"/>
    </row>
    <row r="142" spans="1:25" ht="12.75" customHeight="1" x14ac:dyDescent="0.2">
      <c r="A142" s="221" t="s">
        <v>347</v>
      </c>
      <c r="B142" s="224" t="s">
        <v>336</v>
      </c>
      <c r="C142" s="52" t="s">
        <v>669</v>
      </c>
      <c r="D142" s="71"/>
      <c r="E142" s="41"/>
      <c r="F142" s="42"/>
      <c r="G142" s="71"/>
      <c r="H142" s="41"/>
      <c r="I142" s="42"/>
      <c r="W142"/>
      <c r="X142"/>
      <c r="Y142"/>
    </row>
    <row r="143" spans="1:25" ht="12.75" customHeight="1" x14ac:dyDescent="0.2">
      <c r="A143" s="238"/>
      <c r="B143" s="224"/>
      <c r="C143" s="51" t="s">
        <v>563</v>
      </c>
      <c r="D143" s="16"/>
      <c r="E143" s="17" t="s">
        <v>615</v>
      </c>
      <c r="F143" s="16"/>
      <c r="G143" s="16"/>
      <c r="H143" s="17" t="s">
        <v>615</v>
      </c>
      <c r="I143" s="16">
        <f t="shared" si="8"/>
        <v>0</v>
      </c>
      <c r="W143"/>
      <c r="X143"/>
      <c r="Y143"/>
    </row>
    <row r="144" spans="1:25" ht="12.75" customHeight="1" x14ac:dyDescent="0.2">
      <c r="A144" s="238"/>
      <c r="B144" s="224"/>
      <c r="C144" s="51" t="s">
        <v>528</v>
      </c>
      <c r="D144" s="16">
        <v>1248</v>
      </c>
      <c r="E144" s="17">
        <f t="shared" si="6"/>
        <v>0.11403508771929824</v>
      </c>
      <c r="F144" s="16"/>
      <c r="G144" s="16">
        <v>9696</v>
      </c>
      <c r="H144" s="17">
        <f t="shared" si="7"/>
        <v>0.88596491228070173</v>
      </c>
      <c r="I144" s="16">
        <f t="shared" si="8"/>
        <v>10944</v>
      </c>
      <c r="S144" s="92"/>
      <c r="W144"/>
      <c r="X144"/>
      <c r="Y144"/>
    </row>
    <row r="145" spans="1:25" ht="12.75" customHeight="1" x14ac:dyDescent="0.2">
      <c r="A145" s="238"/>
      <c r="B145" s="224"/>
      <c r="C145" s="51" t="s">
        <v>529</v>
      </c>
      <c r="D145" s="16"/>
      <c r="E145" s="17">
        <f t="shared" si="6"/>
        <v>0</v>
      </c>
      <c r="F145" s="16"/>
      <c r="G145" s="16">
        <v>6240</v>
      </c>
      <c r="H145" s="17">
        <f t="shared" si="7"/>
        <v>1</v>
      </c>
      <c r="I145" s="16">
        <f t="shared" si="8"/>
        <v>6240</v>
      </c>
      <c r="S145" s="92"/>
      <c r="W145"/>
      <c r="X145"/>
      <c r="Y145"/>
    </row>
    <row r="146" spans="1:25" ht="12.75" customHeight="1" x14ac:dyDescent="0.2">
      <c r="A146" s="238"/>
      <c r="B146" s="224"/>
      <c r="C146" s="9" t="s">
        <v>530</v>
      </c>
      <c r="D146" s="16">
        <v>2784</v>
      </c>
      <c r="E146" s="17">
        <f t="shared" si="6"/>
        <v>0.11328125</v>
      </c>
      <c r="F146" s="16"/>
      <c r="G146" s="16">
        <v>21792</v>
      </c>
      <c r="H146" s="17">
        <f t="shared" si="7"/>
        <v>0.88671875</v>
      </c>
      <c r="I146" s="16">
        <f t="shared" si="8"/>
        <v>24576</v>
      </c>
      <c r="S146" s="92"/>
      <c r="W146"/>
      <c r="X146"/>
      <c r="Y146"/>
    </row>
    <row r="147" spans="1:25" ht="12.75" customHeight="1" x14ac:dyDescent="0.2">
      <c r="A147" s="238"/>
      <c r="B147" s="224"/>
      <c r="C147" s="48" t="s">
        <v>526</v>
      </c>
      <c r="D147" s="16">
        <v>4608</v>
      </c>
      <c r="E147" s="17">
        <f t="shared" si="6"/>
        <v>1</v>
      </c>
      <c r="F147" s="16"/>
      <c r="G147" s="16"/>
      <c r="H147" s="17">
        <f t="shared" si="7"/>
        <v>0</v>
      </c>
      <c r="I147" s="16">
        <f t="shared" si="8"/>
        <v>4608</v>
      </c>
      <c r="S147" s="92"/>
      <c r="W147"/>
      <c r="X147"/>
      <c r="Y147"/>
    </row>
    <row r="148" spans="1:25" ht="12.75" customHeight="1" x14ac:dyDescent="0.2">
      <c r="A148" s="238"/>
      <c r="B148" s="224"/>
      <c r="C148" s="48" t="s">
        <v>531</v>
      </c>
      <c r="D148" s="16">
        <v>63184</v>
      </c>
      <c r="E148" s="17">
        <f t="shared" si="6"/>
        <v>0.57066473988439304</v>
      </c>
      <c r="F148" s="16"/>
      <c r="G148" s="16">
        <v>47536</v>
      </c>
      <c r="H148" s="17">
        <f t="shared" si="7"/>
        <v>0.42933526011560691</v>
      </c>
      <c r="I148" s="16">
        <f t="shared" si="8"/>
        <v>110720</v>
      </c>
      <c r="S148" s="92"/>
      <c r="W148"/>
      <c r="X148"/>
      <c r="Y148"/>
    </row>
    <row r="149" spans="1:25" ht="12.75" customHeight="1" x14ac:dyDescent="0.2">
      <c r="A149" s="238"/>
      <c r="B149" s="224"/>
      <c r="C149" s="48" t="s">
        <v>532</v>
      </c>
      <c r="D149" s="16">
        <v>20832</v>
      </c>
      <c r="E149" s="17">
        <f t="shared" si="6"/>
        <v>0.44927536231884058</v>
      </c>
      <c r="F149" s="7"/>
      <c r="G149" s="16">
        <v>25536</v>
      </c>
      <c r="H149" s="17">
        <f t="shared" si="7"/>
        <v>0.55072463768115942</v>
      </c>
      <c r="I149" s="7">
        <f t="shared" si="8"/>
        <v>46368</v>
      </c>
      <c r="M149" s="8"/>
      <c r="N149" s="8"/>
      <c r="O149" s="14"/>
      <c r="P149" s="14"/>
      <c r="Q149" s="14"/>
      <c r="S149" s="92"/>
      <c r="W149"/>
      <c r="X149"/>
      <c r="Y149"/>
    </row>
    <row r="150" spans="1:25" ht="12.75" customHeight="1" x14ac:dyDescent="0.2">
      <c r="A150" s="238"/>
      <c r="B150" s="224"/>
      <c r="C150" s="48" t="s">
        <v>533</v>
      </c>
      <c r="D150" s="16"/>
      <c r="E150" s="17">
        <f t="shared" si="6"/>
        <v>0</v>
      </c>
      <c r="F150" s="7"/>
      <c r="G150" s="16">
        <v>1584</v>
      </c>
      <c r="H150" s="17">
        <f t="shared" si="7"/>
        <v>1</v>
      </c>
      <c r="I150" s="7">
        <f t="shared" si="8"/>
        <v>1584</v>
      </c>
      <c r="M150" s="8"/>
      <c r="N150" s="8"/>
      <c r="O150" s="14"/>
      <c r="P150" s="14"/>
      <c r="Q150" s="14"/>
      <c r="S150" s="92"/>
      <c r="W150"/>
      <c r="X150"/>
      <c r="Y150"/>
    </row>
    <row r="151" spans="1:25" ht="12.75" customHeight="1" x14ac:dyDescent="0.2">
      <c r="A151" s="238"/>
      <c r="B151" s="224"/>
      <c r="C151" s="9" t="s">
        <v>534</v>
      </c>
      <c r="D151" s="16">
        <v>6400</v>
      </c>
      <c r="E151" s="17">
        <f t="shared" si="6"/>
        <v>0.40404040404040403</v>
      </c>
      <c r="F151" s="7"/>
      <c r="G151" s="16">
        <v>9440</v>
      </c>
      <c r="H151" s="17">
        <f t="shared" si="7"/>
        <v>0.59595959595959591</v>
      </c>
      <c r="I151" s="7">
        <f t="shared" si="8"/>
        <v>15840</v>
      </c>
      <c r="S151" s="92"/>
      <c r="W151"/>
      <c r="X151"/>
      <c r="Y151"/>
    </row>
    <row r="152" spans="1:25" ht="12.75" customHeight="1" x14ac:dyDescent="0.2">
      <c r="A152" s="238"/>
      <c r="B152" s="224"/>
      <c r="C152" s="48" t="s">
        <v>535</v>
      </c>
      <c r="D152" s="16">
        <v>9024</v>
      </c>
      <c r="E152" s="17">
        <f t="shared" si="6"/>
        <v>0.37524950099800397</v>
      </c>
      <c r="F152" s="7"/>
      <c r="G152" s="16">
        <v>15024</v>
      </c>
      <c r="H152" s="17">
        <f t="shared" si="7"/>
        <v>0.62475049900199597</v>
      </c>
      <c r="I152" s="7">
        <f t="shared" si="8"/>
        <v>24048</v>
      </c>
      <c r="S152" s="92"/>
      <c r="W152"/>
      <c r="X152"/>
      <c r="Y152"/>
    </row>
    <row r="153" spans="1:25" ht="12.75" customHeight="1" x14ac:dyDescent="0.2">
      <c r="A153" s="238"/>
      <c r="B153" s="224"/>
      <c r="C153" s="9" t="s">
        <v>536</v>
      </c>
      <c r="D153" s="16">
        <v>1680</v>
      </c>
      <c r="E153" s="17">
        <f t="shared" si="6"/>
        <v>1</v>
      </c>
      <c r="F153" s="7"/>
      <c r="G153" s="16"/>
      <c r="H153" s="17">
        <f t="shared" si="7"/>
        <v>0</v>
      </c>
      <c r="I153" s="7">
        <f t="shared" si="8"/>
        <v>1680</v>
      </c>
      <c r="S153" s="92"/>
      <c r="W153"/>
      <c r="X153"/>
      <c r="Y153"/>
    </row>
    <row r="154" spans="1:25" ht="12.75" customHeight="1" x14ac:dyDescent="0.2">
      <c r="A154" s="238"/>
      <c r="B154" s="224"/>
      <c r="C154" s="9" t="s">
        <v>537</v>
      </c>
      <c r="D154" s="16"/>
      <c r="E154" s="17">
        <f t="shared" si="6"/>
        <v>0</v>
      </c>
      <c r="F154" s="7"/>
      <c r="G154" s="16">
        <v>1584</v>
      </c>
      <c r="H154" s="17">
        <f t="shared" si="7"/>
        <v>1</v>
      </c>
      <c r="I154" s="7">
        <f t="shared" si="8"/>
        <v>1584</v>
      </c>
      <c r="S154" s="92"/>
      <c r="W154"/>
      <c r="X154"/>
      <c r="Y154"/>
    </row>
    <row r="155" spans="1:25" ht="12.75" customHeight="1" x14ac:dyDescent="0.2">
      <c r="A155" s="238"/>
      <c r="B155" s="224"/>
      <c r="C155" s="9" t="s">
        <v>539</v>
      </c>
      <c r="D155" s="16"/>
      <c r="E155" s="10" t="s">
        <v>615</v>
      </c>
      <c r="F155" s="7"/>
      <c r="G155" s="16">
        <v>2352</v>
      </c>
      <c r="H155" s="10" t="s">
        <v>615</v>
      </c>
      <c r="I155" s="7">
        <f t="shared" si="8"/>
        <v>2352</v>
      </c>
      <c r="S155" s="92"/>
      <c r="W155"/>
      <c r="X155"/>
      <c r="Y155"/>
    </row>
    <row r="156" spans="1:25" ht="12.75" customHeight="1" x14ac:dyDescent="0.2">
      <c r="A156" s="238"/>
      <c r="B156" s="224"/>
      <c r="C156" s="34" t="s">
        <v>44</v>
      </c>
      <c r="D156" s="32">
        <f>SUM(D143:D155)</f>
        <v>109760</v>
      </c>
      <c r="E156" s="33">
        <f t="shared" si="6"/>
        <v>0.43808672329012072</v>
      </c>
      <c r="F156" s="32"/>
      <c r="G156" s="32">
        <f>SUM(G143:G155)</f>
        <v>140784</v>
      </c>
      <c r="H156" s="33">
        <f t="shared" si="7"/>
        <v>0.56191327670987934</v>
      </c>
      <c r="I156" s="32">
        <f t="shared" si="8"/>
        <v>250544</v>
      </c>
      <c r="S156" s="92"/>
      <c r="W156"/>
      <c r="X156"/>
      <c r="Y156"/>
    </row>
    <row r="157" spans="1:25" ht="12.75" customHeight="1" thickBot="1" x14ac:dyDescent="0.25">
      <c r="A157" s="238"/>
      <c r="B157" s="227"/>
      <c r="C157" s="58" t="s">
        <v>0</v>
      </c>
      <c r="D157" s="59">
        <f>SUM(D118,D130,D141,D156)</f>
        <v>472672</v>
      </c>
      <c r="E157" s="60">
        <f t="shared" si="6"/>
        <v>0.61588175203785933</v>
      </c>
      <c r="F157" s="62"/>
      <c r="G157" s="59">
        <f>SUM(G118,G130,G141,G156)</f>
        <v>294800</v>
      </c>
      <c r="H157" s="60">
        <f t="shared" si="7"/>
        <v>0.38411824796214061</v>
      </c>
      <c r="I157" s="62">
        <f t="shared" si="8"/>
        <v>767472</v>
      </c>
      <c r="W157"/>
      <c r="X157"/>
      <c r="Y157"/>
    </row>
    <row r="158" spans="1:25" ht="12.75" customHeight="1" x14ac:dyDescent="0.2">
      <c r="A158" s="221" t="s">
        <v>347</v>
      </c>
      <c r="B158" s="223" t="s">
        <v>662</v>
      </c>
      <c r="C158" s="50" t="s">
        <v>287</v>
      </c>
      <c r="D158" s="42"/>
      <c r="E158" s="41"/>
      <c r="F158" s="42"/>
      <c r="G158" s="42"/>
      <c r="H158" s="41"/>
      <c r="I158" s="42"/>
      <c r="W158"/>
      <c r="X158"/>
      <c r="Y158"/>
    </row>
    <row r="159" spans="1:25" ht="12.75" customHeight="1" x14ac:dyDescent="0.2">
      <c r="A159" s="239"/>
      <c r="B159" s="224"/>
      <c r="C159" s="49" t="s">
        <v>564</v>
      </c>
      <c r="D159" s="7">
        <v>4240</v>
      </c>
      <c r="E159" s="10">
        <f t="shared" si="6"/>
        <v>1</v>
      </c>
      <c r="F159" s="7"/>
      <c r="G159" s="7"/>
      <c r="H159" s="10">
        <f t="shared" si="7"/>
        <v>0</v>
      </c>
      <c r="I159" s="7">
        <f t="shared" si="8"/>
        <v>4240</v>
      </c>
      <c r="S159" s="92"/>
      <c r="W159"/>
      <c r="X159"/>
      <c r="Y159"/>
    </row>
    <row r="160" spans="1:25" ht="12.75" customHeight="1" x14ac:dyDescent="0.2">
      <c r="A160" s="239"/>
      <c r="B160" s="224"/>
      <c r="C160" s="49" t="s">
        <v>565</v>
      </c>
      <c r="D160" s="7">
        <v>43232</v>
      </c>
      <c r="E160" s="10">
        <f t="shared" si="6"/>
        <v>0.51961538461538459</v>
      </c>
      <c r="F160" s="7"/>
      <c r="G160" s="7">
        <v>39968</v>
      </c>
      <c r="H160" s="10">
        <f t="shared" si="7"/>
        <v>0.48038461538461541</v>
      </c>
      <c r="I160" s="7">
        <f t="shared" si="8"/>
        <v>83200</v>
      </c>
      <c r="S160" s="92"/>
      <c r="W160"/>
      <c r="X160"/>
      <c r="Y160"/>
    </row>
    <row r="161" spans="1:25" ht="12.75" customHeight="1" x14ac:dyDescent="0.2">
      <c r="A161" s="239"/>
      <c r="B161" s="224"/>
      <c r="C161" s="49" t="s">
        <v>566</v>
      </c>
      <c r="D161" s="7">
        <v>6992</v>
      </c>
      <c r="E161" s="10">
        <f t="shared" si="6"/>
        <v>0.49267192784667418</v>
      </c>
      <c r="F161" s="7"/>
      <c r="G161" s="7">
        <v>7200</v>
      </c>
      <c r="H161" s="10">
        <f t="shared" si="7"/>
        <v>0.50732807215332587</v>
      </c>
      <c r="I161" s="7">
        <f t="shared" si="8"/>
        <v>14192</v>
      </c>
      <c r="S161" s="92"/>
      <c r="W161"/>
      <c r="X161"/>
      <c r="Y161"/>
    </row>
    <row r="162" spans="1:25" ht="12.75" customHeight="1" x14ac:dyDescent="0.2">
      <c r="A162" s="239"/>
      <c r="B162" s="224"/>
      <c r="C162" s="49" t="s">
        <v>567</v>
      </c>
      <c r="D162" s="7">
        <v>832</v>
      </c>
      <c r="E162" s="10">
        <f t="shared" si="6"/>
        <v>1</v>
      </c>
      <c r="F162" s="7"/>
      <c r="G162" s="7"/>
      <c r="H162" s="10">
        <f t="shared" si="7"/>
        <v>0</v>
      </c>
      <c r="I162" s="7">
        <f t="shared" si="8"/>
        <v>832</v>
      </c>
      <c r="S162" s="92"/>
      <c r="W162"/>
      <c r="X162"/>
      <c r="Y162"/>
    </row>
    <row r="163" spans="1:25" ht="12.75" customHeight="1" x14ac:dyDescent="0.2">
      <c r="A163" s="239"/>
      <c r="B163" s="224"/>
      <c r="C163" s="49" t="s">
        <v>568</v>
      </c>
      <c r="D163" s="7"/>
      <c r="E163" s="10" t="s">
        <v>615</v>
      </c>
      <c r="F163" s="7"/>
      <c r="G163" s="7"/>
      <c r="H163" s="10" t="s">
        <v>615</v>
      </c>
      <c r="I163" s="7">
        <f t="shared" si="8"/>
        <v>0</v>
      </c>
      <c r="S163" s="92"/>
      <c r="W163"/>
      <c r="X163"/>
      <c r="Y163"/>
    </row>
    <row r="164" spans="1:25" ht="12.75" customHeight="1" x14ac:dyDescent="0.2">
      <c r="A164" s="239"/>
      <c r="B164" s="224"/>
      <c r="C164" s="9" t="s">
        <v>569</v>
      </c>
      <c r="D164" s="7">
        <v>6208</v>
      </c>
      <c r="E164" s="10">
        <f t="shared" si="6"/>
        <v>0.70289855072463769</v>
      </c>
      <c r="F164" s="7"/>
      <c r="G164" s="7">
        <v>2624</v>
      </c>
      <c r="H164" s="10">
        <f t="shared" si="7"/>
        <v>0.29710144927536231</v>
      </c>
      <c r="I164" s="7">
        <f t="shared" si="8"/>
        <v>8832</v>
      </c>
      <c r="M164" s="8"/>
      <c r="N164" s="8"/>
      <c r="O164" s="8"/>
      <c r="P164" s="8"/>
      <c r="Q164" s="8"/>
      <c r="S164" s="92"/>
      <c r="W164"/>
      <c r="X164"/>
      <c r="Y164"/>
    </row>
    <row r="165" spans="1:25" ht="12.75" customHeight="1" x14ac:dyDescent="0.2">
      <c r="A165" s="239"/>
      <c r="B165" s="224"/>
      <c r="C165" s="34" t="s">
        <v>44</v>
      </c>
      <c r="D165" s="32">
        <f>SUM(D159:D164)</f>
        <v>61504</v>
      </c>
      <c r="E165" s="33">
        <f t="shared" si="6"/>
        <v>0.55261644623346751</v>
      </c>
      <c r="F165" s="32"/>
      <c r="G165" s="32">
        <f>SUM(G159:G164)</f>
        <v>49792</v>
      </c>
      <c r="H165" s="33">
        <f t="shared" si="7"/>
        <v>0.44738355376653249</v>
      </c>
      <c r="I165" s="32">
        <f t="shared" si="8"/>
        <v>111296</v>
      </c>
      <c r="S165" s="92"/>
      <c r="W165"/>
      <c r="X165"/>
      <c r="Y165"/>
    </row>
    <row r="166" spans="1:25" ht="12.75" customHeight="1" x14ac:dyDescent="0.2">
      <c r="A166" s="239"/>
      <c r="B166" s="224"/>
      <c r="C166" s="52" t="s">
        <v>178</v>
      </c>
      <c r="D166" s="42"/>
      <c r="E166" s="41"/>
      <c r="F166" s="42"/>
      <c r="G166" s="42"/>
      <c r="H166" s="41"/>
      <c r="I166" s="42"/>
      <c r="S166" s="92"/>
      <c r="W166"/>
      <c r="X166"/>
      <c r="Y166"/>
    </row>
    <row r="167" spans="1:25" ht="12.75" customHeight="1" x14ac:dyDescent="0.2">
      <c r="A167" s="239"/>
      <c r="B167" s="224"/>
      <c r="C167" s="9" t="s">
        <v>522</v>
      </c>
      <c r="D167" s="7">
        <v>6784</v>
      </c>
      <c r="E167" s="10">
        <f t="shared" ref="E167:E172" si="12">+D167/$I167</f>
        <v>0.64242424242424245</v>
      </c>
      <c r="F167" s="7"/>
      <c r="G167" s="7">
        <v>3776</v>
      </c>
      <c r="H167" s="10">
        <f t="shared" ref="H167:H172" si="13">+G167/$I167</f>
        <v>0.3575757575757576</v>
      </c>
      <c r="I167" s="7">
        <f t="shared" ref="I167:I172" si="14">+D167+G167</f>
        <v>10560</v>
      </c>
      <c r="S167" s="92"/>
      <c r="W167"/>
      <c r="X167"/>
      <c r="Y167"/>
    </row>
    <row r="168" spans="1:25" ht="12.75" customHeight="1" x14ac:dyDescent="0.2">
      <c r="A168" s="239"/>
      <c r="B168" s="224"/>
      <c r="C168" s="9" t="s">
        <v>431</v>
      </c>
      <c r="D168" s="7"/>
      <c r="E168" s="10">
        <f t="shared" si="12"/>
        <v>0</v>
      </c>
      <c r="F168" s="7"/>
      <c r="G168" s="7">
        <v>8880</v>
      </c>
      <c r="H168" s="10">
        <f t="shared" si="13"/>
        <v>1</v>
      </c>
      <c r="I168" s="7">
        <f t="shared" si="14"/>
        <v>8880</v>
      </c>
      <c r="S168" s="92"/>
      <c r="W168"/>
      <c r="X168"/>
      <c r="Y168"/>
    </row>
    <row r="169" spans="1:25" ht="12.75" customHeight="1" x14ac:dyDescent="0.2">
      <c r="A169" s="239"/>
      <c r="B169" s="224"/>
      <c r="C169" s="9" t="s">
        <v>455</v>
      </c>
      <c r="D169" s="7">
        <v>16128</v>
      </c>
      <c r="E169" s="10">
        <f t="shared" si="12"/>
        <v>0.33399602385685884</v>
      </c>
      <c r="F169" s="7"/>
      <c r="G169" s="7">
        <v>32160</v>
      </c>
      <c r="H169" s="10">
        <f t="shared" si="13"/>
        <v>0.66600397614314111</v>
      </c>
      <c r="I169" s="7">
        <f t="shared" si="14"/>
        <v>48288</v>
      </c>
      <c r="S169" s="92"/>
      <c r="W169"/>
      <c r="X169"/>
      <c r="Y169"/>
    </row>
    <row r="170" spans="1:25" ht="12.75" customHeight="1" x14ac:dyDescent="0.2">
      <c r="A170" s="239"/>
      <c r="B170" s="224"/>
      <c r="C170" s="9" t="s">
        <v>459</v>
      </c>
      <c r="D170" s="7">
        <v>8640</v>
      </c>
      <c r="E170" s="10">
        <f t="shared" si="12"/>
        <v>0.52173913043478259</v>
      </c>
      <c r="F170" s="7"/>
      <c r="G170" s="7">
        <v>7920</v>
      </c>
      <c r="H170" s="10">
        <f t="shared" si="13"/>
        <v>0.47826086956521741</v>
      </c>
      <c r="I170" s="7">
        <f t="shared" si="14"/>
        <v>16560</v>
      </c>
      <c r="S170" s="92"/>
      <c r="W170"/>
      <c r="X170"/>
      <c r="Y170"/>
    </row>
    <row r="171" spans="1:25" ht="12.75" customHeight="1" x14ac:dyDescent="0.2">
      <c r="A171" s="239"/>
      <c r="B171" s="224"/>
      <c r="C171" s="51" t="s">
        <v>488</v>
      </c>
      <c r="D171" s="7">
        <v>81856</v>
      </c>
      <c r="E171" s="10">
        <f t="shared" si="12"/>
        <v>0.74729769208296815</v>
      </c>
      <c r="F171" s="7"/>
      <c r="G171" s="7">
        <v>27680</v>
      </c>
      <c r="H171" s="10">
        <f t="shared" si="13"/>
        <v>0.25270230791703185</v>
      </c>
      <c r="I171" s="7">
        <f t="shared" si="14"/>
        <v>109536</v>
      </c>
      <c r="S171" s="92"/>
      <c r="W171"/>
      <c r="X171"/>
      <c r="Y171"/>
    </row>
    <row r="172" spans="1:25" ht="12.75" customHeight="1" x14ac:dyDescent="0.2">
      <c r="A172" s="239"/>
      <c r="B172" s="224"/>
      <c r="C172" s="34" t="s">
        <v>44</v>
      </c>
      <c r="D172" s="32">
        <f>SUM(D167:D171)</f>
        <v>113408</v>
      </c>
      <c r="E172" s="33">
        <f t="shared" si="12"/>
        <v>0.58510813934290906</v>
      </c>
      <c r="F172" s="32"/>
      <c r="G172" s="32">
        <f>SUM(G167:G171)</f>
        <v>80416</v>
      </c>
      <c r="H172" s="33">
        <f t="shared" si="13"/>
        <v>0.41489186065709099</v>
      </c>
      <c r="I172" s="32">
        <f t="shared" si="14"/>
        <v>193824</v>
      </c>
      <c r="S172" s="92"/>
      <c r="W172"/>
      <c r="X172"/>
      <c r="Y172"/>
    </row>
    <row r="173" spans="1:25" ht="12.75" customHeight="1" x14ac:dyDescent="0.2">
      <c r="A173" s="239"/>
      <c r="B173" s="224"/>
      <c r="C173" s="53" t="s">
        <v>623</v>
      </c>
      <c r="D173" s="32"/>
      <c r="E173" s="33"/>
      <c r="F173" s="64"/>
      <c r="G173" s="32"/>
      <c r="H173" s="33"/>
      <c r="I173" s="32"/>
      <c r="S173" s="92"/>
      <c r="W173"/>
      <c r="X173"/>
      <c r="Y173"/>
    </row>
    <row r="174" spans="1:25" ht="12.75" customHeight="1" x14ac:dyDescent="0.2">
      <c r="A174" s="239"/>
      <c r="B174" s="224"/>
      <c r="C174" s="9" t="s">
        <v>570</v>
      </c>
      <c r="D174" s="15">
        <v>21408</v>
      </c>
      <c r="E174" s="10">
        <f t="shared" si="6"/>
        <v>0.45417515274949083</v>
      </c>
      <c r="F174" s="7"/>
      <c r="G174" s="15">
        <v>25728</v>
      </c>
      <c r="H174" s="10">
        <f t="shared" si="7"/>
        <v>0.54582484725050917</v>
      </c>
      <c r="I174" s="7">
        <f t="shared" si="8"/>
        <v>47136</v>
      </c>
      <c r="S174" s="92"/>
      <c r="W174"/>
      <c r="X174"/>
      <c r="Y174"/>
    </row>
    <row r="175" spans="1:25" ht="12.75" customHeight="1" x14ac:dyDescent="0.2">
      <c r="A175" s="239"/>
      <c r="B175" s="224"/>
      <c r="C175" s="49" t="s">
        <v>571</v>
      </c>
      <c r="D175" s="15">
        <v>832</v>
      </c>
      <c r="E175" s="10">
        <f t="shared" si="6"/>
        <v>1</v>
      </c>
      <c r="F175" s="7"/>
      <c r="G175" s="7"/>
      <c r="H175" s="10">
        <f t="shared" si="7"/>
        <v>0</v>
      </c>
      <c r="I175" s="7">
        <f t="shared" si="8"/>
        <v>832</v>
      </c>
      <c r="S175" s="92"/>
      <c r="W175"/>
      <c r="X175"/>
      <c r="Y175"/>
    </row>
    <row r="176" spans="1:25" ht="12.75" customHeight="1" x14ac:dyDescent="0.2">
      <c r="A176" s="239"/>
      <c r="B176" s="224"/>
      <c r="C176" s="9" t="s">
        <v>572</v>
      </c>
      <c r="D176" s="14">
        <v>10144</v>
      </c>
      <c r="E176" s="17">
        <f t="shared" si="6"/>
        <v>0.59754948162111221</v>
      </c>
      <c r="F176" s="16"/>
      <c r="G176" s="14">
        <v>6832</v>
      </c>
      <c r="H176" s="17">
        <f t="shared" si="7"/>
        <v>0.40245051837888784</v>
      </c>
      <c r="I176" s="16">
        <f t="shared" si="8"/>
        <v>16976</v>
      </c>
      <c r="S176" s="92"/>
      <c r="W176"/>
      <c r="X176"/>
      <c r="Y176"/>
    </row>
    <row r="177" spans="1:25" ht="12.75" customHeight="1" x14ac:dyDescent="0.2">
      <c r="A177" s="239"/>
      <c r="B177" s="224"/>
      <c r="C177" s="9" t="s">
        <v>573</v>
      </c>
      <c r="D177" s="7">
        <v>4048</v>
      </c>
      <c r="E177" s="10">
        <f t="shared" si="6"/>
        <v>0.7643504531722054</v>
      </c>
      <c r="F177" s="7"/>
      <c r="G177" s="7">
        <v>1248</v>
      </c>
      <c r="H177" s="10">
        <f t="shared" si="7"/>
        <v>0.23564954682779457</v>
      </c>
      <c r="I177" s="7">
        <f t="shared" si="8"/>
        <v>5296</v>
      </c>
      <c r="S177" s="92"/>
      <c r="W177"/>
      <c r="X177"/>
      <c r="Y177"/>
    </row>
    <row r="178" spans="1:25" ht="12.75" customHeight="1" x14ac:dyDescent="0.2">
      <c r="A178" s="239"/>
      <c r="B178" s="224"/>
      <c r="C178" s="49" t="s">
        <v>486</v>
      </c>
      <c r="D178" s="15">
        <v>11760</v>
      </c>
      <c r="E178" s="17">
        <f t="shared" si="6"/>
        <v>0.43057996485061512</v>
      </c>
      <c r="F178" s="16"/>
      <c r="G178" s="7">
        <v>15552</v>
      </c>
      <c r="H178" s="17">
        <f t="shared" si="7"/>
        <v>0.56942003514938488</v>
      </c>
      <c r="I178" s="16">
        <f t="shared" si="8"/>
        <v>27312</v>
      </c>
      <c r="T178" s="92"/>
      <c r="U178" s="92"/>
      <c r="V178" s="92"/>
      <c r="W178" s="92"/>
      <c r="X178"/>
      <c r="Y178"/>
    </row>
    <row r="179" spans="1:25" ht="12.75" customHeight="1" x14ac:dyDescent="0.2">
      <c r="A179" s="239"/>
      <c r="B179" s="224"/>
      <c r="C179" s="49" t="s">
        <v>574</v>
      </c>
      <c r="D179" s="7">
        <v>6384</v>
      </c>
      <c r="E179" s="10">
        <f t="shared" si="6"/>
        <v>0.58333333333333337</v>
      </c>
      <c r="F179" s="7"/>
      <c r="G179" s="7">
        <v>4560</v>
      </c>
      <c r="H179" s="10">
        <f t="shared" si="7"/>
        <v>0.41666666666666669</v>
      </c>
      <c r="I179" s="7">
        <f t="shared" si="8"/>
        <v>10944</v>
      </c>
      <c r="S179" s="92"/>
      <c r="W179"/>
      <c r="X179"/>
      <c r="Y179"/>
    </row>
    <row r="180" spans="1:25" ht="12.75" customHeight="1" x14ac:dyDescent="0.2">
      <c r="A180" s="239"/>
      <c r="B180" s="224"/>
      <c r="C180" s="49" t="s">
        <v>575</v>
      </c>
      <c r="D180" s="7">
        <v>2448</v>
      </c>
      <c r="E180" s="10">
        <f t="shared" si="6"/>
        <v>0.35915492957746481</v>
      </c>
      <c r="F180" s="7"/>
      <c r="G180" s="7">
        <v>4368</v>
      </c>
      <c r="H180" s="10">
        <f t="shared" si="7"/>
        <v>0.64084507042253525</v>
      </c>
      <c r="I180" s="7">
        <f t="shared" si="8"/>
        <v>6816</v>
      </c>
      <c r="S180" s="92"/>
      <c r="W180"/>
      <c r="X180"/>
      <c r="Y180"/>
    </row>
    <row r="181" spans="1:25" ht="12.75" customHeight="1" x14ac:dyDescent="0.2">
      <c r="A181" s="239"/>
      <c r="B181" s="224"/>
      <c r="C181" s="49" t="s">
        <v>576</v>
      </c>
      <c r="D181" s="7">
        <v>672</v>
      </c>
      <c r="E181" s="10">
        <f t="shared" si="6"/>
        <v>1</v>
      </c>
      <c r="F181" s="7"/>
      <c r="G181" s="7"/>
      <c r="H181" s="10">
        <f t="shared" si="7"/>
        <v>0</v>
      </c>
      <c r="I181" s="7">
        <f t="shared" si="8"/>
        <v>672</v>
      </c>
      <c r="S181" s="92"/>
      <c r="W181"/>
      <c r="X181"/>
      <c r="Y181"/>
    </row>
    <row r="182" spans="1:25" ht="12.75" customHeight="1" x14ac:dyDescent="0.2">
      <c r="A182" s="239"/>
      <c r="B182" s="224"/>
      <c r="C182" s="49" t="s">
        <v>577</v>
      </c>
      <c r="D182" s="7">
        <v>3856</v>
      </c>
      <c r="E182" s="10">
        <f t="shared" si="6"/>
        <v>0.20269133725820015</v>
      </c>
      <c r="F182" s="7"/>
      <c r="G182" s="7">
        <v>15168</v>
      </c>
      <c r="H182" s="10">
        <f t="shared" si="7"/>
        <v>0.79730866274179979</v>
      </c>
      <c r="I182" s="7">
        <f t="shared" si="8"/>
        <v>19024</v>
      </c>
      <c r="S182" s="92"/>
      <c r="W182"/>
      <c r="X182"/>
      <c r="Y182"/>
    </row>
    <row r="183" spans="1:25" ht="12.75" customHeight="1" x14ac:dyDescent="0.2">
      <c r="A183" s="239"/>
      <c r="B183" s="224"/>
      <c r="C183" s="34" t="s">
        <v>44</v>
      </c>
      <c r="D183" s="32">
        <f>SUM(D174:D182)</f>
        <v>61552</v>
      </c>
      <c r="E183" s="33">
        <f t="shared" si="6"/>
        <v>0.4559137236311922</v>
      </c>
      <c r="F183" s="32"/>
      <c r="G183" s="32">
        <f>SUM(G174:G182)</f>
        <v>73456</v>
      </c>
      <c r="H183" s="33">
        <f t="shared" si="7"/>
        <v>0.5440862763688078</v>
      </c>
      <c r="I183" s="32">
        <f t="shared" si="8"/>
        <v>135008</v>
      </c>
      <c r="S183" s="92"/>
      <c r="W183"/>
      <c r="X183"/>
      <c r="Y183"/>
    </row>
    <row r="184" spans="1:25" ht="12.75" customHeight="1" x14ac:dyDescent="0.2">
      <c r="A184" s="239"/>
      <c r="B184" s="225"/>
      <c r="C184" s="53" t="s">
        <v>674</v>
      </c>
      <c r="D184" s="32"/>
      <c r="E184" s="33"/>
      <c r="F184" s="64"/>
      <c r="G184" s="32"/>
      <c r="H184" s="33"/>
      <c r="I184" s="32"/>
      <c r="M184" s="8"/>
      <c r="N184" s="8"/>
      <c r="O184" s="8"/>
      <c r="P184" s="8"/>
      <c r="Q184" s="8"/>
      <c r="S184" s="92"/>
      <c r="W184"/>
      <c r="X184"/>
      <c r="Y184"/>
    </row>
    <row r="185" spans="1:25" ht="12.75" customHeight="1" x14ac:dyDescent="0.2">
      <c r="A185" s="239"/>
      <c r="B185" s="225"/>
      <c r="C185" s="8" t="s">
        <v>578</v>
      </c>
      <c r="D185" s="7">
        <v>3392</v>
      </c>
      <c r="E185" s="10">
        <f t="shared" ref="E185:E191" si="15">+D185/$I185</f>
        <v>0.13341724354940215</v>
      </c>
      <c r="F185" s="7"/>
      <c r="G185" s="15">
        <v>22032</v>
      </c>
      <c r="H185" s="10">
        <f t="shared" ref="H185:H191" si="16">+G185/$I185</f>
        <v>0.8665827564505979</v>
      </c>
      <c r="I185" s="7">
        <f t="shared" ref="I185:I191" si="17">+D185+G185</f>
        <v>25424</v>
      </c>
      <c r="M185" s="8"/>
      <c r="N185" s="8"/>
      <c r="O185" s="8"/>
      <c r="P185" s="8"/>
      <c r="Q185" s="8"/>
      <c r="S185" s="92"/>
      <c r="W185"/>
      <c r="X185"/>
      <c r="Y185"/>
    </row>
    <row r="186" spans="1:25" ht="12.75" customHeight="1" x14ac:dyDescent="0.2">
      <c r="A186" s="239"/>
      <c r="B186" s="225"/>
      <c r="C186" s="49" t="s">
        <v>579</v>
      </c>
      <c r="D186" s="7">
        <v>36720</v>
      </c>
      <c r="E186" s="10">
        <f t="shared" si="15"/>
        <v>0.63661581137309298</v>
      </c>
      <c r="F186" s="7"/>
      <c r="G186" s="15">
        <v>20960</v>
      </c>
      <c r="H186" s="10">
        <f t="shared" si="16"/>
        <v>0.36338418862690708</v>
      </c>
      <c r="I186" s="7">
        <f t="shared" si="17"/>
        <v>57680</v>
      </c>
      <c r="S186" s="92"/>
      <c r="W186"/>
      <c r="X186"/>
      <c r="Y186"/>
    </row>
    <row r="187" spans="1:25" ht="12.75" customHeight="1" x14ac:dyDescent="0.2">
      <c r="A187" s="239"/>
      <c r="B187" s="225"/>
      <c r="C187" s="49" t="s">
        <v>580</v>
      </c>
      <c r="D187" s="7">
        <v>4928</v>
      </c>
      <c r="E187" s="10">
        <f t="shared" si="15"/>
        <v>0.71794871794871795</v>
      </c>
      <c r="F187" s="7"/>
      <c r="G187" s="15">
        <v>1936</v>
      </c>
      <c r="H187" s="10">
        <f t="shared" si="16"/>
        <v>0.28205128205128205</v>
      </c>
      <c r="I187" s="7">
        <f t="shared" si="17"/>
        <v>6864</v>
      </c>
      <c r="S187" s="92"/>
      <c r="W187"/>
      <c r="X187"/>
      <c r="Y187"/>
    </row>
    <row r="188" spans="1:25" ht="12.75" customHeight="1" x14ac:dyDescent="0.2">
      <c r="A188" s="239"/>
      <c r="B188" s="225"/>
      <c r="C188" s="49" t="s">
        <v>581</v>
      </c>
      <c r="D188" s="7"/>
      <c r="E188" s="10">
        <f t="shared" si="15"/>
        <v>0</v>
      </c>
      <c r="F188" s="7"/>
      <c r="G188" s="15">
        <v>4736</v>
      </c>
      <c r="H188" s="10">
        <f t="shared" si="16"/>
        <v>1</v>
      </c>
      <c r="I188" s="7">
        <f t="shared" si="17"/>
        <v>4736</v>
      </c>
      <c r="S188" s="92"/>
      <c r="W188"/>
      <c r="X188"/>
      <c r="Y188"/>
    </row>
    <row r="189" spans="1:25" ht="12.75" customHeight="1" x14ac:dyDescent="0.2">
      <c r="A189" s="239"/>
      <c r="B189" s="225"/>
      <c r="C189" s="34" t="s">
        <v>44</v>
      </c>
      <c r="D189" s="32">
        <f>SUM(D185:D188)</f>
        <v>45040</v>
      </c>
      <c r="E189" s="33">
        <f t="shared" si="15"/>
        <v>0.47558709241425917</v>
      </c>
      <c r="F189" s="32"/>
      <c r="G189" s="32">
        <f>SUM(G185:G188)</f>
        <v>49664</v>
      </c>
      <c r="H189" s="33">
        <f t="shared" si="16"/>
        <v>0.52441290758574088</v>
      </c>
      <c r="I189" s="32">
        <f t="shared" si="17"/>
        <v>94704</v>
      </c>
      <c r="S189" s="92"/>
      <c r="W189"/>
      <c r="X189"/>
      <c r="Y189"/>
    </row>
    <row r="190" spans="1:25" ht="12.75" customHeight="1" thickBot="1" x14ac:dyDescent="0.25">
      <c r="A190" s="239"/>
      <c r="B190" s="226"/>
      <c r="C190" s="63" t="s">
        <v>0</v>
      </c>
      <c r="D190" s="62">
        <f>SUM(D165,D172,D183,D189)</f>
        <v>281504</v>
      </c>
      <c r="E190" s="60">
        <f t="shared" si="15"/>
        <v>0.52634098184102673</v>
      </c>
      <c r="F190" s="62"/>
      <c r="G190" s="62">
        <f>SUM(G165,G172,G183,G189)</f>
        <v>253328</v>
      </c>
      <c r="H190" s="60">
        <f t="shared" si="16"/>
        <v>0.47365901815897327</v>
      </c>
      <c r="I190" s="62">
        <f t="shared" si="17"/>
        <v>534832</v>
      </c>
      <c r="O190" s="14"/>
      <c r="W190"/>
      <c r="X190"/>
      <c r="Y190"/>
    </row>
    <row r="191" spans="1:25" ht="12.75" customHeight="1" thickBot="1" x14ac:dyDescent="0.25">
      <c r="A191" s="240"/>
      <c r="B191" s="228" t="s">
        <v>170</v>
      </c>
      <c r="C191" s="229"/>
      <c r="D191" s="75">
        <f>SUM(D157,D190)</f>
        <v>754176</v>
      </c>
      <c r="E191" s="76">
        <f t="shared" si="15"/>
        <v>0.5791090252352753</v>
      </c>
      <c r="F191" s="77"/>
      <c r="G191" s="75">
        <f>SUM(G157,G190)</f>
        <v>548128</v>
      </c>
      <c r="H191" s="76">
        <f t="shared" si="16"/>
        <v>0.42089097476472465</v>
      </c>
      <c r="I191" s="77">
        <f t="shared" si="17"/>
        <v>1302304</v>
      </c>
      <c r="W191"/>
      <c r="X191"/>
      <c r="Y191"/>
    </row>
    <row r="192" spans="1:25" ht="12.75" customHeight="1" x14ac:dyDescent="0.2">
      <c r="A192" s="224" t="s">
        <v>399</v>
      </c>
      <c r="B192" s="224" t="s">
        <v>396</v>
      </c>
      <c r="C192" s="54" t="s">
        <v>613</v>
      </c>
      <c r="D192" s="85"/>
      <c r="E192" s="86"/>
      <c r="F192" s="174"/>
      <c r="G192" s="85"/>
      <c r="H192" s="86"/>
      <c r="I192" s="85"/>
      <c r="W192"/>
      <c r="X192"/>
      <c r="Y192"/>
    </row>
    <row r="193" spans="1:25" ht="12.75" customHeight="1" x14ac:dyDescent="0.2">
      <c r="A193" s="230"/>
      <c r="B193" s="225"/>
      <c r="C193" s="49" t="s">
        <v>522</v>
      </c>
      <c r="D193" s="7"/>
      <c r="E193" s="10">
        <f t="shared" ref="E193:E218" si="18">+D193/$I193</f>
        <v>0</v>
      </c>
      <c r="F193" s="7"/>
      <c r="G193" s="7">
        <v>512</v>
      </c>
      <c r="H193" s="10">
        <f t="shared" ref="H193:H218" si="19">+G193/$I193</f>
        <v>1</v>
      </c>
      <c r="I193" s="7">
        <f t="shared" ref="I193:I218" si="20">+D193+G193</f>
        <v>512</v>
      </c>
      <c r="S193" s="92"/>
      <c r="W193"/>
      <c r="X193"/>
      <c r="Y193"/>
    </row>
    <row r="194" spans="1:25" ht="12.75" customHeight="1" x14ac:dyDescent="0.2">
      <c r="A194" s="230"/>
      <c r="B194" s="225"/>
      <c r="C194" s="89" t="s">
        <v>421</v>
      </c>
      <c r="D194" s="7"/>
      <c r="E194" s="10">
        <f t="shared" si="18"/>
        <v>0</v>
      </c>
      <c r="F194" s="7"/>
      <c r="G194" s="7">
        <v>3072</v>
      </c>
      <c r="H194" s="10">
        <f t="shared" si="19"/>
        <v>1</v>
      </c>
      <c r="I194" s="7">
        <f t="shared" si="20"/>
        <v>3072</v>
      </c>
      <c r="S194" s="92"/>
      <c r="W194"/>
      <c r="X194"/>
      <c r="Y194"/>
    </row>
    <row r="195" spans="1:25" ht="12.75" customHeight="1" x14ac:dyDescent="0.2">
      <c r="A195" s="230"/>
      <c r="B195" s="225"/>
      <c r="C195" s="89" t="s">
        <v>420</v>
      </c>
      <c r="D195" s="7"/>
      <c r="E195" s="10">
        <f t="shared" si="18"/>
        <v>0</v>
      </c>
      <c r="F195" s="7"/>
      <c r="G195" s="7">
        <v>11088</v>
      </c>
      <c r="H195" s="10">
        <f t="shared" si="19"/>
        <v>1</v>
      </c>
      <c r="I195" s="7">
        <f t="shared" si="20"/>
        <v>11088</v>
      </c>
      <c r="S195" s="92"/>
      <c r="W195"/>
      <c r="X195"/>
      <c r="Y195"/>
    </row>
    <row r="196" spans="1:25" ht="12.75" customHeight="1" x14ac:dyDescent="0.2">
      <c r="A196" s="230"/>
      <c r="B196" s="225"/>
      <c r="C196" s="89" t="s">
        <v>423</v>
      </c>
      <c r="D196" s="7"/>
      <c r="E196" s="10">
        <f t="shared" si="18"/>
        <v>0</v>
      </c>
      <c r="F196" s="7"/>
      <c r="G196" s="7">
        <v>1200</v>
      </c>
      <c r="H196" s="10">
        <f t="shared" si="19"/>
        <v>1</v>
      </c>
      <c r="I196" s="7">
        <f t="shared" si="20"/>
        <v>1200</v>
      </c>
      <c r="S196" s="92"/>
      <c r="W196"/>
      <c r="X196"/>
      <c r="Y196"/>
    </row>
    <row r="197" spans="1:25" ht="12.75" customHeight="1" x14ac:dyDescent="0.2">
      <c r="A197" s="230"/>
      <c r="B197" s="225"/>
      <c r="C197" s="89" t="s">
        <v>428</v>
      </c>
      <c r="D197" s="7"/>
      <c r="E197" s="10">
        <f t="shared" si="18"/>
        <v>0</v>
      </c>
      <c r="F197" s="7"/>
      <c r="G197" s="7">
        <v>7200</v>
      </c>
      <c r="H197" s="10">
        <f t="shared" si="19"/>
        <v>1</v>
      </c>
      <c r="I197" s="7">
        <f t="shared" si="20"/>
        <v>7200</v>
      </c>
      <c r="S197" s="92"/>
      <c r="W197"/>
      <c r="X197"/>
      <c r="Y197"/>
    </row>
    <row r="198" spans="1:25" ht="12.75" customHeight="1" x14ac:dyDescent="0.2">
      <c r="A198" s="230"/>
      <c r="B198" s="225"/>
      <c r="C198" s="89" t="s">
        <v>435</v>
      </c>
      <c r="D198" s="7"/>
      <c r="E198" s="10">
        <f t="shared" si="18"/>
        <v>0</v>
      </c>
      <c r="F198" s="7"/>
      <c r="G198" s="7">
        <v>5152</v>
      </c>
      <c r="H198" s="10">
        <f t="shared" si="19"/>
        <v>1</v>
      </c>
      <c r="I198" s="7">
        <f t="shared" si="20"/>
        <v>5152</v>
      </c>
      <c r="S198" s="92"/>
      <c r="W198"/>
      <c r="X198"/>
      <c r="Y198"/>
    </row>
    <row r="199" spans="1:25" ht="12.75" customHeight="1" x14ac:dyDescent="0.2">
      <c r="A199" s="230"/>
      <c r="B199" s="225"/>
      <c r="C199" s="89" t="s">
        <v>441</v>
      </c>
      <c r="D199" s="7">
        <v>9040</v>
      </c>
      <c r="E199" s="10">
        <f t="shared" si="18"/>
        <v>0.37666666666666665</v>
      </c>
      <c r="F199" s="7"/>
      <c r="G199" s="7">
        <v>14960</v>
      </c>
      <c r="H199" s="10">
        <f t="shared" si="19"/>
        <v>0.62333333333333329</v>
      </c>
      <c r="I199" s="7">
        <f t="shared" si="20"/>
        <v>24000</v>
      </c>
      <c r="S199" s="92"/>
      <c r="W199"/>
      <c r="X199"/>
      <c r="Y199"/>
    </row>
    <row r="200" spans="1:25" ht="12.75" customHeight="1" x14ac:dyDescent="0.2">
      <c r="A200" s="230"/>
      <c r="B200" s="225"/>
      <c r="C200" s="89" t="s">
        <v>448</v>
      </c>
      <c r="D200" s="7">
        <v>1520</v>
      </c>
      <c r="E200" s="10">
        <f t="shared" si="18"/>
        <v>0.19038076152304609</v>
      </c>
      <c r="F200" s="7"/>
      <c r="G200" s="7">
        <v>6464</v>
      </c>
      <c r="H200" s="10">
        <f t="shared" si="19"/>
        <v>0.80961923847695394</v>
      </c>
      <c r="I200" s="7">
        <f t="shared" si="20"/>
        <v>7984</v>
      </c>
      <c r="S200" s="92"/>
      <c r="W200"/>
      <c r="X200"/>
      <c r="Y200"/>
    </row>
    <row r="201" spans="1:25" ht="12.75" customHeight="1" x14ac:dyDescent="0.2">
      <c r="A201" s="230"/>
      <c r="B201" s="225"/>
      <c r="C201" s="89" t="s">
        <v>451</v>
      </c>
      <c r="D201" s="7"/>
      <c r="E201" s="10">
        <f t="shared" si="18"/>
        <v>0</v>
      </c>
      <c r="F201" s="7"/>
      <c r="G201" s="7">
        <v>1472</v>
      </c>
      <c r="H201" s="10">
        <f t="shared" si="19"/>
        <v>1</v>
      </c>
      <c r="I201" s="7">
        <f t="shared" si="20"/>
        <v>1472</v>
      </c>
      <c r="S201" s="92"/>
      <c r="W201"/>
      <c r="X201"/>
      <c r="Y201"/>
    </row>
    <row r="202" spans="1:25" ht="12.75" customHeight="1" x14ac:dyDescent="0.2">
      <c r="A202" s="230"/>
      <c r="B202" s="225"/>
      <c r="C202" s="89" t="s">
        <v>452</v>
      </c>
      <c r="D202" s="7"/>
      <c r="E202" s="10">
        <f t="shared" si="18"/>
        <v>0</v>
      </c>
      <c r="F202" s="7"/>
      <c r="G202" s="7">
        <v>480</v>
      </c>
      <c r="H202" s="10">
        <f t="shared" si="19"/>
        <v>1</v>
      </c>
      <c r="I202" s="7">
        <f t="shared" si="20"/>
        <v>480</v>
      </c>
      <c r="S202" s="92"/>
      <c r="W202"/>
      <c r="X202"/>
      <c r="Y202"/>
    </row>
    <row r="203" spans="1:25" ht="12.75" customHeight="1" x14ac:dyDescent="0.2">
      <c r="A203" s="230"/>
      <c r="B203" s="225"/>
      <c r="C203" s="89" t="s">
        <v>455</v>
      </c>
      <c r="D203" s="7"/>
      <c r="E203" s="10">
        <f t="shared" si="18"/>
        <v>0</v>
      </c>
      <c r="F203" s="7"/>
      <c r="G203" s="7">
        <v>8112</v>
      </c>
      <c r="H203" s="10">
        <f t="shared" si="19"/>
        <v>1</v>
      </c>
      <c r="I203" s="7">
        <f t="shared" si="20"/>
        <v>8112</v>
      </c>
      <c r="S203" s="92"/>
      <c r="W203"/>
      <c r="X203"/>
      <c r="Y203"/>
    </row>
    <row r="204" spans="1:25" ht="12.75" customHeight="1" x14ac:dyDescent="0.2">
      <c r="A204" s="230"/>
      <c r="B204" s="225"/>
      <c r="C204" s="89" t="s">
        <v>460</v>
      </c>
      <c r="D204" s="7"/>
      <c r="E204" s="10">
        <f t="shared" si="18"/>
        <v>0</v>
      </c>
      <c r="F204" s="7"/>
      <c r="G204" s="7">
        <v>2352</v>
      </c>
      <c r="H204" s="10">
        <f t="shared" si="19"/>
        <v>1</v>
      </c>
      <c r="I204" s="7">
        <f t="shared" si="20"/>
        <v>2352</v>
      </c>
      <c r="S204" s="92"/>
      <c r="W204"/>
      <c r="X204"/>
      <c r="Y204"/>
    </row>
    <row r="205" spans="1:25" ht="12.75" customHeight="1" x14ac:dyDescent="0.2">
      <c r="A205" s="230"/>
      <c r="B205" s="225"/>
      <c r="C205" s="89" t="s">
        <v>466</v>
      </c>
      <c r="D205" s="7">
        <v>2112</v>
      </c>
      <c r="E205" s="10">
        <f t="shared" si="18"/>
        <v>0.38372093023255816</v>
      </c>
      <c r="F205" s="7"/>
      <c r="G205" s="7">
        <v>3392</v>
      </c>
      <c r="H205" s="10">
        <f t="shared" si="19"/>
        <v>0.61627906976744184</v>
      </c>
      <c r="I205" s="7">
        <f t="shared" si="20"/>
        <v>5504</v>
      </c>
      <c r="S205" s="92"/>
      <c r="W205"/>
      <c r="X205"/>
      <c r="Y205"/>
    </row>
    <row r="206" spans="1:25" ht="12.75" customHeight="1" x14ac:dyDescent="0.2">
      <c r="A206" s="230"/>
      <c r="B206" s="225"/>
      <c r="C206" s="89" t="s">
        <v>477</v>
      </c>
      <c r="D206" s="7">
        <v>720</v>
      </c>
      <c r="E206" s="10">
        <f t="shared" si="18"/>
        <v>0.78947368421052633</v>
      </c>
      <c r="F206" s="7"/>
      <c r="G206" s="7">
        <v>192</v>
      </c>
      <c r="H206" s="10">
        <f t="shared" si="19"/>
        <v>0.21052631578947367</v>
      </c>
      <c r="I206" s="7">
        <f t="shared" si="20"/>
        <v>912</v>
      </c>
      <c r="S206" s="92"/>
      <c r="W206"/>
      <c r="X206"/>
      <c r="Y206"/>
    </row>
    <row r="207" spans="1:25" ht="12.75" customHeight="1" x14ac:dyDescent="0.2">
      <c r="A207" s="230"/>
      <c r="B207" s="225"/>
      <c r="C207" s="89" t="s">
        <v>480</v>
      </c>
      <c r="D207" s="7"/>
      <c r="E207" s="10">
        <f t="shared" si="18"/>
        <v>0</v>
      </c>
      <c r="F207" s="7"/>
      <c r="G207" s="7">
        <v>624</v>
      </c>
      <c r="H207" s="10">
        <f t="shared" si="19"/>
        <v>1</v>
      </c>
      <c r="I207" s="7">
        <f t="shared" si="20"/>
        <v>624</v>
      </c>
      <c r="S207" s="92"/>
      <c r="W207"/>
      <c r="X207"/>
      <c r="Y207"/>
    </row>
    <row r="208" spans="1:25" ht="12.75" customHeight="1" x14ac:dyDescent="0.2">
      <c r="A208" s="230"/>
      <c r="B208" s="225"/>
      <c r="C208" s="89" t="s">
        <v>484</v>
      </c>
      <c r="D208" s="7"/>
      <c r="E208" s="10">
        <f t="shared" si="18"/>
        <v>0</v>
      </c>
      <c r="F208" s="7"/>
      <c r="G208" s="7">
        <v>1056</v>
      </c>
      <c r="H208" s="10">
        <f t="shared" si="19"/>
        <v>1</v>
      </c>
      <c r="I208" s="7">
        <f t="shared" si="20"/>
        <v>1056</v>
      </c>
      <c r="S208" s="92"/>
      <c r="W208"/>
      <c r="X208"/>
      <c r="Y208"/>
    </row>
    <row r="209" spans="1:25" ht="12.75" customHeight="1" x14ac:dyDescent="0.2">
      <c r="A209" s="230"/>
      <c r="B209" s="225"/>
      <c r="C209" s="89" t="s">
        <v>488</v>
      </c>
      <c r="D209" s="7"/>
      <c r="E209" s="10">
        <f t="shared" si="18"/>
        <v>0</v>
      </c>
      <c r="F209" s="7"/>
      <c r="G209" s="7">
        <v>3392</v>
      </c>
      <c r="H209" s="10">
        <f t="shared" si="19"/>
        <v>1</v>
      </c>
      <c r="I209" s="7">
        <f t="shared" si="20"/>
        <v>3392</v>
      </c>
      <c r="S209" s="92"/>
      <c r="W209"/>
      <c r="X209"/>
      <c r="Y209"/>
    </row>
    <row r="210" spans="1:25" ht="12.75" customHeight="1" x14ac:dyDescent="0.2">
      <c r="A210" s="230"/>
      <c r="B210" s="225"/>
      <c r="C210" s="89" t="s">
        <v>486</v>
      </c>
      <c r="D210" s="7"/>
      <c r="E210" s="10">
        <f t="shared" si="18"/>
        <v>0</v>
      </c>
      <c r="F210" s="7"/>
      <c r="G210" s="7">
        <v>1584</v>
      </c>
      <c r="H210" s="10">
        <f t="shared" si="19"/>
        <v>1</v>
      </c>
      <c r="I210" s="7">
        <f t="shared" si="20"/>
        <v>1584</v>
      </c>
      <c r="S210" s="92"/>
      <c r="W210"/>
      <c r="X210"/>
      <c r="Y210"/>
    </row>
    <row r="211" spans="1:25" ht="12.75" customHeight="1" x14ac:dyDescent="0.2">
      <c r="A211" s="230"/>
      <c r="B211" s="225"/>
      <c r="C211" s="89" t="s">
        <v>494</v>
      </c>
      <c r="D211" s="7"/>
      <c r="E211" s="10">
        <f t="shared" si="18"/>
        <v>0</v>
      </c>
      <c r="F211" s="7"/>
      <c r="G211" s="7">
        <v>1152</v>
      </c>
      <c r="H211" s="10">
        <f t="shared" si="19"/>
        <v>1</v>
      </c>
      <c r="I211" s="7">
        <f t="shared" si="20"/>
        <v>1152</v>
      </c>
      <c r="S211" s="92"/>
      <c r="W211"/>
      <c r="X211"/>
      <c r="Y211"/>
    </row>
    <row r="212" spans="1:25" ht="12.75" customHeight="1" x14ac:dyDescent="0.2">
      <c r="A212" s="230"/>
      <c r="B212" s="225"/>
      <c r="C212" s="89" t="s">
        <v>495</v>
      </c>
      <c r="D212" s="7"/>
      <c r="E212" s="10">
        <f t="shared" si="18"/>
        <v>0</v>
      </c>
      <c r="F212" s="7"/>
      <c r="G212" s="7">
        <v>1152</v>
      </c>
      <c r="H212" s="10">
        <f t="shared" si="19"/>
        <v>1</v>
      </c>
      <c r="I212" s="7">
        <f t="shared" si="20"/>
        <v>1152</v>
      </c>
      <c r="S212" s="92"/>
      <c r="W212"/>
      <c r="X212"/>
      <c r="Y212"/>
    </row>
    <row r="213" spans="1:25" ht="12.75" customHeight="1" x14ac:dyDescent="0.2">
      <c r="A213" s="230"/>
      <c r="B213" s="225"/>
      <c r="C213" s="89" t="s">
        <v>499</v>
      </c>
      <c r="D213" s="7"/>
      <c r="E213" s="10">
        <f t="shared" si="18"/>
        <v>0</v>
      </c>
      <c r="F213" s="7"/>
      <c r="G213" s="7">
        <v>1056</v>
      </c>
      <c r="H213" s="10">
        <f t="shared" si="19"/>
        <v>1</v>
      </c>
      <c r="I213" s="7">
        <f t="shared" si="20"/>
        <v>1056</v>
      </c>
      <c r="S213" s="92"/>
      <c r="W213"/>
      <c r="X213"/>
      <c r="Y213"/>
    </row>
    <row r="214" spans="1:25" ht="12.75" customHeight="1" x14ac:dyDescent="0.2">
      <c r="A214" s="230"/>
      <c r="B214" s="225"/>
      <c r="C214" s="89" t="s">
        <v>503</v>
      </c>
      <c r="D214" s="7"/>
      <c r="E214" s="10">
        <f t="shared" si="18"/>
        <v>0</v>
      </c>
      <c r="F214" s="7"/>
      <c r="G214" s="7">
        <v>1104</v>
      </c>
      <c r="H214" s="10">
        <f t="shared" si="19"/>
        <v>1</v>
      </c>
      <c r="I214" s="7">
        <f t="shared" si="20"/>
        <v>1104</v>
      </c>
      <c r="S214" s="92"/>
      <c r="W214"/>
      <c r="X214"/>
      <c r="Y214"/>
    </row>
    <row r="215" spans="1:25" ht="12.75" customHeight="1" x14ac:dyDescent="0.2">
      <c r="A215" s="230"/>
      <c r="B215" s="225"/>
      <c r="C215" s="89" t="s">
        <v>511</v>
      </c>
      <c r="D215" s="7"/>
      <c r="E215" s="10">
        <f t="shared" si="18"/>
        <v>0</v>
      </c>
      <c r="F215" s="7"/>
      <c r="G215" s="7">
        <v>480</v>
      </c>
      <c r="H215" s="10">
        <f t="shared" si="19"/>
        <v>1</v>
      </c>
      <c r="I215" s="7">
        <f t="shared" si="20"/>
        <v>480</v>
      </c>
      <c r="S215" s="92"/>
      <c r="W215"/>
      <c r="X215"/>
      <c r="Y215"/>
    </row>
    <row r="216" spans="1:25" ht="12.75" customHeight="1" x14ac:dyDescent="0.2">
      <c r="A216" s="230"/>
      <c r="B216" s="225"/>
      <c r="C216" s="89" t="s">
        <v>518</v>
      </c>
      <c r="D216" s="7"/>
      <c r="E216" s="10">
        <f t="shared" si="18"/>
        <v>0</v>
      </c>
      <c r="F216" s="7"/>
      <c r="G216" s="7">
        <v>2688</v>
      </c>
      <c r="H216" s="10">
        <f t="shared" si="19"/>
        <v>1</v>
      </c>
      <c r="I216" s="7">
        <f t="shared" si="20"/>
        <v>2688</v>
      </c>
      <c r="S216" s="92"/>
      <c r="W216"/>
      <c r="X216"/>
      <c r="Y216"/>
    </row>
    <row r="217" spans="1:25" ht="12.75" customHeight="1" thickBot="1" x14ac:dyDescent="0.25">
      <c r="A217" s="230"/>
      <c r="B217" s="226"/>
      <c r="C217" s="194" t="s">
        <v>44</v>
      </c>
      <c r="D217" s="73">
        <f>SUM(D193:D216)</f>
        <v>13392</v>
      </c>
      <c r="E217" s="74">
        <f t="shared" si="18"/>
        <v>0.14349391393793931</v>
      </c>
      <c r="F217" s="73"/>
      <c r="G217" s="73">
        <f>SUM(G193:G216)</f>
        <v>79936</v>
      </c>
      <c r="H217" s="74">
        <f t="shared" si="19"/>
        <v>0.85650608606206069</v>
      </c>
      <c r="I217" s="73">
        <f t="shared" si="20"/>
        <v>93328</v>
      </c>
      <c r="S217" s="92"/>
      <c r="W217"/>
      <c r="X217"/>
      <c r="Y217"/>
    </row>
    <row r="218" spans="1:25" ht="12.75" customHeight="1" thickBot="1" x14ac:dyDescent="0.25">
      <c r="A218" s="231"/>
      <c r="B218" s="228" t="s">
        <v>582</v>
      </c>
      <c r="C218" s="229"/>
      <c r="D218" s="75">
        <f>SUM(D217)</f>
        <v>13392</v>
      </c>
      <c r="E218" s="76">
        <f t="shared" si="18"/>
        <v>0.14349391393793931</v>
      </c>
      <c r="F218" s="77"/>
      <c r="G218" s="75">
        <f>SUM(G217)</f>
        <v>79936</v>
      </c>
      <c r="H218" s="76">
        <f t="shared" si="19"/>
        <v>0.85650608606206069</v>
      </c>
      <c r="I218" s="77">
        <f t="shared" si="20"/>
        <v>93328</v>
      </c>
      <c r="M218" s="8"/>
      <c r="N218" s="8"/>
      <c r="O218" s="8"/>
      <c r="P218" s="8"/>
      <c r="Q218" s="8"/>
      <c r="W218"/>
      <c r="X218"/>
      <c r="Y218"/>
    </row>
    <row r="219" spans="1:25" ht="12.75" customHeight="1" x14ac:dyDescent="0.2">
      <c r="A219" s="235" t="s">
        <v>346</v>
      </c>
      <c r="B219" s="224" t="s">
        <v>339</v>
      </c>
      <c r="C219" s="52" t="s">
        <v>149</v>
      </c>
      <c r="D219" s="42"/>
      <c r="E219" s="41"/>
      <c r="F219" s="42"/>
      <c r="G219" s="42"/>
      <c r="H219" s="41"/>
      <c r="I219" s="42"/>
      <c r="M219" s="8"/>
      <c r="N219" s="8"/>
      <c r="O219" s="8"/>
      <c r="P219" s="8"/>
      <c r="Q219" s="8"/>
      <c r="W219"/>
      <c r="X219"/>
      <c r="Y219"/>
    </row>
    <row r="220" spans="1:25" ht="12.75" customHeight="1" x14ac:dyDescent="0.2">
      <c r="A220" s="238"/>
      <c r="B220" s="233"/>
      <c r="C220" s="51" t="s">
        <v>420</v>
      </c>
      <c r="D220" s="16">
        <v>24432</v>
      </c>
      <c r="E220" s="17">
        <f t="shared" ref="E220:E230" si="21">+D220/$I220</f>
        <v>0.80495519240906699</v>
      </c>
      <c r="F220" s="16"/>
      <c r="G220" s="16">
        <v>5920</v>
      </c>
      <c r="H220" s="17">
        <f t="shared" ref="H220:H230" si="22">+G220/$I220</f>
        <v>0.19504480759093304</v>
      </c>
      <c r="I220" s="16">
        <f t="shared" ref="I220:I230" si="23">+D220+G220</f>
        <v>30352</v>
      </c>
      <c r="M220" s="8"/>
      <c r="N220" s="8"/>
      <c r="O220" s="14"/>
      <c r="P220" s="14"/>
      <c r="Q220" s="14"/>
      <c r="S220" s="92"/>
      <c r="W220"/>
      <c r="X220"/>
      <c r="Y220"/>
    </row>
    <row r="221" spans="1:25" ht="12.75" customHeight="1" x14ac:dyDescent="0.2">
      <c r="A221" s="238"/>
      <c r="B221" s="233"/>
      <c r="C221" s="9" t="s">
        <v>428</v>
      </c>
      <c r="D221" s="16">
        <v>36416</v>
      </c>
      <c r="E221" s="17">
        <f t="shared" si="21"/>
        <v>0.66901822457378013</v>
      </c>
      <c r="F221" s="16"/>
      <c r="G221" s="16">
        <v>18016</v>
      </c>
      <c r="H221" s="17">
        <f t="shared" si="22"/>
        <v>0.33098177542621987</v>
      </c>
      <c r="I221" s="16">
        <f t="shared" si="23"/>
        <v>54432</v>
      </c>
      <c r="M221" s="8"/>
      <c r="N221" s="8"/>
      <c r="O221" s="14"/>
      <c r="P221" s="14"/>
      <c r="Q221" s="14"/>
      <c r="S221" s="92"/>
      <c r="W221"/>
      <c r="X221"/>
      <c r="Y221"/>
    </row>
    <row r="222" spans="1:25" ht="12.75" customHeight="1" x14ac:dyDescent="0.2">
      <c r="A222" s="238"/>
      <c r="B222" s="233"/>
      <c r="C222" s="9" t="s">
        <v>435</v>
      </c>
      <c r="D222" s="7">
        <v>9280</v>
      </c>
      <c r="E222" s="10">
        <f t="shared" si="21"/>
        <v>0.68476977567886654</v>
      </c>
      <c r="F222" s="7"/>
      <c r="G222" s="7">
        <v>4272</v>
      </c>
      <c r="H222" s="10">
        <f t="shared" si="22"/>
        <v>0.3152302243211334</v>
      </c>
      <c r="I222" s="7">
        <f t="shared" si="23"/>
        <v>13552</v>
      </c>
      <c r="M222" s="8"/>
      <c r="N222" s="8"/>
      <c r="O222" s="14"/>
      <c r="P222" s="14"/>
      <c r="Q222" s="14"/>
      <c r="S222" s="92"/>
      <c r="W222"/>
      <c r="X222"/>
      <c r="Y222"/>
    </row>
    <row r="223" spans="1:25" ht="12.75" customHeight="1" x14ac:dyDescent="0.2">
      <c r="A223" s="238"/>
      <c r="B223" s="233"/>
      <c r="C223" s="9" t="s">
        <v>467</v>
      </c>
      <c r="D223" s="7">
        <v>3936</v>
      </c>
      <c r="E223" s="10">
        <f t="shared" si="21"/>
        <v>0.29181494661921709</v>
      </c>
      <c r="F223" s="7"/>
      <c r="G223" s="7">
        <v>9552</v>
      </c>
      <c r="H223" s="10">
        <f t="shared" si="22"/>
        <v>0.70818505338078297</v>
      </c>
      <c r="I223" s="7">
        <f t="shared" si="23"/>
        <v>13488</v>
      </c>
      <c r="S223" s="92"/>
      <c r="W223"/>
      <c r="X223"/>
      <c r="Y223"/>
    </row>
    <row r="224" spans="1:25" ht="12.75" customHeight="1" x14ac:dyDescent="0.2">
      <c r="A224" s="238"/>
      <c r="B224" s="233"/>
      <c r="C224" s="9" t="s">
        <v>473</v>
      </c>
      <c r="D224" s="7"/>
      <c r="E224" s="10" t="s">
        <v>615</v>
      </c>
      <c r="F224" s="7"/>
      <c r="G224" s="7"/>
      <c r="H224" s="10" t="s">
        <v>615</v>
      </c>
      <c r="I224" s="7">
        <f t="shared" si="23"/>
        <v>0</v>
      </c>
      <c r="S224" s="92"/>
      <c r="W224"/>
      <c r="X224"/>
      <c r="Y224"/>
    </row>
    <row r="225" spans="1:25" ht="12.75" customHeight="1" x14ac:dyDescent="0.2">
      <c r="A225" s="238"/>
      <c r="B225" s="233"/>
      <c r="C225" s="9" t="s">
        <v>474</v>
      </c>
      <c r="D225" s="7"/>
      <c r="E225" s="10">
        <f t="shared" si="21"/>
        <v>0</v>
      </c>
      <c r="F225" s="7"/>
      <c r="G225" s="7">
        <v>5184</v>
      </c>
      <c r="H225" s="10">
        <f t="shared" si="22"/>
        <v>1</v>
      </c>
      <c r="I225" s="7">
        <f t="shared" si="23"/>
        <v>5184</v>
      </c>
      <c r="M225" s="8"/>
      <c r="N225" s="8"/>
      <c r="O225" s="14"/>
      <c r="P225" s="14"/>
      <c r="Q225" s="14"/>
      <c r="S225" s="92"/>
      <c r="W225"/>
      <c r="X225"/>
      <c r="Y225"/>
    </row>
    <row r="226" spans="1:25" ht="12.75" customHeight="1" x14ac:dyDescent="0.2">
      <c r="A226" s="238"/>
      <c r="B226" s="233"/>
      <c r="C226" s="9" t="s">
        <v>484</v>
      </c>
      <c r="D226" s="7">
        <v>1776</v>
      </c>
      <c r="E226" s="10">
        <f t="shared" si="21"/>
        <v>1</v>
      </c>
      <c r="F226" s="7"/>
      <c r="G226" s="7"/>
      <c r="H226" s="10">
        <f t="shared" si="22"/>
        <v>0</v>
      </c>
      <c r="I226" s="7">
        <f t="shared" si="23"/>
        <v>1776</v>
      </c>
      <c r="S226" s="92"/>
      <c r="W226"/>
      <c r="X226"/>
      <c r="Y226"/>
    </row>
    <row r="227" spans="1:25" ht="12.75" customHeight="1" x14ac:dyDescent="0.2">
      <c r="A227" s="238"/>
      <c r="B227" s="233"/>
      <c r="C227" s="9" t="s">
        <v>491</v>
      </c>
      <c r="D227" s="7"/>
      <c r="E227" s="10">
        <f t="shared" si="21"/>
        <v>0</v>
      </c>
      <c r="F227" s="7"/>
      <c r="G227" s="7">
        <v>1872</v>
      </c>
      <c r="H227" s="10">
        <f t="shared" si="22"/>
        <v>1</v>
      </c>
      <c r="I227" s="7">
        <f t="shared" si="23"/>
        <v>1872</v>
      </c>
      <c r="S227" s="92"/>
      <c r="W227"/>
      <c r="X227"/>
      <c r="Y227"/>
    </row>
    <row r="228" spans="1:25" ht="12.75" customHeight="1" x14ac:dyDescent="0.2">
      <c r="A228" s="238"/>
      <c r="B228" s="233"/>
      <c r="C228" s="9" t="s">
        <v>497</v>
      </c>
      <c r="D228" s="7">
        <v>2064</v>
      </c>
      <c r="E228" s="10">
        <f t="shared" si="21"/>
        <v>0.24431818181818182</v>
      </c>
      <c r="F228" s="7"/>
      <c r="G228" s="7">
        <v>6384</v>
      </c>
      <c r="H228" s="10">
        <f t="shared" si="22"/>
        <v>0.75568181818181823</v>
      </c>
      <c r="I228" s="7">
        <f t="shared" si="23"/>
        <v>8448</v>
      </c>
      <c r="S228" s="92"/>
      <c r="W228"/>
      <c r="X228"/>
      <c r="Y228"/>
    </row>
    <row r="229" spans="1:25" ht="12.75" customHeight="1" x14ac:dyDescent="0.2">
      <c r="A229" s="238"/>
      <c r="B229" s="233"/>
      <c r="C229" s="9" t="s">
        <v>499</v>
      </c>
      <c r="D229" s="7">
        <v>23664</v>
      </c>
      <c r="E229" s="10">
        <f t="shared" si="21"/>
        <v>0.71865889212827994</v>
      </c>
      <c r="F229" s="7"/>
      <c r="G229" s="7">
        <v>9264</v>
      </c>
      <c r="H229" s="10">
        <f t="shared" si="22"/>
        <v>0.28134110787172012</v>
      </c>
      <c r="I229" s="7">
        <f t="shared" si="23"/>
        <v>32928</v>
      </c>
      <c r="S229" s="92"/>
      <c r="W229"/>
      <c r="X229"/>
      <c r="Y229"/>
    </row>
    <row r="230" spans="1:25" ht="12.75" customHeight="1" x14ac:dyDescent="0.2">
      <c r="A230" s="238"/>
      <c r="B230" s="233"/>
      <c r="C230" s="34" t="s">
        <v>44</v>
      </c>
      <c r="D230" s="32">
        <f>SUM(D220:D229)</f>
        <v>101568</v>
      </c>
      <c r="E230" s="39">
        <f t="shared" si="21"/>
        <v>0.62683914288535603</v>
      </c>
      <c r="F230" s="38"/>
      <c r="G230" s="32">
        <f>SUM(G220:G229)</f>
        <v>60464</v>
      </c>
      <c r="H230" s="39">
        <f t="shared" si="22"/>
        <v>0.37316085711464403</v>
      </c>
      <c r="I230" s="38">
        <f t="shared" si="23"/>
        <v>162032</v>
      </c>
      <c r="S230" s="92"/>
      <c r="W230"/>
      <c r="X230"/>
      <c r="Y230"/>
    </row>
    <row r="231" spans="1:25" ht="12.75" customHeight="1" x14ac:dyDescent="0.2">
      <c r="A231" s="238"/>
      <c r="B231" s="233"/>
      <c r="C231" s="52" t="s">
        <v>133</v>
      </c>
      <c r="D231" s="32"/>
      <c r="E231" s="33"/>
      <c r="F231" s="64"/>
      <c r="G231" s="32"/>
      <c r="H231" s="33"/>
      <c r="I231" s="32"/>
      <c r="W231"/>
      <c r="X231"/>
      <c r="Y231"/>
    </row>
    <row r="232" spans="1:25" ht="12.75" customHeight="1" x14ac:dyDescent="0.2">
      <c r="A232" s="238"/>
      <c r="B232" s="233"/>
      <c r="C232" s="9" t="s">
        <v>422</v>
      </c>
      <c r="D232" s="16"/>
      <c r="E232" s="10" t="s">
        <v>615</v>
      </c>
      <c r="F232" s="5"/>
      <c r="G232" s="16"/>
      <c r="H232" s="10" t="s">
        <v>615</v>
      </c>
      <c r="I232" s="16">
        <f t="shared" ref="I232:I323" si="24">+D232+G232</f>
        <v>0</v>
      </c>
      <c r="W232"/>
      <c r="X232"/>
      <c r="Y232"/>
    </row>
    <row r="233" spans="1:25" ht="12.75" customHeight="1" x14ac:dyDescent="0.2">
      <c r="A233" s="238"/>
      <c r="B233" s="233"/>
      <c r="C233" s="9" t="s">
        <v>440</v>
      </c>
      <c r="D233" s="7"/>
      <c r="E233" s="10" t="s">
        <v>615</v>
      </c>
      <c r="F233" s="12"/>
      <c r="G233" s="7"/>
      <c r="H233" s="10" t="s">
        <v>615</v>
      </c>
      <c r="I233" s="7">
        <f t="shared" si="24"/>
        <v>0</v>
      </c>
      <c r="W233"/>
      <c r="X233"/>
      <c r="Y233"/>
    </row>
    <row r="234" spans="1:25" ht="12.75" customHeight="1" x14ac:dyDescent="0.2">
      <c r="A234" s="238"/>
      <c r="B234" s="233"/>
      <c r="C234" s="9" t="s">
        <v>466</v>
      </c>
      <c r="D234" s="7">
        <v>45072</v>
      </c>
      <c r="E234" s="10">
        <f t="shared" ref="E234:E323" si="25">+D234/$I234</f>
        <v>0.50357525920629242</v>
      </c>
      <c r="F234" s="12"/>
      <c r="G234" s="7">
        <v>44432</v>
      </c>
      <c r="H234" s="10">
        <f t="shared" ref="H234:H323" si="26">+G234/$I234</f>
        <v>0.49642474079370752</v>
      </c>
      <c r="I234" s="7">
        <f t="shared" si="24"/>
        <v>89504</v>
      </c>
      <c r="S234" s="92"/>
      <c r="W234"/>
      <c r="X234"/>
      <c r="Y234"/>
    </row>
    <row r="235" spans="1:25" ht="12.75" customHeight="1" x14ac:dyDescent="0.2">
      <c r="A235" s="238"/>
      <c r="B235" s="233"/>
      <c r="C235" s="9" t="s">
        <v>471</v>
      </c>
      <c r="D235" s="7"/>
      <c r="E235" s="10" t="s">
        <v>615</v>
      </c>
      <c r="F235" s="7"/>
      <c r="G235" s="7"/>
      <c r="H235" s="10" t="s">
        <v>615</v>
      </c>
      <c r="I235" s="7">
        <f t="shared" si="24"/>
        <v>0</v>
      </c>
      <c r="S235" s="92"/>
      <c r="W235"/>
      <c r="X235"/>
      <c r="Y235"/>
    </row>
    <row r="236" spans="1:25" ht="12.75" customHeight="1" x14ac:dyDescent="0.2">
      <c r="A236" s="238"/>
      <c r="B236" s="233"/>
      <c r="C236" s="9" t="s">
        <v>477</v>
      </c>
      <c r="D236" s="7">
        <v>30960</v>
      </c>
      <c r="E236" s="10">
        <f t="shared" si="25"/>
        <v>0.56479859894921192</v>
      </c>
      <c r="F236" s="7"/>
      <c r="G236" s="7">
        <v>23856</v>
      </c>
      <c r="H236" s="10">
        <f t="shared" si="26"/>
        <v>0.43520140105078808</v>
      </c>
      <c r="I236" s="7">
        <f t="shared" si="24"/>
        <v>54816</v>
      </c>
      <c r="M236" s="8"/>
      <c r="N236" s="8"/>
      <c r="O236" s="14"/>
      <c r="P236" s="14"/>
      <c r="Q236" s="14"/>
      <c r="S236" s="92"/>
      <c r="W236"/>
      <c r="X236"/>
      <c r="Y236"/>
    </row>
    <row r="237" spans="1:25" ht="12.75" customHeight="1" x14ac:dyDescent="0.2">
      <c r="A237" s="238"/>
      <c r="B237" s="233"/>
      <c r="C237" s="9" t="s">
        <v>480</v>
      </c>
      <c r="D237" s="15">
        <v>4608</v>
      </c>
      <c r="E237" s="10">
        <f t="shared" si="25"/>
        <v>0.55813953488372092</v>
      </c>
      <c r="F237" s="7"/>
      <c r="G237" s="15">
        <v>3648</v>
      </c>
      <c r="H237" s="10">
        <f t="shared" si="26"/>
        <v>0.44186046511627908</v>
      </c>
      <c r="I237" s="7">
        <f t="shared" si="24"/>
        <v>8256</v>
      </c>
      <c r="M237" s="8"/>
      <c r="N237" s="8"/>
      <c r="O237" s="14"/>
      <c r="P237" s="14"/>
      <c r="Q237" s="14"/>
      <c r="S237" s="92"/>
      <c r="W237"/>
      <c r="X237"/>
      <c r="Y237"/>
    </row>
    <row r="238" spans="1:25" ht="12.75" customHeight="1" x14ac:dyDescent="0.2">
      <c r="A238" s="238"/>
      <c r="B238" s="233"/>
      <c r="C238" s="9" t="s">
        <v>494</v>
      </c>
      <c r="D238" s="15">
        <v>6144</v>
      </c>
      <c r="E238" s="10">
        <f t="shared" si="25"/>
        <v>0.80503144654088055</v>
      </c>
      <c r="F238" s="7"/>
      <c r="G238" s="7">
        <v>1488</v>
      </c>
      <c r="H238" s="10">
        <f t="shared" si="26"/>
        <v>0.19496855345911951</v>
      </c>
      <c r="I238" s="7">
        <f t="shared" si="24"/>
        <v>7632</v>
      </c>
      <c r="M238" s="8"/>
      <c r="N238" s="8"/>
      <c r="O238" s="14"/>
      <c r="P238" s="14"/>
      <c r="Q238" s="14"/>
      <c r="S238" s="92"/>
      <c r="W238"/>
      <c r="X238"/>
      <c r="Y238"/>
    </row>
    <row r="239" spans="1:25" ht="12.75" customHeight="1" x14ac:dyDescent="0.2">
      <c r="A239" s="238"/>
      <c r="B239" s="233"/>
      <c r="C239" s="9" t="s">
        <v>502</v>
      </c>
      <c r="D239" s="7">
        <v>11280</v>
      </c>
      <c r="E239" s="10">
        <f t="shared" si="25"/>
        <v>0.42039355992844363</v>
      </c>
      <c r="F239" s="7"/>
      <c r="G239" s="7">
        <v>15552</v>
      </c>
      <c r="H239" s="10">
        <f t="shared" si="26"/>
        <v>0.57960644007155637</v>
      </c>
      <c r="I239" s="7">
        <f t="shared" si="24"/>
        <v>26832</v>
      </c>
      <c r="S239" s="92"/>
      <c r="W239"/>
      <c r="X239"/>
      <c r="Y239"/>
    </row>
    <row r="240" spans="1:25" ht="12.75" customHeight="1" x14ac:dyDescent="0.2">
      <c r="A240" s="238"/>
      <c r="B240" s="233"/>
      <c r="C240" s="9" t="s">
        <v>510</v>
      </c>
      <c r="D240" s="7"/>
      <c r="E240" s="10">
        <f t="shared" si="25"/>
        <v>0</v>
      </c>
      <c r="F240" s="7"/>
      <c r="G240" s="7">
        <v>1120</v>
      </c>
      <c r="H240" s="10">
        <f t="shared" si="26"/>
        <v>1</v>
      </c>
      <c r="I240" s="7">
        <f t="shared" si="24"/>
        <v>1120</v>
      </c>
      <c r="M240" s="8"/>
      <c r="N240" s="8"/>
      <c r="O240" s="14"/>
      <c r="P240" s="14"/>
      <c r="Q240" s="14"/>
      <c r="S240" s="92"/>
      <c r="W240"/>
      <c r="X240"/>
      <c r="Y240"/>
    </row>
    <row r="241" spans="1:25" ht="12.75" customHeight="1" x14ac:dyDescent="0.2">
      <c r="A241" s="238"/>
      <c r="B241" s="233"/>
      <c r="C241" s="49" t="s">
        <v>511</v>
      </c>
      <c r="D241" s="7">
        <v>13872</v>
      </c>
      <c r="E241" s="10">
        <f t="shared" si="25"/>
        <v>0.84011627906976749</v>
      </c>
      <c r="F241" s="7"/>
      <c r="G241" s="7">
        <v>2640</v>
      </c>
      <c r="H241" s="10">
        <f t="shared" si="26"/>
        <v>0.15988372093023256</v>
      </c>
      <c r="I241" s="7">
        <f t="shared" si="24"/>
        <v>16512</v>
      </c>
      <c r="S241" s="92"/>
      <c r="W241"/>
      <c r="X241"/>
      <c r="Y241"/>
    </row>
    <row r="242" spans="1:25" ht="12.75" customHeight="1" x14ac:dyDescent="0.2">
      <c r="A242" s="238"/>
      <c r="B242" s="233"/>
      <c r="C242" s="34" t="s">
        <v>44</v>
      </c>
      <c r="D242" s="32">
        <f>SUM(D232:D241)</f>
        <v>111936</v>
      </c>
      <c r="E242" s="33">
        <f t="shared" si="25"/>
        <v>0.54690431519699811</v>
      </c>
      <c r="F242" s="32"/>
      <c r="G242" s="32">
        <f>SUM(G232:G241)</f>
        <v>92736</v>
      </c>
      <c r="H242" s="33">
        <f t="shared" si="26"/>
        <v>0.45309568480300189</v>
      </c>
      <c r="I242" s="32">
        <f t="shared" si="24"/>
        <v>204672</v>
      </c>
      <c r="S242" s="92"/>
      <c r="W242"/>
      <c r="X242"/>
      <c r="Y242"/>
    </row>
    <row r="243" spans="1:25" ht="12.75" customHeight="1" x14ac:dyDescent="0.2">
      <c r="A243" s="238"/>
      <c r="B243" s="233"/>
      <c r="C243" s="52" t="s">
        <v>54</v>
      </c>
      <c r="D243" s="32"/>
      <c r="E243" s="33"/>
      <c r="F243" s="64"/>
      <c r="G243" s="32"/>
      <c r="H243" s="33"/>
      <c r="I243" s="32"/>
      <c r="S243" s="92"/>
      <c r="W243"/>
      <c r="X243"/>
      <c r="Y243"/>
    </row>
    <row r="244" spans="1:25" ht="12.75" customHeight="1" x14ac:dyDescent="0.2">
      <c r="A244" s="238"/>
      <c r="B244" s="233"/>
      <c r="C244" s="9" t="s">
        <v>522</v>
      </c>
      <c r="D244" s="7"/>
      <c r="E244" s="10">
        <f t="shared" si="25"/>
        <v>0</v>
      </c>
      <c r="F244" s="12"/>
      <c r="G244" s="7">
        <v>3712</v>
      </c>
      <c r="H244" s="10">
        <f t="shared" si="26"/>
        <v>1</v>
      </c>
      <c r="I244" s="7">
        <f t="shared" si="24"/>
        <v>3712</v>
      </c>
      <c r="S244" s="92"/>
      <c r="W244"/>
      <c r="X244"/>
      <c r="Y244"/>
    </row>
    <row r="245" spans="1:25" ht="12.75" customHeight="1" x14ac:dyDescent="0.2">
      <c r="A245" s="238"/>
      <c r="B245" s="233"/>
      <c r="C245" s="9" t="s">
        <v>423</v>
      </c>
      <c r="D245" s="15">
        <v>7488</v>
      </c>
      <c r="E245" s="10">
        <f t="shared" si="25"/>
        <v>0.60231660231660233</v>
      </c>
      <c r="F245" s="7"/>
      <c r="G245" s="15">
        <v>4944</v>
      </c>
      <c r="H245" s="10">
        <f t="shared" si="26"/>
        <v>0.39768339768339767</v>
      </c>
      <c r="I245" s="7">
        <f t="shared" si="24"/>
        <v>12432</v>
      </c>
      <c r="S245" s="92"/>
      <c r="W245"/>
      <c r="X245"/>
      <c r="Y245"/>
    </row>
    <row r="246" spans="1:25" ht="12.75" customHeight="1" x14ac:dyDescent="0.2">
      <c r="A246" s="238"/>
      <c r="B246" s="233"/>
      <c r="C246" s="9" t="s">
        <v>431</v>
      </c>
      <c r="D246" s="15"/>
      <c r="E246" s="10">
        <f t="shared" si="25"/>
        <v>0</v>
      </c>
      <c r="F246" s="7"/>
      <c r="G246" s="15">
        <v>3072</v>
      </c>
      <c r="H246" s="10">
        <f t="shared" si="26"/>
        <v>1</v>
      </c>
      <c r="I246" s="7">
        <f t="shared" si="24"/>
        <v>3072</v>
      </c>
      <c r="S246" s="92"/>
      <c r="W246"/>
      <c r="X246"/>
      <c r="Y246"/>
    </row>
    <row r="247" spans="1:25" ht="12.75" customHeight="1" x14ac:dyDescent="0.2">
      <c r="A247" s="238"/>
      <c r="B247" s="233"/>
      <c r="C247" s="9" t="s">
        <v>452</v>
      </c>
      <c r="D247" s="7"/>
      <c r="E247" s="10" t="s">
        <v>615</v>
      </c>
      <c r="F247" s="7"/>
      <c r="G247" s="7"/>
      <c r="H247" s="10" t="s">
        <v>615</v>
      </c>
      <c r="I247" s="7">
        <f t="shared" si="24"/>
        <v>0</v>
      </c>
      <c r="S247" s="92"/>
      <c r="W247"/>
      <c r="X247"/>
      <c r="Y247"/>
    </row>
    <row r="248" spans="1:25" ht="12.75" customHeight="1" x14ac:dyDescent="0.2">
      <c r="A248" s="238"/>
      <c r="B248" s="233"/>
      <c r="C248" s="9" t="s">
        <v>455</v>
      </c>
      <c r="D248" s="15">
        <v>12288</v>
      </c>
      <c r="E248" s="10">
        <f t="shared" si="25"/>
        <v>0.378698224852071</v>
      </c>
      <c r="F248" s="7"/>
      <c r="G248" s="15">
        <v>20160</v>
      </c>
      <c r="H248" s="10">
        <f t="shared" si="26"/>
        <v>0.62130177514792895</v>
      </c>
      <c r="I248" s="7">
        <f t="shared" si="24"/>
        <v>32448</v>
      </c>
      <c r="S248" s="92"/>
      <c r="W248"/>
      <c r="X248"/>
      <c r="Y248"/>
    </row>
    <row r="249" spans="1:25" ht="12.75" customHeight="1" x14ac:dyDescent="0.2">
      <c r="A249" s="238"/>
      <c r="B249" s="233"/>
      <c r="C249" s="9" t="s">
        <v>459</v>
      </c>
      <c r="D249" s="7">
        <v>5088</v>
      </c>
      <c r="E249" s="10">
        <f t="shared" si="25"/>
        <v>0.66249999999999998</v>
      </c>
      <c r="F249" s="7"/>
      <c r="G249" s="7">
        <v>2592</v>
      </c>
      <c r="H249" s="10">
        <f t="shared" si="26"/>
        <v>0.33750000000000002</v>
      </c>
      <c r="I249" s="7">
        <f t="shared" si="24"/>
        <v>7680</v>
      </c>
      <c r="S249" s="92"/>
      <c r="W249"/>
      <c r="X249"/>
      <c r="Y249"/>
    </row>
    <row r="250" spans="1:25" ht="12.75" customHeight="1" x14ac:dyDescent="0.2">
      <c r="A250" s="238"/>
      <c r="B250" s="233"/>
      <c r="C250" s="9" t="s">
        <v>460</v>
      </c>
      <c r="D250" s="7">
        <v>6336</v>
      </c>
      <c r="E250" s="10">
        <f t="shared" si="25"/>
        <v>0.50381679389312972</v>
      </c>
      <c r="F250" s="12"/>
      <c r="G250" s="7">
        <v>6240</v>
      </c>
      <c r="H250" s="10">
        <f t="shared" si="26"/>
        <v>0.49618320610687022</v>
      </c>
      <c r="I250" s="7">
        <f t="shared" si="24"/>
        <v>12576</v>
      </c>
      <c r="M250" s="8"/>
      <c r="N250" s="8"/>
      <c r="O250" s="14"/>
      <c r="P250" s="14"/>
      <c r="Q250" s="14"/>
      <c r="S250" s="92"/>
      <c r="W250"/>
      <c r="X250"/>
      <c r="Y250"/>
    </row>
    <row r="251" spans="1:25" ht="12.75" customHeight="1" x14ac:dyDescent="0.2">
      <c r="A251" s="238"/>
      <c r="B251" s="233"/>
      <c r="C251" s="9" t="s">
        <v>461</v>
      </c>
      <c r="D251" s="15"/>
      <c r="E251" s="10">
        <f t="shared" si="25"/>
        <v>0</v>
      </c>
      <c r="F251" s="7"/>
      <c r="G251" s="15">
        <v>960</v>
      </c>
      <c r="H251" s="10">
        <f t="shared" si="26"/>
        <v>1</v>
      </c>
      <c r="I251" s="7">
        <f t="shared" si="24"/>
        <v>960</v>
      </c>
      <c r="S251" s="92"/>
      <c r="W251"/>
      <c r="X251"/>
      <c r="Y251"/>
    </row>
    <row r="252" spans="1:25" ht="12.75" customHeight="1" x14ac:dyDescent="0.2">
      <c r="A252" s="238"/>
      <c r="B252" s="233"/>
      <c r="C252" s="9" t="s">
        <v>488</v>
      </c>
      <c r="D252" s="7">
        <v>59904</v>
      </c>
      <c r="E252" s="10">
        <f t="shared" si="25"/>
        <v>0.66940818880743791</v>
      </c>
      <c r="F252" s="7"/>
      <c r="G252" s="7">
        <v>29584</v>
      </c>
      <c r="H252" s="10">
        <f t="shared" si="26"/>
        <v>0.33059181119256215</v>
      </c>
      <c r="I252" s="7">
        <f t="shared" si="24"/>
        <v>89488</v>
      </c>
      <c r="S252" s="92"/>
      <c r="W252"/>
      <c r="X252"/>
      <c r="Y252"/>
    </row>
    <row r="253" spans="1:25" ht="12.75" customHeight="1" x14ac:dyDescent="0.2">
      <c r="A253" s="238"/>
      <c r="B253" s="233"/>
      <c r="C253" s="9" t="s">
        <v>490</v>
      </c>
      <c r="D253" s="7">
        <v>3936</v>
      </c>
      <c r="E253" s="10">
        <f t="shared" si="25"/>
        <v>0.58571428571428574</v>
      </c>
      <c r="F253" s="7"/>
      <c r="G253" s="7">
        <v>2784</v>
      </c>
      <c r="H253" s="10">
        <f t="shared" si="26"/>
        <v>0.41428571428571431</v>
      </c>
      <c r="I253" s="7">
        <f t="shared" si="24"/>
        <v>6720</v>
      </c>
      <c r="S253" s="92"/>
      <c r="W253"/>
      <c r="X253"/>
      <c r="Y253"/>
    </row>
    <row r="254" spans="1:25" ht="12.75" customHeight="1" x14ac:dyDescent="0.2">
      <c r="A254" s="238"/>
      <c r="B254" s="233"/>
      <c r="C254" s="9" t="s">
        <v>495</v>
      </c>
      <c r="D254" s="7">
        <v>2304</v>
      </c>
      <c r="E254" s="10">
        <f t="shared" si="25"/>
        <v>0.32876712328767121</v>
      </c>
      <c r="F254" s="7"/>
      <c r="G254" s="7">
        <v>4704</v>
      </c>
      <c r="H254" s="10">
        <f t="shared" si="26"/>
        <v>0.67123287671232879</v>
      </c>
      <c r="I254" s="7">
        <f t="shared" si="24"/>
        <v>7008</v>
      </c>
      <c r="M254" s="8"/>
      <c r="N254" s="8"/>
      <c r="O254" s="14"/>
      <c r="P254" s="14"/>
      <c r="Q254" s="14"/>
      <c r="S254" s="92"/>
      <c r="W254"/>
      <c r="X254"/>
      <c r="Y254"/>
    </row>
    <row r="255" spans="1:25" ht="12.75" customHeight="1" x14ac:dyDescent="0.2">
      <c r="A255" s="238"/>
      <c r="B255" s="233"/>
      <c r="C255" s="49" t="s">
        <v>501</v>
      </c>
      <c r="D255" s="7">
        <v>8112</v>
      </c>
      <c r="E255" s="10">
        <f t="shared" si="25"/>
        <v>0.48843930635838151</v>
      </c>
      <c r="F255" s="7"/>
      <c r="G255" s="7">
        <v>8496</v>
      </c>
      <c r="H255" s="10">
        <f t="shared" si="26"/>
        <v>0.51156069364161849</v>
      </c>
      <c r="I255" s="7">
        <f t="shared" si="24"/>
        <v>16608</v>
      </c>
      <c r="S255" s="92"/>
      <c r="W255"/>
      <c r="X255"/>
      <c r="Y255"/>
    </row>
    <row r="256" spans="1:25" ht="12.75" customHeight="1" x14ac:dyDescent="0.2">
      <c r="A256" s="238"/>
      <c r="B256" s="233"/>
      <c r="C256" s="49" t="s">
        <v>509</v>
      </c>
      <c r="D256" s="15">
        <v>2256</v>
      </c>
      <c r="E256" s="10">
        <f t="shared" si="25"/>
        <v>1</v>
      </c>
      <c r="F256" s="7"/>
      <c r="G256" s="15"/>
      <c r="H256" s="10">
        <f t="shared" si="26"/>
        <v>0</v>
      </c>
      <c r="I256" s="7">
        <f t="shared" si="24"/>
        <v>2256</v>
      </c>
      <c r="S256" s="92"/>
      <c r="W256"/>
      <c r="X256"/>
      <c r="Y256"/>
    </row>
    <row r="257" spans="1:25" ht="12.75" customHeight="1" x14ac:dyDescent="0.2">
      <c r="A257" s="238"/>
      <c r="B257" s="233"/>
      <c r="C257" s="34" t="s">
        <v>44</v>
      </c>
      <c r="D257" s="32">
        <f>SUM(D244:D256)</f>
        <v>107712</v>
      </c>
      <c r="E257" s="33">
        <f t="shared" si="25"/>
        <v>0.55248256052523592</v>
      </c>
      <c r="F257" s="32"/>
      <c r="G257" s="32">
        <f>SUM(G244:G256)</f>
        <v>87248</v>
      </c>
      <c r="H257" s="33">
        <f t="shared" si="26"/>
        <v>0.44751743947476408</v>
      </c>
      <c r="I257" s="32">
        <f t="shared" si="24"/>
        <v>194960</v>
      </c>
      <c r="S257" s="92"/>
      <c r="W257"/>
      <c r="X257"/>
      <c r="Y257"/>
    </row>
    <row r="258" spans="1:25" ht="12.75" customHeight="1" thickBot="1" x14ac:dyDescent="0.25">
      <c r="A258" s="238"/>
      <c r="B258" s="234"/>
      <c r="C258" s="63" t="s">
        <v>0</v>
      </c>
      <c r="D258" s="62">
        <f>SUM(D230,D242,D257)</f>
        <v>321216</v>
      </c>
      <c r="E258" s="60">
        <f t="shared" si="25"/>
        <v>0.57190063810391978</v>
      </c>
      <c r="F258" s="62"/>
      <c r="G258" s="62">
        <f>SUM(G230,G242,G257)</f>
        <v>240448</v>
      </c>
      <c r="H258" s="60">
        <f t="shared" si="26"/>
        <v>0.42809936189608022</v>
      </c>
      <c r="I258" s="62">
        <f t="shared" si="24"/>
        <v>561664</v>
      </c>
      <c r="W258"/>
      <c r="X258"/>
      <c r="Y258"/>
    </row>
    <row r="259" spans="1:25" ht="12.75" customHeight="1" x14ac:dyDescent="0.2">
      <c r="A259" s="221" t="s">
        <v>346</v>
      </c>
      <c r="B259" s="224" t="s">
        <v>354</v>
      </c>
      <c r="C259" s="51" t="s">
        <v>583</v>
      </c>
      <c r="D259" s="16"/>
      <c r="E259" s="10" t="s">
        <v>615</v>
      </c>
      <c r="F259" s="5"/>
      <c r="G259" s="16"/>
      <c r="H259" s="10" t="s">
        <v>615</v>
      </c>
      <c r="I259" s="16">
        <f t="shared" si="24"/>
        <v>0</v>
      </c>
      <c r="W259"/>
      <c r="X259"/>
      <c r="Y259"/>
    </row>
    <row r="260" spans="1:25" ht="12.75" customHeight="1" x14ac:dyDescent="0.2">
      <c r="A260" s="242"/>
      <c r="B260" s="224"/>
      <c r="C260" s="9" t="s">
        <v>584</v>
      </c>
      <c r="D260" s="7"/>
      <c r="E260" s="10" t="s">
        <v>615</v>
      </c>
      <c r="F260" s="12"/>
      <c r="G260" s="7"/>
      <c r="H260" s="10" t="s">
        <v>615</v>
      </c>
      <c r="I260" s="7">
        <f t="shared" si="24"/>
        <v>0</v>
      </c>
      <c r="W260"/>
      <c r="X260"/>
      <c r="Y260"/>
    </row>
    <row r="261" spans="1:25" ht="12.75" customHeight="1" x14ac:dyDescent="0.2">
      <c r="A261" s="242"/>
      <c r="B261" s="224"/>
      <c r="C261" s="9" t="s">
        <v>585</v>
      </c>
      <c r="D261" s="7">
        <v>9088</v>
      </c>
      <c r="E261" s="10">
        <f t="shared" si="25"/>
        <v>0.56015779092702167</v>
      </c>
      <c r="F261" s="7"/>
      <c r="G261" s="7">
        <v>7136</v>
      </c>
      <c r="H261" s="10">
        <f t="shared" si="26"/>
        <v>0.43984220907297833</v>
      </c>
      <c r="I261" s="7">
        <f t="shared" si="24"/>
        <v>16224</v>
      </c>
      <c r="S261" s="92"/>
      <c r="W261"/>
      <c r="X261"/>
      <c r="Y261"/>
    </row>
    <row r="262" spans="1:25" ht="12.75" customHeight="1" x14ac:dyDescent="0.2">
      <c r="A262" s="242"/>
      <c r="B262" s="224"/>
      <c r="C262" s="9" t="s">
        <v>586</v>
      </c>
      <c r="D262" s="7">
        <v>960</v>
      </c>
      <c r="E262" s="10">
        <f t="shared" si="25"/>
        <v>0.16393442622950818</v>
      </c>
      <c r="F262" s="12"/>
      <c r="G262" s="7">
        <v>4896</v>
      </c>
      <c r="H262" s="10">
        <f t="shared" si="26"/>
        <v>0.83606557377049184</v>
      </c>
      <c r="I262" s="7">
        <f t="shared" si="24"/>
        <v>5856</v>
      </c>
      <c r="S262" s="92"/>
      <c r="W262"/>
      <c r="X262"/>
      <c r="Y262"/>
    </row>
    <row r="263" spans="1:25" ht="12.75" customHeight="1" x14ac:dyDescent="0.2">
      <c r="A263" s="242"/>
      <c r="B263" s="224"/>
      <c r="C263" s="205" t="s">
        <v>587</v>
      </c>
      <c r="D263" s="7">
        <v>384</v>
      </c>
      <c r="E263" s="10">
        <f t="shared" si="25"/>
        <v>0.33333333333333331</v>
      </c>
      <c r="F263" s="12"/>
      <c r="G263" s="7">
        <v>768</v>
      </c>
      <c r="H263" s="10">
        <f t="shared" si="26"/>
        <v>0.66666666666666663</v>
      </c>
      <c r="I263" s="7">
        <f t="shared" si="24"/>
        <v>1152</v>
      </c>
      <c r="S263" s="92"/>
      <c r="W263"/>
      <c r="X263"/>
      <c r="Y263"/>
    </row>
    <row r="264" spans="1:25" ht="12.75" customHeight="1" x14ac:dyDescent="0.2">
      <c r="A264" s="242"/>
      <c r="B264" s="224"/>
      <c r="C264" s="9" t="s">
        <v>588</v>
      </c>
      <c r="D264" s="7">
        <v>29984</v>
      </c>
      <c r="E264" s="10">
        <f t="shared" si="25"/>
        <v>0.73519027069438991</v>
      </c>
      <c r="F264" s="12"/>
      <c r="G264" s="7">
        <v>10800</v>
      </c>
      <c r="H264" s="10">
        <f t="shared" si="26"/>
        <v>0.26480972930561003</v>
      </c>
      <c r="I264" s="7">
        <f t="shared" si="24"/>
        <v>40784</v>
      </c>
      <c r="S264" s="92"/>
      <c r="W264"/>
      <c r="X264"/>
      <c r="Y264"/>
    </row>
    <row r="265" spans="1:25" ht="12.75" customHeight="1" x14ac:dyDescent="0.2">
      <c r="A265" s="242"/>
      <c r="B265" s="224"/>
      <c r="C265" s="9" t="s">
        <v>589</v>
      </c>
      <c r="D265" s="7">
        <v>4080</v>
      </c>
      <c r="E265" s="10">
        <f t="shared" si="25"/>
        <v>0.4913294797687861</v>
      </c>
      <c r="F265" s="12"/>
      <c r="G265" s="7">
        <v>4224</v>
      </c>
      <c r="H265" s="10">
        <f t="shared" si="26"/>
        <v>0.50867052023121384</v>
      </c>
      <c r="I265" s="7">
        <f t="shared" si="24"/>
        <v>8304</v>
      </c>
      <c r="S265" s="92"/>
      <c r="W265"/>
      <c r="X265"/>
      <c r="Y265"/>
    </row>
    <row r="266" spans="1:25" ht="12.75" customHeight="1" x14ac:dyDescent="0.2">
      <c r="A266" s="242"/>
      <c r="B266" s="224"/>
      <c r="C266" s="9" t="s">
        <v>590</v>
      </c>
      <c r="D266" s="7">
        <v>1200</v>
      </c>
      <c r="E266" s="10">
        <f t="shared" si="25"/>
        <v>0.45454545454545453</v>
      </c>
      <c r="F266" s="12"/>
      <c r="G266" s="7">
        <v>1440</v>
      </c>
      <c r="H266" s="10">
        <f t="shared" si="26"/>
        <v>0.54545454545454541</v>
      </c>
      <c r="I266" s="7">
        <f t="shared" si="24"/>
        <v>2640</v>
      </c>
      <c r="S266" s="92"/>
      <c r="W266"/>
      <c r="X266"/>
      <c r="Y266"/>
    </row>
    <row r="267" spans="1:25" ht="12.75" customHeight="1" x14ac:dyDescent="0.2">
      <c r="A267" s="242"/>
      <c r="B267" s="224"/>
      <c r="C267" s="51" t="s">
        <v>591</v>
      </c>
      <c r="D267" s="14">
        <v>60752</v>
      </c>
      <c r="E267" s="17">
        <f t="shared" si="25"/>
        <v>0.53142057382785168</v>
      </c>
      <c r="F267" s="16"/>
      <c r="G267" s="14">
        <v>53568</v>
      </c>
      <c r="H267" s="17">
        <f t="shared" si="26"/>
        <v>0.46857942617214837</v>
      </c>
      <c r="I267" s="16">
        <f t="shared" si="24"/>
        <v>114320</v>
      </c>
      <c r="S267" s="92"/>
      <c r="W267"/>
      <c r="X267"/>
      <c r="Y267"/>
    </row>
    <row r="268" spans="1:25" ht="12.75" customHeight="1" x14ac:dyDescent="0.2">
      <c r="A268" s="242"/>
      <c r="B268" s="224"/>
      <c r="C268" s="9" t="s">
        <v>489</v>
      </c>
      <c r="D268" s="7">
        <v>9920</v>
      </c>
      <c r="E268" s="10">
        <f t="shared" si="25"/>
        <v>0.36595713284391485</v>
      </c>
      <c r="F268" s="7"/>
      <c r="G268" s="7">
        <v>17187</v>
      </c>
      <c r="H268" s="10">
        <f t="shared" si="26"/>
        <v>0.63404286715608515</v>
      </c>
      <c r="I268" s="7">
        <f t="shared" si="24"/>
        <v>27107</v>
      </c>
      <c r="S268" s="92"/>
      <c r="W268"/>
      <c r="X268"/>
      <c r="Y268"/>
    </row>
    <row r="269" spans="1:25" ht="12.75" customHeight="1" x14ac:dyDescent="0.2">
      <c r="A269" s="242"/>
      <c r="B269" s="224"/>
      <c r="C269" s="9" t="s">
        <v>493</v>
      </c>
      <c r="D269" s="7">
        <v>3600</v>
      </c>
      <c r="E269" s="10">
        <f t="shared" si="25"/>
        <v>1</v>
      </c>
      <c r="F269" s="7"/>
      <c r="G269" s="7"/>
      <c r="H269" s="10">
        <f t="shared" si="26"/>
        <v>0</v>
      </c>
      <c r="I269" s="7">
        <f t="shared" si="24"/>
        <v>3600</v>
      </c>
      <c r="S269" s="92"/>
      <c r="W269"/>
      <c r="X269"/>
      <c r="Y269"/>
    </row>
    <row r="270" spans="1:25" ht="12.75" customHeight="1" x14ac:dyDescent="0.2">
      <c r="A270" s="242"/>
      <c r="B270" s="224"/>
      <c r="C270" s="9" t="s">
        <v>496</v>
      </c>
      <c r="D270" s="7">
        <v>2688</v>
      </c>
      <c r="E270" s="10">
        <f t="shared" si="25"/>
        <v>0.21818181818181817</v>
      </c>
      <c r="F270" s="7"/>
      <c r="G270" s="7">
        <v>9632</v>
      </c>
      <c r="H270" s="10">
        <f t="shared" si="26"/>
        <v>0.78181818181818186</v>
      </c>
      <c r="I270" s="7">
        <f t="shared" si="24"/>
        <v>12320</v>
      </c>
      <c r="S270" s="92"/>
      <c r="W270"/>
      <c r="X270"/>
      <c r="Y270"/>
    </row>
    <row r="271" spans="1:25" ht="12.75" customHeight="1" x14ac:dyDescent="0.2">
      <c r="A271" s="242"/>
      <c r="B271" s="224"/>
      <c r="C271" s="9" t="s">
        <v>592</v>
      </c>
      <c r="D271" s="7">
        <v>4848</v>
      </c>
      <c r="E271" s="10">
        <f t="shared" si="25"/>
        <v>0.66887417218543044</v>
      </c>
      <c r="F271" s="7"/>
      <c r="G271" s="7">
        <v>2400</v>
      </c>
      <c r="H271" s="10">
        <f t="shared" si="26"/>
        <v>0.33112582781456956</v>
      </c>
      <c r="I271" s="7">
        <f t="shared" si="24"/>
        <v>7248</v>
      </c>
      <c r="S271" s="92"/>
      <c r="W271"/>
      <c r="X271"/>
      <c r="Y271"/>
    </row>
    <row r="272" spans="1:25" ht="12.75" customHeight="1" x14ac:dyDescent="0.2">
      <c r="A272" s="242"/>
      <c r="B272" s="224"/>
      <c r="C272" s="9" t="s">
        <v>663</v>
      </c>
      <c r="D272" s="7">
        <v>6736</v>
      </c>
      <c r="E272" s="10">
        <f t="shared" si="25"/>
        <v>0.43047034764826175</v>
      </c>
      <c r="F272" s="7"/>
      <c r="G272" s="7">
        <v>8912</v>
      </c>
      <c r="H272" s="10">
        <f t="shared" si="26"/>
        <v>0.56952965235173825</v>
      </c>
      <c r="I272" s="7">
        <f t="shared" si="24"/>
        <v>15648</v>
      </c>
      <c r="S272" s="92"/>
      <c r="W272"/>
      <c r="X272"/>
      <c r="Y272"/>
    </row>
    <row r="273" spans="1:25" ht="12.75" customHeight="1" x14ac:dyDescent="0.2">
      <c r="A273" s="242"/>
      <c r="B273" s="224"/>
      <c r="C273" s="48" t="s">
        <v>675</v>
      </c>
      <c r="D273" s="7">
        <v>704</v>
      </c>
      <c r="E273" s="10">
        <f t="shared" si="25"/>
        <v>0.1</v>
      </c>
      <c r="F273" s="7"/>
      <c r="G273" s="7">
        <v>6336</v>
      </c>
      <c r="H273" s="10">
        <f t="shared" si="26"/>
        <v>0.9</v>
      </c>
      <c r="I273" s="7">
        <f t="shared" si="24"/>
        <v>7040</v>
      </c>
      <c r="S273" s="92"/>
      <c r="W273"/>
      <c r="X273"/>
      <c r="Y273"/>
    </row>
    <row r="274" spans="1:25" ht="12.75" customHeight="1" x14ac:dyDescent="0.2">
      <c r="A274" s="242"/>
      <c r="B274" s="224"/>
      <c r="C274" s="9" t="s">
        <v>676</v>
      </c>
      <c r="D274" s="7">
        <v>5888</v>
      </c>
      <c r="E274" s="10">
        <f t="shared" si="25"/>
        <v>0.57231726283048212</v>
      </c>
      <c r="F274" s="7"/>
      <c r="G274" s="7">
        <v>4400</v>
      </c>
      <c r="H274" s="10">
        <f t="shared" si="26"/>
        <v>0.42768273716951788</v>
      </c>
      <c r="I274" s="7">
        <f t="shared" si="24"/>
        <v>10288</v>
      </c>
      <c r="S274" s="92"/>
      <c r="W274"/>
      <c r="X274"/>
      <c r="Y274"/>
    </row>
    <row r="275" spans="1:25" ht="12.75" customHeight="1" thickBot="1" x14ac:dyDescent="0.25">
      <c r="A275" s="242"/>
      <c r="B275" s="227"/>
      <c r="C275" s="63" t="s">
        <v>0</v>
      </c>
      <c r="D275" s="62">
        <f>SUM(D259:D274)</f>
        <v>140832</v>
      </c>
      <c r="E275" s="60">
        <f t="shared" si="25"/>
        <v>0.51675589199026895</v>
      </c>
      <c r="F275" s="62"/>
      <c r="G275" s="62">
        <f>SUM(G259:G274)</f>
        <v>131699</v>
      </c>
      <c r="H275" s="60">
        <f t="shared" si="26"/>
        <v>0.483244108009731</v>
      </c>
      <c r="I275" s="62">
        <f t="shared" si="24"/>
        <v>272531</v>
      </c>
      <c r="S275" s="92"/>
      <c r="W275"/>
      <c r="X275"/>
      <c r="Y275"/>
    </row>
    <row r="276" spans="1:25" ht="12.75" customHeight="1" x14ac:dyDescent="0.2">
      <c r="A276" s="242"/>
      <c r="B276" s="223" t="s">
        <v>340</v>
      </c>
      <c r="C276" s="47" t="s">
        <v>593</v>
      </c>
      <c r="D276" s="16">
        <v>111984</v>
      </c>
      <c r="E276" s="17">
        <f t="shared" si="25"/>
        <v>0.77192014999448555</v>
      </c>
      <c r="F276" s="16"/>
      <c r="G276" s="16">
        <v>33088</v>
      </c>
      <c r="H276" s="17">
        <f t="shared" si="26"/>
        <v>0.22807985000551451</v>
      </c>
      <c r="I276" s="16">
        <f t="shared" si="24"/>
        <v>145072</v>
      </c>
      <c r="S276" s="92"/>
      <c r="W276"/>
      <c r="X276"/>
      <c r="Y276"/>
    </row>
    <row r="277" spans="1:25" ht="12.75" customHeight="1" x14ac:dyDescent="0.2">
      <c r="A277" s="242"/>
      <c r="B277" s="225"/>
      <c r="C277" s="9" t="s">
        <v>594</v>
      </c>
      <c r="D277" s="7"/>
      <c r="E277" s="10" t="s">
        <v>615</v>
      </c>
      <c r="F277" s="7"/>
      <c r="G277" s="7"/>
      <c r="H277" s="10" t="s">
        <v>615</v>
      </c>
      <c r="I277" s="7">
        <f t="shared" si="24"/>
        <v>0</v>
      </c>
      <c r="S277" s="92"/>
      <c r="W277"/>
      <c r="X277"/>
      <c r="Y277"/>
    </row>
    <row r="278" spans="1:25" ht="12.75" customHeight="1" x14ac:dyDescent="0.2">
      <c r="A278" s="242"/>
      <c r="B278" s="225"/>
      <c r="C278" s="49" t="s">
        <v>519</v>
      </c>
      <c r="D278" s="7">
        <v>24032</v>
      </c>
      <c r="E278" s="10">
        <f t="shared" si="25"/>
        <v>0.72912621359223306</v>
      </c>
      <c r="F278" s="7"/>
      <c r="G278" s="7">
        <v>8928</v>
      </c>
      <c r="H278" s="10">
        <f t="shared" si="26"/>
        <v>0.27087378640776699</v>
      </c>
      <c r="I278" s="7">
        <f t="shared" si="24"/>
        <v>32960</v>
      </c>
      <c r="M278" s="8"/>
      <c r="N278" s="8"/>
      <c r="O278" s="8"/>
      <c r="P278" s="8"/>
      <c r="Q278" s="8"/>
      <c r="S278" s="92"/>
      <c r="W278"/>
      <c r="X278"/>
      <c r="Y278"/>
    </row>
    <row r="279" spans="1:25" ht="12.75" customHeight="1" thickBot="1" x14ac:dyDescent="0.25">
      <c r="A279" s="242"/>
      <c r="B279" s="226"/>
      <c r="C279" s="61" t="s">
        <v>0</v>
      </c>
      <c r="D279" s="62">
        <f>SUM(D276:D278)</f>
        <v>136016</v>
      </c>
      <c r="E279" s="60">
        <f t="shared" si="25"/>
        <v>0.76399748359845421</v>
      </c>
      <c r="F279" s="62"/>
      <c r="G279" s="62">
        <f>SUM(G276:G278)</f>
        <v>42016</v>
      </c>
      <c r="H279" s="60">
        <f t="shared" si="26"/>
        <v>0.23600251640154579</v>
      </c>
      <c r="I279" s="62">
        <f t="shared" si="24"/>
        <v>178032</v>
      </c>
      <c r="S279" s="92"/>
      <c r="W279"/>
      <c r="X279"/>
      <c r="Y279"/>
    </row>
    <row r="280" spans="1:25" ht="12.75" customHeight="1" thickBot="1" x14ac:dyDescent="0.25">
      <c r="A280" s="222"/>
      <c r="B280" s="228" t="s">
        <v>171</v>
      </c>
      <c r="C280" s="229"/>
      <c r="D280" s="75">
        <f>SUM(D258,D275,D279)</f>
        <v>598064</v>
      </c>
      <c r="E280" s="76">
        <f t="shared" si="25"/>
        <v>0.59083980174407524</v>
      </c>
      <c r="F280" s="77"/>
      <c r="G280" s="75">
        <f>SUM(G258,G275,G279)</f>
        <v>414163</v>
      </c>
      <c r="H280" s="76">
        <f t="shared" si="26"/>
        <v>0.40916019825592481</v>
      </c>
      <c r="I280" s="77">
        <f t="shared" si="24"/>
        <v>1012227</v>
      </c>
      <c r="M280" s="8"/>
      <c r="N280" s="8"/>
      <c r="O280" s="14"/>
      <c r="P280" s="14"/>
      <c r="Q280" s="14"/>
      <c r="W280"/>
      <c r="X280"/>
      <c r="Y280"/>
    </row>
    <row r="281" spans="1:25" ht="12.75" customHeight="1" x14ac:dyDescent="0.2">
      <c r="A281" s="235" t="s">
        <v>345</v>
      </c>
      <c r="B281" s="223" t="s">
        <v>341</v>
      </c>
      <c r="C281" s="46" t="s">
        <v>179</v>
      </c>
      <c r="D281" s="35"/>
      <c r="E281" s="35"/>
      <c r="F281" s="35"/>
      <c r="G281" s="35"/>
      <c r="H281" s="35"/>
      <c r="I281" s="35"/>
      <c r="W281"/>
      <c r="X281"/>
      <c r="Y281"/>
    </row>
    <row r="282" spans="1:25" ht="12.75" customHeight="1" x14ac:dyDescent="0.2">
      <c r="A282" s="238"/>
      <c r="B282" s="225"/>
      <c r="C282" s="9" t="s">
        <v>595</v>
      </c>
      <c r="D282" s="15">
        <v>11264</v>
      </c>
      <c r="E282" s="10">
        <f t="shared" ref="E282:E289" si="27">+D282/$I282</f>
        <v>0.53576864535768642</v>
      </c>
      <c r="F282" s="7"/>
      <c r="G282" s="15">
        <v>9760</v>
      </c>
      <c r="H282" s="10">
        <f t="shared" ref="H282:H289" si="28">+G282/$I282</f>
        <v>0.46423135464231352</v>
      </c>
      <c r="I282" s="7">
        <f t="shared" ref="I282:I289" si="29">+D282+G282</f>
        <v>21024</v>
      </c>
      <c r="S282" s="92"/>
      <c r="W282"/>
      <c r="X282"/>
      <c r="Y282"/>
    </row>
    <row r="283" spans="1:25" ht="12.75" customHeight="1" x14ac:dyDescent="0.2">
      <c r="A283" s="238"/>
      <c r="B283" s="225"/>
      <c r="C283" s="9" t="s">
        <v>440</v>
      </c>
      <c r="D283" s="15">
        <v>1152</v>
      </c>
      <c r="E283" s="10">
        <f t="shared" si="27"/>
        <v>1</v>
      </c>
      <c r="F283" s="7"/>
      <c r="G283" s="15"/>
      <c r="H283" s="10">
        <f t="shared" si="28"/>
        <v>0</v>
      </c>
      <c r="I283" s="7">
        <f t="shared" si="29"/>
        <v>1152</v>
      </c>
      <c r="S283" s="92"/>
      <c r="W283"/>
      <c r="X283"/>
      <c r="Y283"/>
    </row>
    <row r="284" spans="1:25" ht="12.75" customHeight="1" x14ac:dyDescent="0.2">
      <c r="A284" s="238"/>
      <c r="B284" s="225"/>
      <c r="C284" s="9" t="s">
        <v>452</v>
      </c>
      <c r="D284" s="15">
        <v>5568</v>
      </c>
      <c r="E284" s="10">
        <f t="shared" si="27"/>
        <v>0.78911564625850339</v>
      </c>
      <c r="F284" s="7"/>
      <c r="G284" s="15">
        <v>1488</v>
      </c>
      <c r="H284" s="10">
        <f t="shared" si="28"/>
        <v>0.21088435374149661</v>
      </c>
      <c r="I284" s="7">
        <f t="shared" si="29"/>
        <v>7056</v>
      </c>
      <c r="S284" s="92"/>
      <c r="W284"/>
      <c r="X284"/>
      <c r="Y284"/>
    </row>
    <row r="285" spans="1:25" ht="12.75" customHeight="1" x14ac:dyDescent="0.2">
      <c r="A285" s="238"/>
      <c r="B285" s="225"/>
      <c r="C285" s="9" t="s">
        <v>480</v>
      </c>
      <c r="D285" s="15">
        <v>10224</v>
      </c>
      <c r="E285" s="10">
        <f t="shared" si="27"/>
        <v>0.82239382239382242</v>
      </c>
      <c r="F285" s="7"/>
      <c r="G285" s="15">
        <v>2208</v>
      </c>
      <c r="H285" s="10">
        <f t="shared" si="28"/>
        <v>0.17760617760617761</v>
      </c>
      <c r="I285" s="7">
        <f t="shared" si="29"/>
        <v>12432</v>
      </c>
      <c r="S285" s="92"/>
      <c r="W285"/>
      <c r="X285"/>
      <c r="Y285"/>
    </row>
    <row r="286" spans="1:25" ht="12.75" customHeight="1" x14ac:dyDescent="0.2">
      <c r="A286" s="238"/>
      <c r="B286" s="225"/>
      <c r="C286" s="9" t="s">
        <v>490</v>
      </c>
      <c r="D286" s="7">
        <v>16480</v>
      </c>
      <c r="E286" s="10">
        <f t="shared" si="27"/>
        <v>0.62843197071384993</v>
      </c>
      <c r="F286" s="7"/>
      <c r="G286" s="7">
        <v>9744</v>
      </c>
      <c r="H286" s="10">
        <f t="shared" si="28"/>
        <v>0.37156802928615007</v>
      </c>
      <c r="I286" s="7">
        <f t="shared" si="29"/>
        <v>26224</v>
      </c>
      <c r="S286" s="92"/>
      <c r="W286"/>
      <c r="X286"/>
      <c r="Y286"/>
    </row>
    <row r="287" spans="1:25" ht="12.75" customHeight="1" x14ac:dyDescent="0.2">
      <c r="A287" s="238"/>
      <c r="B287" s="225"/>
      <c r="C287" s="9" t="s">
        <v>511</v>
      </c>
      <c r="D287" s="16">
        <v>14160</v>
      </c>
      <c r="E287" s="17">
        <f t="shared" si="27"/>
        <v>0.47427652733118969</v>
      </c>
      <c r="F287" s="5"/>
      <c r="G287" s="16">
        <v>15696</v>
      </c>
      <c r="H287" s="17">
        <f t="shared" si="28"/>
        <v>0.52572347266881025</v>
      </c>
      <c r="I287" s="16">
        <f t="shared" si="29"/>
        <v>29856</v>
      </c>
      <c r="M287" s="8"/>
      <c r="N287" s="8"/>
      <c r="O287" s="8"/>
      <c r="P287" s="8"/>
      <c r="Q287" s="8"/>
      <c r="S287" s="92"/>
      <c r="W287"/>
      <c r="X287"/>
      <c r="Y287"/>
    </row>
    <row r="288" spans="1:25" ht="12.75" customHeight="1" x14ac:dyDescent="0.2">
      <c r="A288" s="238"/>
      <c r="B288" s="225"/>
      <c r="C288" s="9" t="s">
        <v>596</v>
      </c>
      <c r="D288" s="7">
        <v>17552</v>
      </c>
      <c r="E288" s="10">
        <f t="shared" si="27"/>
        <v>0.74524456521739135</v>
      </c>
      <c r="F288" s="7"/>
      <c r="G288" s="7">
        <v>6000</v>
      </c>
      <c r="H288" s="10">
        <f t="shared" si="28"/>
        <v>0.2547554347826087</v>
      </c>
      <c r="I288" s="7">
        <f t="shared" si="29"/>
        <v>23552</v>
      </c>
      <c r="M288" s="8"/>
      <c r="N288" s="8"/>
      <c r="O288" s="8"/>
      <c r="P288" s="8"/>
      <c r="Q288" s="8"/>
      <c r="S288" s="92"/>
      <c r="W288"/>
      <c r="X288"/>
      <c r="Y288"/>
    </row>
    <row r="289" spans="1:25" ht="12.75" customHeight="1" x14ac:dyDescent="0.2">
      <c r="A289" s="238"/>
      <c r="B289" s="225"/>
      <c r="C289" s="34" t="s">
        <v>44</v>
      </c>
      <c r="D289" s="32">
        <f>SUM(D282:D288)</f>
        <v>76400</v>
      </c>
      <c r="E289" s="41">
        <f t="shared" si="27"/>
        <v>0.62986413401925867</v>
      </c>
      <c r="F289" s="42"/>
      <c r="G289" s="32">
        <f>SUM(G282:G288)</f>
        <v>44896</v>
      </c>
      <c r="H289" s="41">
        <f t="shared" si="28"/>
        <v>0.37013586598074133</v>
      </c>
      <c r="I289" s="42">
        <f t="shared" si="29"/>
        <v>121296</v>
      </c>
      <c r="S289" s="92"/>
      <c r="W289"/>
      <c r="X289"/>
      <c r="Y289"/>
    </row>
    <row r="290" spans="1:25" ht="12.75" customHeight="1" x14ac:dyDescent="0.2">
      <c r="A290" s="238"/>
      <c r="B290" s="225"/>
      <c r="C290" s="52" t="s">
        <v>186</v>
      </c>
      <c r="D290" s="32"/>
      <c r="E290" s="33"/>
      <c r="F290" s="32"/>
      <c r="G290" s="32"/>
      <c r="H290" s="33"/>
      <c r="I290" s="32"/>
      <c r="S290" s="92"/>
      <c r="W290"/>
      <c r="X290"/>
      <c r="Y290"/>
    </row>
    <row r="291" spans="1:25" ht="12.75" customHeight="1" x14ac:dyDescent="0.2">
      <c r="A291" s="238"/>
      <c r="B291" s="225"/>
      <c r="C291" s="9" t="s">
        <v>423</v>
      </c>
      <c r="D291" s="15">
        <v>30336</v>
      </c>
      <c r="E291" s="10">
        <f t="shared" si="25"/>
        <v>0.5857275254865616</v>
      </c>
      <c r="F291" s="7"/>
      <c r="G291" s="15">
        <v>21456</v>
      </c>
      <c r="H291" s="10">
        <f t="shared" si="26"/>
        <v>0.41427247451343835</v>
      </c>
      <c r="I291" s="7">
        <f t="shared" si="24"/>
        <v>51792</v>
      </c>
      <c r="M291" s="8"/>
      <c r="N291" s="8"/>
      <c r="O291" s="8"/>
      <c r="P291" s="8"/>
      <c r="Q291" s="8"/>
      <c r="S291" s="92"/>
      <c r="W291"/>
      <c r="X291"/>
      <c r="Y291"/>
    </row>
    <row r="292" spans="1:25" ht="12.75" customHeight="1" x14ac:dyDescent="0.2">
      <c r="A292" s="238"/>
      <c r="B292" s="225"/>
      <c r="C292" s="9" t="s">
        <v>597</v>
      </c>
      <c r="D292" s="15">
        <v>28944</v>
      </c>
      <c r="E292" s="10">
        <f t="shared" si="25"/>
        <v>0.48668280871670705</v>
      </c>
      <c r="F292" s="7"/>
      <c r="G292" s="15">
        <v>30528</v>
      </c>
      <c r="H292" s="10">
        <f t="shared" si="26"/>
        <v>0.51331719128329301</v>
      </c>
      <c r="I292" s="7">
        <f t="shared" si="24"/>
        <v>59472</v>
      </c>
      <c r="S292" s="92"/>
      <c r="W292"/>
      <c r="X292"/>
      <c r="Y292"/>
    </row>
    <row r="293" spans="1:25" ht="12.75" customHeight="1" x14ac:dyDescent="0.2">
      <c r="A293" s="238"/>
      <c r="B293" s="225"/>
      <c r="C293" s="9" t="s">
        <v>598</v>
      </c>
      <c r="D293" s="7">
        <v>640</v>
      </c>
      <c r="E293" s="10">
        <f t="shared" si="25"/>
        <v>0.10498687664041995</v>
      </c>
      <c r="F293" s="7"/>
      <c r="G293" s="7">
        <v>5456</v>
      </c>
      <c r="H293" s="10">
        <f t="shared" si="26"/>
        <v>0.89501312335958005</v>
      </c>
      <c r="I293" s="7">
        <f t="shared" si="24"/>
        <v>6096</v>
      </c>
      <c r="S293" s="92"/>
      <c r="W293"/>
      <c r="X293"/>
      <c r="Y293"/>
    </row>
    <row r="294" spans="1:25" ht="12.75" customHeight="1" x14ac:dyDescent="0.2">
      <c r="A294" s="238"/>
      <c r="B294" s="225"/>
      <c r="C294" s="9" t="s">
        <v>460</v>
      </c>
      <c r="D294" s="7">
        <v>9312</v>
      </c>
      <c r="E294" s="10">
        <f t="shared" si="25"/>
        <v>0.48989898989898989</v>
      </c>
      <c r="F294" s="12"/>
      <c r="G294" s="7">
        <v>9696</v>
      </c>
      <c r="H294" s="10">
        <f t="shared" si="26"/>
        <v>0.51010101010101006</v>
      </c>
      <c r="I294" s="7">
        <f t="shared" si="24"/>
        <v>19008</v>
      </c>
      <c r="M294" s="8"/>
      <c r="N294" s="8"/>
      <c r="O294" s="8"/>
      <c r="P294" s="8"/>
      <c r="Q294" s="8"/>
      <c r="S294" s="92"/>
      <c r="W294"/>
      <c r="X294"/>
      <c r="Y294"/>
    </row>
    <row r="295" spans="1:25" ht="12.75" customHeight="1" x14ac:dyDescent="0.2">
      <c r="A295" s="238"/>
      <c r="B295" s="225"/>
      <c r="C295" s="9" t="s">
        <v>461</v>
      </c>
      <c r="D295" s="15"/>
      <c r="E295" s="10">
        <f t="shared" si="25"/>
        <v>0</v>
      </c>
      <c r="F295" s="7"/>
      <c r="G295" s="14">
        <v>2048</v>
      </c>
      <c r="H295" s="10">
        <f t="shared" si="26"/>
        <v>1</v>
      </c>
      <c r="I295" s="7">
        <f t="shared" si="24"/>
        <v>2048</v>
      </c>
      <c r="S295" s="92"/>
      <c r="W295"/>
      <c r="X295"/>
      <c r="Y295"/>
    </row>
    <row r="296" spans="1:25" ht="12.75" customHeight="1" x14ac:dyDescent="0.2">
      <c r="A296" s="238"/>
      <c r="B296" s="225"/>
      <c r="C296" s="9" t="s">
        <v>495</v>
      </c>
      <c r="D296" s="7">
        <v>19088</v>
      </c>
      <c r="E296" s="10">
        <f t="shared" si="25"/>
        <v>0.64382083108472743</v>
      </c>
      <c r="F296" s="7"/>
      <c r="G296" s="7">
        <v>10560</v>
      </c>
      <c r="H296" s="10">
        <f t="shared" si="26"/>
        <v>0.35617916891527251</v>
      </c>
      <c r="I296" s="7">
        <f t="shared" si="24"/>
        <v>29648</v>
      </c>
      <c r="S296" s="92"/>
      <c r="W296"/>
      <c r="X296"/>
      <c r="Y296"/>
    </row>
    <row r="297" spans="1:25" ht="12.75" customHeight="1" x14ac:dyDescent="0.2">
      <c r="A297" s="238"/>
      <c r="B297" s="225"/>
      <c r="C297" s="34" t="s">
        <v>44</v>
      </c>
      <c r="D297" s="32">
        <f>SUM(D291:D296)</f>
        <v>88320</v>
      </c>
      <c r="E297" s="33">
        <f t="shared" si="25"/>
        <v>0.5255140898705255</v>
      </c>
      <c r="F297" s="32"/>
      <c r="G297" s="32">
        <f>SUM(G291:G296)</f>
        <v>79744</v>
      </c>
      <c r="H297" s="33">
        <f t="shared" si="26"/>
        <v>0.4744859101294745</v>
      </c>
      <c r="I297" s="32">
        <f t="shared" si="24"/>
        <v>168064</v>
      </c>
      <c r="M297" s="8"/>
      <c r="N297" s="8"/>
      <c r="O297" s="8"/>
      <c r="P297" s="8"/>
      <c r="Q297" s="8"/>
      <c r="S297" s="92"/>
      <c r="W297"/>
      <c r="X297"/>
      <c r="Y297"/>
    </row>
    <row r="298" spans="1:25" ht="12.75" customHeight="1" thickBot="1" x14ac:dyDescent="0.25">
      <c r="A298" s="238"/>
      <c r="B298" s="226"/>
      <c r="C298" s="63" t="s">
        <v>0</v>
      </c>
      <c r="D298" s="62">
        <f>SUM(D289,D297)</f>
        <v>164720</v>
      </c>
      <c r="E298" s="60">
        <f t="shared" si="25"/>
        <v>0.56925628974288089</v>
      </c>
      <c r="F298" s="62"/>
      <c r="G298" s="62">
        <f>SUM(G289,G297)</f>
        <v>124640</v>
      </c>
      <c r="H298" s="60">
        <f t="shared" si="26"/>
        <v>0.43074371025711916</v>
      </c>
      <c r="I298" s="62">
        <f t="shared" si="24"/>
        <v>289360</v>
      </c>
      <c r="W298"/>
      <c r="X298"/>
      <c r="Y298"/>
    </row>
    <row r="299" spans="1:25" ht="12.75" customHeight="1" x14ac:dyDescent="0.2">
      <c r="A299" s="238"/>
      <c r="B299" s="223" t="s">
        <v>342</v>
      </c>
      <c r="C299" s="52" t="s">
        <v>56</v>
      </c>
      <c r="D299" s="35"/>
      <c r="E299" s="35"/>
      <c r="F299" s="35"/>
      <c r="G299" s="35"/>
      <c r="H299" s="35"/>
      <c r="I299" s="35"/>
      <c r="M299" s="8"/>
      <c r="N299" s="8"/>
      <c r="O299" s="8"/>
      <c r="P299" s="8"/>
      <c r="Q299" s="8"/>
      <c r="W299"/>
      <c r="X299"/>
      <c r="Y299"/>
    </row>
    <row r="300" spans="1:25" ht="12.75" customHeight="1" x14ac:dyDescent="0.2">
      <c r="A300" s="238"/>
      <c r="B300" s="225"/>
      <c r="C300" s="51" t="s">
        <v>522</v>
      </c>
      <c r="D300" s="15">
        <v>14080</v>
      </c>
      <c r="E300" s="10">
        <f t="shared" ref="E300:E309" si="30">+D300/$I300</f>
        <v>0.87649402390438247</v>
      </c>
      <c r="F300" s="7"/>
      <c r="G300" s="15">
        <v>1984</v>
      </c>
      <c r="H300" s="10">
        <f t="shared" ref="H300:H309" si="31">+G300/$I300</f>
        <v>0.12350597609561753</v>
      </c>
      <c r="I300" s="7">
        <f t="shared" ref="I300:I309" si="32">+D300+G300</f>
        <v>16064</v>
      </c>
      <c r="S300" s="92"/>
      <c r="W300"/>
      <c r="X300"/>
      <c r="Y300"/>
    </row>
    <row r="301" spans="1:25" ht="12.75" customHeight="1" x14ac:dyDescent="0.2">
      <c r="A301" s="238"/>
      <c r="B301" s="225"/>
      <c r="C301" s="51" t="s">
        <v>424</v>
      </c>
      <c r="D301" s="7"/>
      <c r="E301" s="10">
        <f t="shared" si="30"/>
        <v>0</v>
      </c>
      <c r="F301" s="7"/>
      <c r="G301" s="7">
        <v>6752</v>
      </c>
      <c r="H301" s="10">
        <f t="shared" si="31"/>
        <v>1</v>
      </c>
      <c r="I301" s="7">
        <f t="shared" si="32"/>
        <v>6752</v>
      </c>
      <c r="S301" s="92"/>
      <c r="W301"/>
      <c r="X301"/>
      <c r="Y301"/>
    </row>
    <row r="302" spans="1:25" ht="12.75" customHeight="1" x14ac:dyDescent="0.2">
      <c r="A302" s="238"/>
      <c r="B302" s="225"/>
      <c r="C302" s="9" t="s">
        <v>599</v>
      </c>
      <c r="D302" s="16">
        <v>4368</v>
      </c>
      <c r="E302" s="17">
        <f t="shared" si="30"/>
        <v>1</v>
      </c>
      <c r="F302" s="16"/>
      <c r="G302" s="16"/>
      <c r="H302" s="17">
        <f t="shared" si="31"/>
        <v>0</v>
      </c>
      <c r="I302" s="16">
        <f t="shared" si="32"/>
        <v>4368</v>
      </c>
      <c r="S302" s="92"/>
      <c r="W302"/>
      <c r="X302"/>
      <c r="Y302"/>
    </row>
    <row r="303" spans="1:25" ht="12.75" customHeight="1" x14ac:dyDescent="0.2">
      <c r="A303" s="238"/>
      <c r="B303" s="225"/>
      <c r="C303" s="51" t="s">
        <v>431</v>
      </c>
      <c r="D303" s="16">
        <v>10560</v>
      </c>
      <c r="E303" s="17">
        <f t="shared" si="30"/>
        <v>0.83018867924528306</v>
      </c>
      <c r="F303" s="16"/>
      <c r="G303" s="16">
        <v>2160</v>
      </c>
      <c r="H303" s="17">
        <f t="shared" si="31"/>
        <v>0.16981132075471697</v>
      </c>
      <c r="I303" s="16">
        <f t="shared" si="32"/>
        <v>12720</v>
      </c>
      <c r="S303" s="92"/>
      <c r="W303"/>
      <c r="X303"/>
      <c r="Y303"/>
    </row>
    <row r="304" spans="1:25" ht="12.75" customHeight="1" x14ac:dyDescent="0.2">
      <c r="A304" s="238"/>
      <c r="B304" s="225"/>
      <c r="C304" s="51" t="s">
        <v>459</v>
      </c>
      <c r="D304" s="7">
        <v>17952</v>
      </c>
      <c r="E304" s="10">
        <f t="shared" si="30"/>
        <v>0.74206349206349209</v>
      </c>
      <c r="F304" s="7"/>
      <c r="G304" s="7">
        <v>6240</v>
      </c>
      <c r="H304" s="10">
        <f t="shared" si="31"/>
        <v>0.25793650793650796</v>
      </c>
      <c r="I304" s="7">
        <f t="shared" si="32"/>
        <v>24192</v>
      </c>
      <c r="S304" s="92"/>
      <c r="W304"/>
      <c r="X304"/>
      <c r="Y304"/>
    </row>
    <row r="305" spans="1:25" ht="12.75" customHeight="1" x14ac:dyDescent="0.2">
      <c r="A305" s="238"/>
      <c r="B305" s="225"/>
      <c r="C305" s="9" t="s">
        <v>471</v>
      </c>
      <c r="D305" s="15">
        <v>1040</v>
      </c>
      <c r="E305" s="10">
        <f t="shared" si="30"/>
        <v>1</v>
      </c>
      <c r="F305" s="7"/>
      <c r="G305" s="15"/>
      <c r="H305" s="10">
        <f t="shared" si="31"/>
        <v>0</v>
      </c>
      <c r="I305" s="7">
        <f t="shared" si="32"/>
        <v>1040</v>
      </c>
      <c r="S305" s="92"/>
      <c r="W305"/>
      <c r="X305"/>
      <c r="Y305"/>
    </row>
    <row r="306" spans="1:25" ht="12.75" customHeight="1" x14ac:dyDescent="0.2">
      <c r="A306" s="238"/>
      <c r="B306" s="225"/>
      <c r="C306" s="51" t="s">
        <v>606</v>
      </c>
      <c r="D306" s="7">
        <v>3984</v>
      </c>
      <c r="E306" s="10">
        <f t="shared" si="30"/>
        <v>0.44148936170212766</v>
      </c>
      <c r="F306" s="7"/>
      <c r="G306" s="7">
        <v>5040</v>
      </c>
      <c r="H306" s="10">
        <f t="shared" si="31"/>
        <v>0.55851063829787229</v>
      </c>
      <c r="I306" s="7">
        <f t="shared" si="32"/>
        <v>9024</v>
      </c>
      <c r="S306" s="92"/>
      <c r="W306"/>
      <c r="X306"/>
      <c r="Y306"/>
    </row>
    <row r="307" spans="1:25" ht="12.75" customHeight="1" x14ac:dyDescent="0.2">
      <c r="A307" s="238"/>
      <c r="B307" s="225"/>
      <c r="C307" s="44" t="s">
        <v>600</v>
      </c>
      <c r="D307" s="15"/>
      <c r="E307" s="10" t="s">
        <v>615</v>
      </c>
      <c r="F307" s="7"/>
      <c r="G307" s="15"/>
      <c r="H307" s="10" t="s">
        <v>615</v>
      </c>
      <c r="I307" s="7">
        <f t="shared" si="32"/>
        <v>0</v>
      </c>
      <c r="S307" s="92"/>
      <c r="W307"/>
      <c r="X307"/>
      <c r="Y307"/>
    </row>
    <row r="308" spans="1:25" ht="12.75" customHeight="1" x14ac:dyDescent="0.2">
      <c r="A308" s="238"/>
      <c r="B308" s="225"/>
      <c r="C308" s="9" t="s">
        <v>510</v>
      </c>
      <c r="D308" s="7">
        <v>7360</v>
      </c>
      <c r="E308" s="10">
        <f t="shared" si="30"/>
        <v>1</v>
      </c>
      <c r="F308" s="7"/>
      <c r="G308" s="7"/>
      <c r="H308" s="10">
        <f t="shared" si="31"/>
        <v>0</v>
      </c>
      <c r="I308" s="7">
        <f t="shared" si="32"/>
        <v>7360</v>
      </c>
      <c r="M308" s="8"/>
      <c r="N308" s="8"/>
      <c r="O308" s="8"/>
      <c r="P308" s="8"/>
      <c r="Q308" s="8"/>
      <c r="S308" s="92"/>
      <c r="W308"/>
      <c r="X308"/>
      <c r="Y308"/>
    </row>
    <row r="309" spans="1:25" ht="12.75" customHeight="1" x14ac:dyDescent="0.2">
      <c r="A309" s="238"/>
      <c r="B309" s="225"/>
      <c r="C309" s="34" t="s">
        <v>44</v>
      </c>
      <c r="D309" s="36">
        <f>SUM(D300:D308)</f>
        <v>59344</v>
      </c>
      <c r="E309" s="33">
        <f t="shared" si="30"/>
        <v>0.72796859666339553</v>
      </c>
      <c r="F309" s="32"/>
      <c r="G309" s="36">
        <f>SUM(G300:G308)</f>
        <v>22176</v>
      </c>
      <c r="H309" s="33">
        <f t="shared" si="31"/>
        <v>0.27203140333660453</v>
      </c>
      <c r="I309" s="32">
        <f t="shared" si="32"/>
        <v>81520</v>
      </c>
      <c r="S309" s="92"/>
      <c r="W309"/>
      <c r="X309"/>
      <c r="Y309"/>
    </row>
    <row r="310" spans="1:25" ht="12.75" customHeight="1" x14ac:dyDescent="0.2">
      <c r="A310" s="238"/>
      <c r="B310" s="225"/>
      <c r="C310" s="52" t="s">
        <v>132</v>
      </c>
      <c r="D310" s="36"/>
      <c r="E310" s="33"/>
      <c r="F310" s="32"/>
      <c r="G310" s="36"/>
      <c r="H310" s="33"/>
      <c r="I310" s="32"/>
      <c r="S310" s="92"/>
      <c r="W310"/>
      <c r="X310"/>
      <c r="Y310"/>
    </row>
    <row r="311" spans="1:25" ht="12.75" customHeight="1" x14ac:dyDescent="0.2">
      <c r="A311" s="238"/>
      <c r="B311" s="225"/>
      <c r="C311" s="9" t="s">
        <v>625</v>
      </c>
      <c r="D311" s="16">
        <v>6864</v>
      </c>
      <c r="E311" s="17">
        <f>+D311/$I311</f>
        <v>0.77576853526220613</v>
      </c>
      <c r="F311" s="16"/>
      <c r="G311" s="16">
        <v>1984</v>
      </c>
      <c r="H311" s="17">
        <f>+G311/$I311</f>
        <v>0.22423146473779385</v>
      </c>
      <c r="I311" s="16">
        <f>+D311+G311</f>
        <v>8848</v>
      </c>
      <c r="M311" s="8"/>
      <c r="N311" s="8"/>
      <c r="O311" s="8"/>
      <c r="P311" s="8"/>
      <c r="Q311" s="8"/>
      <c r="S311" s="92"/>
      <c r="W311"/>
      <c r="X311"/>
      <c r="Y311"/>
    </row>
    <row r="312" spans="1:25" ht="12.75" customHeight="1" x14ac:dyDescent="0.2">
      <c r="A312" s="238"/>
      <c r="B312" s="225"/>
      <c r="C312" s="9" t="s">
        <v>455</v>
      </c>
      <c r="D312" s="7">
        <v>10656</v>
      </c>
      <c r="E312" s="10">
        <f t="shared" ref="E312:E313" si="33">+D312/$I312</f>
        <v>0.23974082073434125</v>
      </c>
      <c r="F312" s="7"/>
      <c r="G312" s="7">
        <v>33792</v>
      </c>
      <c r="H312" s="10">
        <f t="shared" ref="H312:H313" si="34">+G312/$I312</f>
        <v>0.76025917926565878</v>
      </c>
      <c r="I312" s="7">
        <f t="shared" ref="I312:I313" si="35">+D312+G312</f>
        <v>44448</v>
      </c>
      <c r="S312" s="92"/>
      <c r="W312"/>
      <c r="X312"/>
      <c r="Y312"/>
    </row>
    <row r="313" spans="1:25" ht="12.75" customHeight="1" x14ac:dyDescent="0.2">
      <c r="A313" s="238"/>
      <c r="B313" s="225"/>
      <c r="C313" s="9" t="s">
        <v>601</v>
      </c>
      <c r="D313" s="7">
        <v>9152</v>
      </c>
      <c r="E313" s="10">
        <f t="shared" si="33"/>
        <v>0.42686567164179107</v>
      </c>
      <c r="F313" s="7"/>
      <c r="G313" s="7">
        <v>12288</v>
      </c>
      <c r="H313" s="10">
        <f t="shared" si="34"/>
        <v>0.57313432835820899</v>
      </c>
      <c r="I313" s="7">
        <f t="shared" si="35"/>
        <v>21440</v>
      </c>
      <c r="S313" s="92"/>
      <c r="W313"/>
      <c r="X313"/>
      <c r="Y313"/>
    </row>
    <row r="314" spans="1:25" ht="12.75" customHeight="1" x14ac:dyDescent="0.2">
      <c r="A314" s="238"/>
      <c r="B314" s="225"/>
      <c r="C314" s="9" t="s">
        <v>488</v>
      </c>
      <c r="D314" s="7">
        <v>84928</v>
      </c>
      <c r="E314" s="10">
        <f>+D314/$I314</f>
        <v>0.70202354185954241</v>
      </c>
      <c r="F314" s="7"/>
      <c r="G314" s="7">
        <v>36048</v>
      </c>
      <c r="H314" s="10">
        <f>+G314/$I314</f>
        <v>0.29797645814045759</v>
      </c>
      <c r="I314" s="7">
        <f>+D314+G314</f>
        <v>120976</v>
      </c>
      <c r="S314" s="92"/>
      <c r="W314"/>
      <c r="X314"/>
      <c r="Y314"/>
    </row>
    <row r="315" spans="1:25" ht="12.75" customHeight="1" x14ac:dyDescent="0.2">
      <c r="A315" s="238"/>
      <c r="B315" s="225"/>
      <c r="C315" s="34" t="s">
        <v>44</v>
      </c>
      <c r="D315" s="32">
        <f>SUM(D311:D314)</f>
        <v>111600</v>
      </c>
      <c r="E315" s="33">
        <f>+D315/$I315</f>
        <v>0.57022563767168088</v>
      </c>
      <c r="F315" s="32"/>
      <c r="G315" s="32">
        <f>SUM(G311:G314)</f>
        <v>84112</v>
      </c>
      <c r="H315" s="33">
        <f>+G315/$I315</f>
        <v>0.42977436232831917</v>
      </c>
      <c r="I315" s="32">
        <f>+D315+G315</f>
        <v>195712</v>
      </c>
      <c r="S315" s="92"/>
      <c r="W315"/>
      <c r="X315"/>
      <c r="Y315"/>
    </row>
    <row r="316" spans="1:25" ht="12.75" customHeight="1" x14ac:dyDescent="0.2">
      <c r="A316" s="238"/>
      <c r="B316" s="225"/>
      <c r="C316" s="52" t="s">
        <v>50</v>
      </c>
      <c r="D316" s="42"/>
      <c r="E316" s="41"/>
      <c r="F316" s="42"/>
      <c r="G316" s="42"/>
      <c r="H316" s="41"/>
      <c r="I316" s="42"/>
      <c r="S316" s="92"/>
      <c r="W316"/>
      <c r="X316"/>
      <c r="Y316"/>
    </row>
    <row r="317" spans="1:25" ht="12.75" customHeight="1" x14ac:dyDescent="0.2">
      <c r="A317" s="238"/>
      <c r="B317" s="225"/>
      <c r="C317" s="9" t="s">
        <v>466</v>
      </c>
      <c r="D317" s="15">
        <v>75136</v>
      </c>
      <c r="E317" s="10">
        <f t="shared" si="25"/>
        <v>0.90866873065015474</v>
      </c>
      <c r="F317" s="7"/>
      <c r="G317" s="15">
        <v>7552</v>
      </c>
      <c r="H317" s="10">
        <f t="shared" si="26"/>
        <v>9.1331269349845201E-2</v>
      </c>
      <c r="I317" s="7">
        <f t="shared" si="24"/>
        <v>82688</v>
      </c>
      <c r="S317" s="92"/>
      <c r="W317"/>
      <c r="X317"/>
      <c r="Y317"/>
    </row>
    <row r="318" spans="1:25" ht="12.75" customHeight="1" x14ac:dyDescent="0.2">
      <c r="A318" s="238"/>
      <c r="B318" s="225"/>
      <c r="C318" s="9" t="s">
        <v>484</v>
      </c>
      <c r="D318" s="15">
        <v>6624</v>
      </c>
      <c r="E318" s="10">
        <f t="shared" si="25"/>
        <v>0.9261744966442953</v>
      </c>
      <c r="F318" s="7"/>
      <c r="G318" s="15">
        <v>528</v>
      </c>
      <c r="H318" s="10">
        <f t="shared" si="26"/>
        <v>7.3825503355704702E-2</v>
      </c>
      <c r="I318" s="7">
        <f t="shared" si="24"/>
        <v>7152</v>
      </c>
      <c r="S318" s="92"/>
      <c r="W318"/>
      <c r="X318"/>
      <c r="Y318"/>
    </row>
    <row r="319" spans="1:25" ht="12.75" customHeight="1" x14ac:dyDescent="0.2">
      <c r="A319" s="238"/>
      <c r="B319" s="225"/>
      <c r="C319" s="9" t="s">
        <v>602</v>
      </c>
      <c r="D319" s="15">
        <v>1296</v>
      </c>
      <c r="E319" s="10">
        <f t="shared" si="25"/>
        <v>0.13705583756345177</v>
      </c>
      <c r="F319" s="7"/>
      <c r="G319" s="15">
        <v>8160</v>
      </c>
      <c r="H319" s="10">
        <f t="shared" si="26"/>
        <v>0.86294416243654826</v>
      </c>
      <c r="I319" s="7">
        <f t="shared" si="24"/>
        <v>9456</v>
      </c>
      <c r="M319" s="8"/>
      <c r="N319" s="8"/>
      <c r="O319" s="8"/>
      <c r="P319" s="8"/>
      <c r="Q319" s="8"/>
      <c r="S319" s="92"/>
      <c r="W319"/>
      <c r="X319"/>
      <c r="Y319"/>
    </row>
    <row r="320" spans="1:25" ht="12.75" customHeight="1" x14ac:dyDescent="0.2">
      <c r="A320" s="238"/>
      <c r="B320" s="225"/>
      <c r="C320" s="9" t="s">
        <v>494</v>
      </c>
      <c r="D320" s="7">
        <v>13536</v>
      </c>
      <c r="E320" s="10">
        <f t="shared" si="25"/>
        <v>0.90384615384615385</v>
      </c>
      <c r="F320" s="7"/>
      <c r="G320" s="7">
        <v>1440</v>
      </c>
      <c r="H320" s="10">
        <f t="shared" si="26"/>
        <v>9.6153846153846159E-2</v>
      </c>
      <c r="I320" s="7">
        <f t="shared" si="24"/>
        <v>14976</v>
      </c>
      <c r="S320" s="92"/>
      <c r="W320"/>
      <c r="X320"/>
      <c r="Y320"/>
    </row>
    <row r="321" spans="1:25" ht="12.75" customHeight="1" x14ac:dyDescent="0.2">
      <c r="A321" s="238"/>
      <c r="B321" s="225"/>
      <c r="C321" s="9" t="s">
        <v>502</v>
      </c>
      <c r="D321" s="7">
        <v>21600</v>
      </c>
      <c r="E321" s="10">
        <f>+D321/$I321</f>
        <v>0.76530612244897955</v>
      </c>
      <c r="F321" s="7"/>
      <c r="G321" s="7">
        <v>6624</v>
      </c>
      <c r="H321" s="10">
        <f>+G321/$I321</f>
        <v>0.23469387755102042</v>
      </c>
      <c r="I321" s="7">
        <f>+D321+G321</f>
        <v>28224</v>
      </c>
      <c r="S321" s="92"/>
      <c r="W321"/>
      <c r="X321"/>
      <c r="Y321"/>
    </row>
    <row r="322" spans="1:25" ht="12.75" customHeight="1" x14ac:dyDescent="0.2">
      <c r="A322" s="238"/>
      <c r="B322" s="225"/>
      <c r="C322" s="34" t="s">
        <v>44</v>
      </c>
      <c r="D322" s="32">
        <f>SUM(D317:D321)</f>
        <v>118192</v>
      </c>
      <c r="E322" s="33">
        <f t="shared" si="25"/>
        <v>0.82944082640916239</v>
      </c>
      <c r="F322" s="32"/>
      <c r="G322" s="32">
        <f>SUM(G317:G321)</f>
        <v>24304</v>
      </c>
      <c r="H322" s="33">
        <f t="shared" si="26"/>
        <v>0.17055917359083764</v>
      </c>
      <c r="I322" s="32">
        <f t="shared" si="24"/>
        <v>142496</v>
      </c>
      <c r="S322" s="92"/>
      <c r="W322"/>
      <c r="X322"/>
      <c r="Y322"/>
    </row>
    <row r="323" spans="1:25" ht="12.75" customHeight="1" thickBot="1" x14ac:dyDescent="0.25">
      <c r="A323" s="238"/>
      <c r="B323" s="226"/>
      <c r="C323" s="63" t="s">
        <v>0</v>
      </c>
      <c r="D323" s="62">
        <f>SUM(D309,D315,D322)</f>
        <v>289136</v>
      </c>
      <c r="E323" s="60">
        <f t="shared" si="25"/>
        <v>0.68886516982426715</v>
      </c>
      <c r="F323" s="62"/>
      <c r="G323" s="62">
        <f>SUM(G309,G315,G322)</f>
        <v>130592</v>
      </c>
      <c r="H323" s="60">
        <f t="shared" si="26"/>
        <v>0.31113483017573285</v>
      </c>
      <c r="I323" s="62">
        <f t="shared" si="24"/>
        <v>419728</v>
      </c>
      <c r="W323"/>
      <c r="X323"/>
      <c r="Y323"/>
    </row>
    <row r="324" spans="1:25" ht="12.75" customHeight="1" x14ac:dyDescent="0.2">
      <c r="A324" s="221" t="s">
        <v>345</v>
      </c>
      <c r="B324" s="223" t="s">
        <v>603</v>
      </c>
      <c r="C324" s="50" t="s">
        <v>330</v>
      </c>
      <c r="D324" s="64"/>
      <c r="E324" s="64"/>
      <c r="F324" s="64"/>
      <c r="G324" s="32"/>
      <c r="H324" s="32"/>
      <c r="I324" s="37"/>
      <c r="W324"/>
      <c r="X324"/>
      <c r="Y324"/>
    </row>
    <row r="325" spans="1:25" ht="12.75" customHeight="1" x14ac:dyDescent="0.2">
      <c r="A325" s="242"/>
      <c r="B325" s="225"/>
      <c r="C325" s="9" t="s">
        <v>420</v>
      </c>
      <c r="D325" s="7">
        <v>27456</v>
      </c>
      <c r="E325" s="10">
        <f t="shared" ref="E325:E388" si="36">+D325/$I325</f>
        <v>0.86317907444668007</v>
      </c>
      <c r="F325" s="12"/>
      <c r="G325" s="7">
        <v>4352</v>
      </c>
      <c r="H325" s="10">
        <f t="shared" ref="H325:H388" si="37">+G325/$I325</f>
        <v>0.13682092555331993</v>
      </c>
      <c r="I325" s="15">
        <f t="shared" ref="I325:I388" si="38">+D325+G325</f>
        <v>31808</v>
      </c>
      <c r="S325" s="92"/>
      <c r="W325"/>
      <c r="X325"/>
      <c r="Y325"/>
    </row>
    <row r="326" spans="1:25" ht="12.75" customHeight="1" x14ac:dyDescent="0.2">
      <c r="A326" s="242"/>
      <c r="B326" s="225"/>
      <c r="C326" s="9" t="s">
        <v>422</v>
      </c>
      <c r="D326" s="7">
        <v>2352</v>
      </c>
      <c r="E326" s="10">
        <f t="shared" si="36"/>
        <v>1</v>
      </c>
      <c r="F326" s="12"/>
      <c r="G326" s="7"/>
      <c r="H326" s="10">
        <f t="shared" si="37"/>
        <v>0</v>
      </c>
      <c r="I326" s="15">
        <f t="shared" si="38"/>
        <v>2352</v>
      </c>
      <c r="S326" s="92"/>
      <c r="W326"/>
      <c r="X326"/>
      <c r="Y326"/>
    </row>
    <row r="327" spans="1:25" ht="12.75" customHeight="1" x14ac:dyDescent="0.2">
      <c r="A327" s="242"/>
      <c r="B327" s="225"/>
      <c r="C327" s="51" t="s">
        <v>428</v>
      </c>
      <c r="D327" s="7">
        <v>25216</v>
      </c>
      <c r="E327" s="10">
        <f t="shared" si="36"/>
        <v>0.41473684210526318</v>
      </c>
      <c r="F327" s="12"/>
      <c r="G327" s="7">
        <v>35584</v>
      </c>
      <c r="H327" s="10">
        <f t="shared" si="37"/>
        <v>0.58526315789473682</v>
      </c>
      <c r="I327" s="15">
        <f t="shared" si="38"/>
        <v>60800</v>
      </c>
      <c r="S327" s="92"/>
      <c r="W327"/>
      <c r="X327"/>
      <c r="Y327"/>
    </row>
    <row r="328" spans="1:25" ht="12.75" customHeight="1" x14ac:dyDescent="0.2">
      <c r="A328" s="242"/>
      <c r="B328" s="225"/>
      <c r="C328" s="9" t="s">
        <v>430</v>
      </c>
      <c r="D328" s="7"/>
      <c r="E328" s="10" t="s">
        <v>615</v>
      </c>
      <c r="F328" s="12"/>
      <c r="G328" s="7"/>
      <c r="H328" s="10" t="s">
        <v>615</v>
      </c>
      <c r="I328" s="15">
        <f t="shared" si="38"/>
        <v>0</v>
      </c>
      <c r="S328" s="92"/>
      <c r="W328"/>
      <c r="X328"/>
      <c r="Y328"/>
    </row>
    <row r="329" spans="1:25" ht="12.75" customHeight="1" x14ac:dyDescent="0.2">
      <c r="A329" s="242"/>
      <c r="B329" s="225"/>
      <c r="C329" s="9" t="s">
        <v>435</v>
      </c>
      <c r="D329" s="7">
        <v>18336</v>
      </c>
      <c r="E329" s="10">
        <f t="shared" si="36"/>
        <v>0.60411175540326834</v>
      </c>
      <c r="F329" s="12"/>
      <c r="G329" s="7">
        <v>12016</v>
      </c>
      <c r="H329" s="10">
        <f t="shared" si="37"/>
        <v>0.39588824459673166</v>
      </c>
      <c r="I329" s="15">
        <f t="shared" si="38"/>
        <v>30352</v>
      </c>
      <c r="M329" s="8"/>
      <c r="N329" s="8"/>
      <c r="O329" s="8"/>
      <c r="P329" s="8"/>
      <c r="Q329" s="8"/>
      <c r="S329" s="92"/>
      <c r="W329"/>
      <c r="X329"/>
      <c r="Y329"/>
    </row>
    <row r="330" spans="1:25" ht="12.75" customHeight="1" x14ac:dyDescent="0.2">
      <c r="A330" s="242"/>
      <c r="B330" s="225"/>
      <c r="C330" s="9" t="s">
        <v>491</v>
      </c>
      <c r="D330" s="7">
        <v>3456</v>
      </c>
      <c r="E330" s="10">
        <f t="shared" si="36"/>
        <v>1</v>
      </c>
      <c r="F330" s="12"/>
      <c r="G330" s="7"/>
      <c r="H330" s="10">
        <f t="shared" si="37"/>
        <v>0</v>
      </c>
      <c r="I330" s="15">
        <f t="shared" si="38"/>
        <v>3456</v>
      </c>
      <c r="S330" s="92"/>
      <c r="W330"/>
      <c r="X330"/>
      <c r="Y330"/>
    </row>
    <row r="331" spans="1:25" ht="12.75" customHeight="1" x14ac:dyDescent="0.2">
      <c r="A331" s="242"/>
      <c r="B331" s="225"/>
      <c r="C331" s="9" t="s">
        <v>497</v>
      </c>
      <c r="D331" s="7">
        <v>20112</v>
      </c>
      <c r="E331" s="10">
        <f t="shared" si="36"/>
        <v>0.72241379310344822</v>
      </c>
      <c r="F331" s="12"/>
      <c r="G331" s="7">
        <v>7728</v>
      </c>
      <c r="H331" s="10">
        <f t="shared" si="37"/>
        <v>0.27758620689655172</v>
      </c>
      <c r="I331" s="15">
        <f t="shared" si="38"/>
        <v>27840</v>
      </c>
      <c r="S331" s="92"/>
      <c r="W331"/>
      <c r="X331"/>
      <c r="Y331"/>
    </row>
    <row r="332" spans="1:25" ht="12.75" customHeight="1" x14ac:dyDescent="0.2">
      <c r="A332" s="242"/>
      <c r="B332" s="225"/>
      <c r="C332" s="9" t="s">
        <v>509</v>
      </c>
      <c r="D332" s="7">
        <v>4944</v>
      </c>
      <c r="E332" s="10">
        <f t="shared" si="36"/>
        <v>1</v>
      </c>
      <c r="F332" s="12"/>
      <c r="G332" s="7"/>
      <c r="H332" s="10">
        <f t="shared" si="37"/>
        <v>0</v>
      </c>
      <c r="I332" s="15">
        <f t="shared" si="38"/>
        <v>4944</v>
      </c>
      <c r="S332" s="92"/>
      <c r="W332"/>
      <c r="X332"/>
      <c r="Y332"/>
    </row>
    <row r="333" spans="1:25" ht="12.75" customHeight="1" x14ac:dyDescent="0.2">
      <c r="A333" s="242"/>
      <c r="B333" s="225"/>
      <c r="C333" s="55" t="s">
        <v>44</v>
      </c>
      <c r="D333" s="32">
        <f>SUM(D325:D332)</f>
        <v>101872</v>
      </c>
      <c r="E333" s="33">
        <f t="shared" si="36"/>
        <v>0.63058334158660989</v>
      </c>
      <c r="F333" s="64"/>
      <c r="G333" s="32">
        <f>SUM(G325:G332)</f>
        <v>59680</v>
      </c>
      <c r="H333" s="33">
        <f t="shared" si="37"/>
        <v>0.36941665841339011</v>
      </c>
      <c r="I333" s="36">
        <f t="shared" si="38"/>
        <v>161552</v>
      </c>
      <c r="S333" s="92"/>
      <c r="W333"/>
      <c r="X333"/>
      <c r="Y333"/>
    </row>
    <row r="334" spans="1:25" ht="12.75" customHeight="1" x14ac:dyDescent="0.2">
      <c r="A334" s="242"/>
      <c r="B334" s="225"/>
      <c r="C334" s="52" t="s">
        <v>180</v>
      </c>
      <c r="D334" s="32"/>
      <c r="E334" s="33"/>
      <c r="F334" s="64"/>
      <c r="G334" s="32"/>
      <c r="H334" s="33"/>
      <c r="I334" s="36"/>
      <c r="S334" s="92"/>
      <c r="W334"/>
      <c r="X334"/>
      <c r="Y334"/>
    </row>
    <row r="335" spans="1:25" ht="12.75" customHeight="1" x14ac:dyDescent="0.2">
      <c r="A335" s="242"/>
      <c r="B335" s="225"/>
      <c r="C335" s="48" t="s">
        <v>460</v>
      </c>
      <c r="D335" s="7"/>
      <c r="E335" s="10" t="s">
        <v>615</v>
      </c>
      <c r="F335" s="12"/>
      <c r="G335" s="7"/>
      <c r="H335" s="10" t="s">
        <v>615</v>
      </c>
      <c r="I335" s="15">
        <f t="shared" si="38"/>
        <v>0</v>
      </c>
      <c r="S335" s="92"/>
      <c r="W335"/>
      <c r="X335"/>
      <c r="Y335"/>
    </row>
    <row r="336" spans="1:25" ht="12.75" customHeight="1" x14ac:dyDescent="0.2">
      <c r="A336" s="242"/>
      <c r="B336" s="225"/>
      <c r="C336" s="48" t="s">
        <v>467</v>
      </c>
      <c r="D336" s="7">
        <v>9552</v>
      </c>
      <c r="E336" s="10">
        <f t="shared" si="36"/>
        <v>0.73703703703703705</v>
      </c>
      <c r="F336" s="12"/>
      <c r="G336" s="7">
        <v>3408</v>
      </c>
      <c r="H336" s="10">
        <f t="shared" si="37"/>
        <v>0.26296296296296295</v>
      </c>
      <c r="I336" s="15">
        <f t="shared" si="38"/>
        <v>12960</v>
      </c>
      <c r="S336" s="92"/>
      <c r="W336"/>
      <c r="X336"/>
      <c r="Y336"/>
    </row>
    <row r="337" spans="1:25" ht="12.75" customHeight="1" x14ac:dyDescent="0.2">
      <c r="A337" s="242"/>
      <c r="B337" s="225"/>
      <c r="C337" s="48" t="s">
        <v>474</v>
      </c>
      <c r="D337" s="7">
        <v>9408</v>
      </c>
      <c r="E337" s="10">
        <f t="shared" si="36"/>
        <v>0.48275862068965519</v>
      </c>
      <c r="F337" s="12"/>
      <c r="G337" s="7">
        <v>10080</v>
      </c>
      <c r="H337" s="10">
        <f t="shared" si="37"/>
        <v>0.51724137931034486</v>
      </c>
      <c r="I337" s="15">
        <f t="shared" si="38"/>
        <v>19488</v>
      </c>
      <c r="M337" s="8"/>
      <c r="N337" s="8"/>
      <c r="O337" s="8"/>
      <c r="P337" s="8"/>
      <c r="Q337" s="8"/>
      <c r="S337" s="92"/>
      <c r="W337"/>
      <c r="X337"/>
      <c r="Y337"/>
    </row>
    <row r="338" spans="1:25" ht="12.75" customHeight="1" x14ac:dyDescent="0.2">
      <c r="A338" s="242"/>
      <c r="B338" s="225"/>
      <c r="C338" s="9" t="s">
        <v>477</v>
      </c>
      <c r="D338" s="7">
        <v>42864</v>
      </c>
      <c r="E338" s="10">
        <f t="shared" si="36"/>
        <v>0.8045045045045045</v>
      </c>
      <c r="F338" s="12"/>
      <c r="G338" s="7">
        <v>10416</v>
      </c>
      <c r="H338" s="10">
        <f t="shared" si="37"/>
        <v>0.1954954954954955</v>
      </c>
      <c r="I338" s="15">
        <f t="shared" si="38"/>
        <v>53280</v>
      </c>
      <c r="M338" s="8"/>
      <c r="N338" s="8"/>
      <c r="O338" s="8"/>
      <c r="P338" s="8"/>
      <c r="Q338" s="8"/>
      <c r="S338" s="92"/>
      <c r="W338"/>
      <c r="X338"/>
      <c r="Y338"/>
    </row>
    <row r="339" spans="1:25" ht="12.75" customHeight="1" x14ac:dyDescent="0.2">
      <c r="A339" s="242"/>
      <c r="B339" s="225"/>
      <c r="C339" s="48" t="s">
        <v>499</v>
      </c>
      <c r="D339" s="7">
        <v>37536</v>
      </c>
      <c r="E339" s="10">
        <f t="shared" si="36"/>
        <v>0.8602860286028603</v>
      </c>
      <c r="F339" s="12"/>
      <c r="G339" s="7">
        <v>6096</v>
      </c>
      <c r="H339" s="10">
        <f t="shared" si="37"/>
        <v>0.1397139713971397</v>
      </c>
      <c r="I339" s="15">
        <f t="shared" si="38"/>
        <v>43632</v>
      </c>
      <c r="S339" s="92"/>
      <c r="W339"/>
      <c r="X339"/>
      <c r="Y339"/>
    </row>
    <row r="340" spans="1:25" ht="12.75" customHeight="1" x14ac:dyDescent="0.2">
      <c r="A340" s="242"/>
      <c r="B340" s="225"/>
      <c r="C340" s="9" t="s">
        <v>501</v>
      </c>
      <c r="D340" s="7">
        <v>24576</v>
      </c>
      <c r="E340" s="10">
        <f t="shared" si="36"/>
        <v>0.81920000000000004</v>
      </c>
      <c r="F340" s="12"/>
      <c r="G340" s="7">
        <v>5424</v>
      </c>
      <c r="H340" s="10">
        <f t="shared" si="37"/>
        <v>0.18079999999999999</v>
      </c>
      <c r="I340" s="15">
        <f t="shared" si="38"/>
        <v>30000</v>
      </c>
      <c r="S340" s="92"/>
      <c r="W340"/>
      <c r="X340"/>
      <c r="Y340"/>
    </row>
    <row r="341" spans="1:25" ht="12.75" customHeight="1" x14ac:dyDescent="0.2">
      <c r="A341" s="242"/>
      <c r="B341" s="225"/>
      <c r="C341" s="34" t="s">
        <v>44</v>
      </c>
      <c r="D341" s="32">
        <f>SUM(D335:D340)</f>
        <v>123936</v>
      </c>
      <c r="E341" s="33">
        <f t="shared" si="36"/>
        <v>0.77771084337349394</v>
      </c>
      <c r="F341" s="64"/>
      <c r="G341" s="32">
        <f>SUM(G335:G340)</f>
        <v>35424</v>
      </c>
      <c r="H341" s="33">
        <f t="shared" si="37"/>
        <v>0.22228915662650603</v>
      </c>
      <c r="I341" s="36">
        <f t="shared" si="38"/>
        <v>159360</v>
      </c>
      <c r="S341" s="92"/>
      <c r="W341"/>
      <c r="X341"/>
      <c r="Y341"/>
    </row>
    <row r="342" spans="1:25" ht="12.75" customHeight="1" x14ac:dyDescent="0.2">
      <c r="A342" s="242"/>
      <c r="B342" s="225"/>
      <c r="C342" s="46" t="s">
        <v>604</v>
      </c>
      <c r="D342" s="32"/>
      <c r="E342" s="33"/>
      <c r="F342" s="64"/>
      <c r="G342" s="32"/>
      <c r="H342" s="33"/>
      <c r="I342" s="36"/>
      <c r="S342" s="92"/>
    </row>
    <row r="343" spans="1:25" ht="12.75" customHeight="1" x14ac:dyDescent="0.2">
      <c r="A343" s="242"/>
      <c r="B343" s="225"/>
      <c r="C343" s="51" t="s">
        <v>563</v>
      </c>
      <c r="D343" s="7"/>
      <c r="E343" s="10" t="s">
        <v>615</v>
      </c>
      <c r="F343" s="12"/>
      <c r="G343" s="7"/>
      <c r="H343" s="10" t="s">
        <v>615</v>
      </c>
      <c r="I343" s="15">
        <f t="shared" si="38"/>
        <v>0</v>
      </c>
      <c r="S343" s="92"/>
    </row>
    <row r="344" spans="1:25" ht="12.75" customHeight="1" x14ac:dyDescent="0.2">
      <c r="A344" s="242"/>
      <c r="B344" s="225"/>
      <c r="C344" s="51" t="s">
        <v>528</v>
      </c>
      <c r="D344" s="7">
        <v>7776</v>
      </c>
      <c r="E344" s="10">
        <f t="shared" ref="E344:E352" si="39">+D344/$I344</f>
        <v>1</v>
      </c>
      <c r="F344" s="12"/>
      <c r="G344" s="7"/>
      <c r="H344" s="10">
        <f t="shared" ref="H344:H352" si="40">+G344/$I344</f>
        <v>0</v>
      </c>
      <c r="I344" s="15">
        <f t="shared" si="38"/>
        <v>7776</v>
      </c>
      <c r="S344" s="92"/>
    </row>
    <row r="345" spans="1:25" ht="12.75" customHeight="1" x14ac:dyDescent="0.2">
      <c r="A345" s="242"/>
      <c r="B345" s="225"/>
      <c r="C345" s="9" t="s">
        <v>530</v>
      </c>
      <c r="D345" s="7">
        <v>12768</v>
      </c>
      <c r="E345" s="10">
        <f t="shared" si="39"/>
        <v>0.7471910112359551</v>
      </c>
      <c r="F345" s="12"/>
      <c r="G345" s="7">
        <v>4320</v>
      </c>
      <c r="H345" s="10">
        <f t="shared" si="40"/>
        <v>0.25280898876404495</v>
      </c>
      <c r="I345" s="15">
        <f t="shared" si="38"/>
        <v>17088</v>
      </c>
      <c r="S345" s="92"/>
    </row>
    <row r="346" spans="1:25" ht="12.75" customHeight="1" x14ac:dyDescent="0.2">
      <c r="A346" s="242"/>
      <c r="B346" s="225"/>
      <c r="C346" s="48" t="s">
        <v>526</v>
      </c>
      <c r="D346" s="7"/>
      <c r="E346" s="10" t="s">
        <v>615</v>
      </c>
      <c r="F346" s="12"/>
      <c r="G346" s="7"/>
      <c r="H346" s="10" t="s">
        <v>615</v>
      </c>
      <c r="I346" s="15">
        <f t="shared" si="38"/>
        <v>0</v>
      </c>
      <c r="S346" s="92"/>
    </row>
    <row r="347" spans="1:25" ht="12.75" customHeight="1" x14ac:dyDescent="0.2">
      <c r="A347" s="242"/>
      <c r="B347" s="225"/>
      <c r="C347" s="48" t="s">
        <v>531</v>
      </c>
      <c r="D347" s="7">
        <v>40160</v>
      </c>
      <c r="E347" s="10">
        <f t="shared" si="39"/>
        <v>0.71755288736420808</v>
      </c>
      <c r="F347" s="12"/>
      <c r="G347" s="7">
        <v>15808</v>
      </c>
      <c r="H347" s="10">
        <f t="shared" si="40"/>
        <v>0.28244711263579186</v>
      </c>
      <c r="I347" s="15">
        <f t="shared" si="38"/>
        <v>55968</v>
      </c>
      <c r="S347" s="92"/>
    </row>
    <row r="348" spans="1:25" ht="12.75" customHeight="1" x14ac:dyDescent="0.2">
      <c r="A348" s="242"/>
      <c r="B348" s="225"/>
      <c r="C348" s="48" t="s">
        <v>532</v>
      </c>
      <c r="D348" s="7">
        <v>8256</v>
      </c>
      <c r="E348" s="10">
        <f t="shared" si="39"/>
        <v>0.39269406392694062</v>
      </c>
      <c r="F348" s="12"/>
      <c r="G348" s="7">
        <v>12768</v>
      </c>
      <c r="H348" s="10">
        <f t="shared" si="40"/>
        <v>0.60730593607305938</v>
      </c>
      <c r="I348" s="15">
        <f t="shared" si="38"/>
        <v>21024</v>
      </c>
      <c r="M348" s="8"/>
      <c r="N348" s="8"/>
      <c r="O348" s="8"/>
      <c r="P348" s="8"/>
      <c r="Q348" s="8"/>
      <c r="S348" s="92"/>
    </row>
    <row r="349" spans="1:25" ht="12.75" customHeight="1" x14ac:dyDescent="0.2">
      <c r="A349" s="242"/>
      <c r="B349" s="225"/>
      <c r="C349" s="48" t="s">
        <v>533</v>
      </c>
      <c r="D349" s="7"/>
      <c r="E349" s="10" t="s">
        <v>615</v>
      </c>
      <c r="F349" s="12"/>
      <c r="G349" s="7"/>
      <c r="H349" s="10" t="s">
        <v>615</v>
      </c>
      <c r="I349" s="15">
        <f t="shared" si="38"/>
        <v>0</v>
      </c>
      <c r="S349" s="92"/>
    </row>
    <row r="350" spans="1:25" ht="12.75" customHeight="1" x14ac:dyDescent="0.2">
      <c r="A350" s="242"/>
      <c r="B350" s="225"/>
      <c r="C350" s="9" t="s">
        <v>534</v>
      </c>
      <c r="D350" s="7">
        <v>17248</v>
      </c>
      <c r="E350" s="10">
        <f t="shared" si="39"/>
        <v>0.54943934760448521</v>
      </c>
      <c r="F350" s="12"/>
      <c r="G350" s="7">
        <v>14144</v>
      </c>
      <c r="H350" s="10">
        <f t="shared" si="40"/>
        <v>0.45056065239551479</v>
      </c>
      <c r="I350" s="15">
        <f t="shared" si="38"/>
        <v>31392</v>
      </c>
      <c r="M350" s="8"/>
      <c r="N350" s="8"/>
      <c r="O350" s="8"/>
      <c r="P350" s="8"/>
      <c r="Q350" s="8"/>
      <c r="S350" s="92"/>
    </row>
    <row r="351" spans="1:25" ht="12.75" customHeight="1" x14ac:dyDescent="0.2">
      <c r="A351" s="242"/>
      <c r="B351" s="225"/>
      <c r="C351" s="48" t="s">
        <v>535</v>
      </c>
      <c r="D351" s="7">
        <v>5472</v>
      </c>
      <c r="E351" s="10">
        <f t="shared" si="39"/>
        <v>0.40569395017793597</v>
      </c>
      <c r="F351" s="12"/>
      <c r="G351" s="7">
        <v>8016</v>
      </c>
      <c r="H351" s="10">
        <f t="shared" si="40"/>
        <v>0.59430604982206403</v>
      </c>
      <c r="I351" s="15">
        <f t="shared" si="38"/>
        <v>13488</v>
      </c>
      <c r="S351" s="92"/>
    </row>
    <row r="352" spans="1:25" ht="12.75" customHeight="1" x14ac:dyDescent="0.2">
      <c r="A352" s="242"/>
      <c r="B352" s="225"/>
      <c r="C352" s="48" t="s">
        <v>536</v>
      </c>
      <c r="D352" s="7">
        <v>624</v>
      </c>
      <c r="E352" s="10">
        <f t="shared" si="39"/>
        <v>1</v>
      </c>
      <c r="F352" s="12"/>
      <c r="G352" s="7"/>
      <c r="H352" s="10">
        <f t="shared" si="40"/>
        <v>0</v>
      </c>
      <c r="I352" s="15">
        <f t="shared" si="38"/>
        <v>624</v>
      </c>
      <c r="S352" s="92"/>
    </row>
    <row r="353" spans="1:19" ht="12.75" customHeight="1" x14ac:dyDescent="0.2">
      <c r="A353" s="242"/>
      <c r="B353" s="225"/>
      <c r="C353" s="48" t="s">
        <v>538</v>
      </c>
      <c r="D353" s="7"/>
      <c r="E353" s="10" t="s">
        <v>615</v>
      </c>
      <c r="F353" s="12"/>
      <c r="G353" s="7"/>
      <c r="H353" s="10" t="s">
        <v>615</v>
      </c>
      <c r="I353" s="15">
        <f t="shared" si="38"/>
        <v>0</v>
      </c>
      <c r="S353" s="92"/>
    </row>
    <row r="354" spans="1:19" ht="12.75" customHeight="1" x14ac:dyDescent="0.2">
      <c r="A354" s="242"/>
      <c r="B354" s="225"/>
      <c r="C354" s="9" t="s">
        <v>539</v>
      </c>
      <c r="D354" s="7"/>
      <c r="E354" s="10" t="s">
        <v>615</v>
      </c>
      <c r="F354" s="12"/>
      <c r="G354" s="7"/>
      <c r="H354" s="10" t="s">
        <v>615</v>
      </c>
      <c r="I354" s="15">
        <f t="shared" si="38"/>
        <v>0</v>
      </c>
      <c r="S354" s="92"/>
    </row>
    <row r="355" spans="1:19" ht="12.75" customHeight="1" x14ac:dyDescent="0.2">
      <c r="A355" s="242"/>
      <c r="B355" s="225"/>
      <c r="C355" s="56" t="s">
        <v>44</v>
      </c>
      <c r="D355" s="32">
        <f>SUM(D343:D354)</f>
        <v>92304</v>
      </c>
      <c r="E355" s="33">
        <f t="shared" si="36"/>
        <v>0.62638436482084692</v>
      </c>
      <c r="F355" s="64"/>
      <c r="G355" s="32">
        <f>SUM(G343:G354)</f>
        <v>55056</v>
      </c>
      <c r="H355" s="33">
        <f t="shared" si="37"/>
        <v>0.37361563517915308</v>
      </c>
      <c r="I355" s="36">
        <f t="shared" si="38"/>
        <v>147360</v>
      </c>
      <c r="M355" s="8"/>
      <c r="N355" s="8"/>
      <c r="O355" s="8"/>
      <c r="P355" s="8"/>
      <c r="Q355" s="8"/>
      <c r="S355" s="92"/>
    </row>
    <row r="356" spans="1:19" ht="12.75" customHeight="1" thickBot="1" x14ac:dyDescent="0.25">
      <c r="A356" s="242"/>
      <c r="B356" s="226"/>
      <c r="C356" s="63" t="s">
        <v>0</v>
      </c>
      <c r="D356" s="62">
        <f>SUM(D333,D341,D355)</f>
        <v>318112</v>
      </c>
      <c r="E356" s="60">
        <f t="shared" si="36"/>
        <v>0.67933167048211296</v>
      </c>
      <c r="F356" s="67"/>
      <c r="G356" s="62">
        <f>SUM(G333,G341,G355)</f>
        <v>150160</v>
      </c>
      <c r="H356" s="60">
        <f t="shared" si="37"/>
        <v>0.32066832951788704</v>
      </c>
      <c r="I356" s="59">
        <f t="shared" si="38"/>
        <v>468272</v>
      </c>
    </row>
    <row r="357" spans="1:19" ht="12.75" customHeight="1" thickBot="1" x14ac:dyDescent="0.25">
      <c r="A357" s="222"/>
      <c r="B357" s="228" t="s">
        <v>172</v>
      </c>
      <c r="C357" s="229"/>
      <c r="D357" s="75">
        <f>SUM(D298,D323,D356)</f>
        <v>771968</v>
      </c>
      <c r="E357" s="76">
        <f t="shared" si="36"/>
        <v>0.65567710810627167</v>
      </c>
      <c r="F357" s="77"/>
      <c r="G357" s="75">
        <f>SUM(G298,G323,G356)</f>
        <v>405392</v>
      </c>
      <c r="H357" s="76">
        <f t="shared" si="37"/>
        <v>0.34432289189372833</v>
      </c>
      <c r="I357" s="77">
        <f t="shared" si="38"/>
        <v>1177360</v>
      </c>
    </row>
    <row r="358" spans="1:19" ht="12.75" customHeight="1" x14ac:dyDescent="0.2">
      <c r="A358" s="235" t="s">
        <v>344</v>
      </c>
      <c r="B358" s="223" t="s">
        <v>382</v>
      </c>
      <c r="C358" s="54" t="s">
        <v>182</v>
      </c>
      <c r="D358" s="69"/>
      <c r="E358" s="82"/>
      <c r="F358" s="68"/>
      <c r="G358" s="69"/>
      <c r="H358" s="82"/>
      <c r="I358" s="83"/>
    </row>
    <row r="359" spans="1:19" ht="12.75" customHeight="1" x14ac:dyDescent="0.2">
      <c r="A359" s="221"/>
      <c r="B359" s="225"/>
      <c r="C359" s="51" t="s">
        <v>522</v>
      </c>
      <c r="D359" s="7"/>
      <c r="E359" s="10">
        <f t="shared" si="36"/>
        <v>0</v>
      </c>
      <c r="F359" s="12"/>
      <c r="G359" s="7">
        <v>3584</v>
      </c>
      <c r="H359" s="10">
        <f t="shared" si="37"/>
        <v>1</v>
      </c>
      <c r="I359" s="15">
        <f t="shared" si="38"/>
        <v>3584</v>
      </c>
      <c r="S359" s="92"/>
    </row>
    <row r="360" spans="1:19" ht="12.75" customHeight="1" x14ac:dyDescent="0.2">
      <c r="A360" s="221"/>
      <c r="B360" s="225"/>
      <c r="C360" s="51" t="s">
        <v>423</v>
      </c>
      <c r="D360" s="7">
        <v>4512</v>
      </c>
      <c r="E360" s="10">
        <f t="shared" si="36"/>
        <v>0.4845360824742268</v>
      </c>
      <c r="F360" s="12"/>
      <c r="G360" s="7">
        <v>4800</v>
      </c>
      <c r="H360" s="10">
        <f t="shared" si="37"/>
        <v>0.51546391752577314</v>
      </c>
      <c r="I360" s="15">
        <f t="shared" si="38"/>
        <v>9312</v>
      </c>
      <c r="S360" s="92"/>
    </row>
    <row r="361" spans="1:19" ht="12.75" customHeight="1" x14ac:dyDescent="0.2">
      <c r="A361" s="221"/>
      <c r="B361" s="225"/>
      <c r="C361" s="9" t="s">
        <v>431</v>
      </c>
      <c r="D361" s="7"/>
      <c r="E361" s="10">
        <f t="shared" si="36"/>
        <v>0</v>
      </c>
      <c r="F361" s="12"/>
      <c r="G361" s="7">
        <v>2640</v>
      </c>
      <c r="H361" s="10">
        <f t="shared" si="37"/>
        <v>1</v>
      </c>
      <c r="I361" s="15">
        <f t="shared" si="38"/>
        <v>2640</v>
      </c>
      <c r="S361" s="92"/>
    </row>
    <row r="362" spans="1:19" ht="12.75" customHeight="1" x14ac:dyDescent="0.2">
      <c r="A362" s="221"/>
      <c r="B362" s="225"/>
      <c r="C362" s="9" t="s">
        <v>452</v>
      </c>
      <c r="D362" s="7"/>
      <c r="E362" s="10" t="s">
        <v>615</v>
      </c>
      <c r="F362" s="12"/>
      <c r="G362" s="7"/>
      <c r="H362" s="10" t="s">
        <v>615</v>
      </c>
      <c r="I362" s="15">
        <f t="shared" si="38"/>
        <v>0</v>
      </c>
      <c r="S362" s="92"/>
    </row>
    <row r="363" spans="1:19" ht="12.75" customHeight="1" x14ac:dyDescent="0.2">
      <c r="A363" s="221"/>
      <c r="B363" s="225"/>
      <c r="C363" s="9" t="s">
        <v>459</v>
      </c>
      <c r="D363" s="7">
        <v>13632</v>
      </c>
      <c r="E363" s="10">
        <f t="shared" si="36"/>
        <v>0.71898734177215184</v>
      </c>
      <c r="F363" s="12"/>
      <c r="G363" s="7">
        <v>5328</v>
      </c>
      <c r="H363" s="10">
        <f t="shared" si="37"/>
        <v>0.2810126582278481</v>
      </c>
      <c r="I363" s="15">
        <f t="shared" si="38"/>
        <v>18960</v>
      </c>
      <c r="M363" s="8"/>
      <c r="N363" s="8"/>
      <c r="O363" s="8"/>
      <c r="P363" s="8"/>
      <c r="Q363" s="8"/>
      <c r="S363" s="92"/>
    </row>
    <row r="364" spans="1:19" ht="12.75" customHeight="1" x14ac:dyDescent="0.2">
      <c r="A364" s="221"/>
      <c r="B364" s="225"/>
      <c r="C364" s="9" t="s">
        <v>460</v>
      </c>
      <c r="D364" s="7">
        <v>4464</v>
      </c>
      <c r="E364" s="10">
        <f t="shared" si="36"/>
        <v>0.58125000000000004</v>
      </c>
      <c r="F364" s="12"/>
      <c r="G364" s="7">
        <v>3216</v>
      </c>
      <c r="H364" s="10">
        <f t="shared" si="37"/>
        <v>0.41875000000000001</v>
      </c>
      <c r="I364" s="15">
        <f t="shared" si="38"/>
        <v>7680</v>
      </c>
      <c r="S364" s="92"/>
    </row>
    <row r="365" spans="1:19" ht="12.75" customHeight="1" x14ac:dyDescent="0.2">
      <c r="A365" s="221"/>
      <c r="B365" s="225"/>
      <c r="C365" s="9" t="s">
        <v>461</v>
      </c>
      <c r="D365" s="7">
        <v>1024</v>
      </c>
      <c r="E365" s="10">
        <f t="shared" si="36"/>
        <v>1</v>
      </c>
      <c r="F365" s="12"/>
      <c r="G365" s="7"/>
      <c r="H365" s="10">
        <f t="shared" si="37"/>
        <v>0</v>
      </c>
      <c r="I365" s="15">
        <f t="shared" si="38"/>
        <v>1024</v>
      </c>
      <c r="S365" s="92"/>
    </row>
    <row r="366" spans="1:19" ht="12.75" customHeight="1" x14ac:dyDescent="0.2">
      <c r="A366" s="221"/>
      <c r="B366" s="225"/>
      <c r="C366" s="9" t="s">
        <v>466</v>
      </c>
      <c r="D366" s="7">
        <v>55552</v>
      </c>
      <c r="E366" s="10">
        <f t="shared" si="36"/>
        <v>0.50406504065040647</v>
      </c>
      <c r="F366" s="12"/>
      <c r="G366" s="7">
        <v>54656</v>
      </c>
      <c r="H366" s="10">
        <f t="shared" si="37"/>
        <v>0.49593495934959347</v>
      </c>
      <c r="I366" s="15">
        <f t="shared" si="38"/>
        <v>110208</v>
      </c>
      <c r="S366" s="92"/>
    </row>
    <row r="367" spans="1:19" ht="12.75" customHeight="1" x14ac:dyDescent="0.2">
      <c r="A367" s="221"/>
      <c r="B367" s="225"/>
      <c r="C367" s="9" t="s">
        <v>480</v>
      </c>
      <c r="D367" s="7">
        <v>4032</v>
      </c>
      <c r="E367" s="10">
        <f t="shared" si="36"/>
        <v>0.60869565217391308</v>
      </c>
      <c r="F367" s="12"/>
      <c r="G367" s="7">
        <v>2592</v>
      </c>
      <c r="H367" s="10">
        <f t="shared" si="37"/>
        <v>0.39130434782608697</v>
      </c>
      <c r="I367" s="15">
        <f t="shared" si="38"/>
        <v>6624</v>
      </c>
      <c r="S367" s="92"/>
    </row>
    <row r="368" spans="1:19" ht="12.75" customHeight="1" x14ac:dyDescent="0.2">
      <c r="A368" s="221"/>
      <c r="B368" s="225"/>
      <c r="C368" s="9" t="s">
        <v>490</v>
      </c>
      <c r="D368" s="7">
        <v>3600</v>
      </c>
      <c r="E368" s="10">
        <f t="shared" si="36"/>
        <v>0.83643122676579928</v>
      </c>
      <c r="F368" s="12"/>
      <c r="G368" s="7">
        <v>704</v>
      </c>
      <c r="H368" s="10">
        <f t="shared" si="37"/>
        <v>0.16356877323420074</v>
      </c>
      <c r="I368" s="15">
        <f t="shared" si="38"/>
        <v>4304</v>
      </c>
      <c r="S368" s="92"/>
    </row>
    <row r="369" spans="1:19" ht="12.75" customHeight="1" x14ac:dyDescent="0.2">
      <c r="A369" s="221"/>
      <c r="B369" s="225"/>
      <c r="C369" s="9" t="s">
        <v>494</v>
      </c>
      <c r="D369" s="7">
        <v>1152</v>
      </c>
      <c r="E369" s="10">
        <f t="shared" si="36"/>
        <v>0.23300970873786409</v>
      </c>
      <c r="F369" s="12"/>
      <c r="G369" s="7">
        <v>3792</v>
      </c>
      <c r="H369" s="10">
        <f t="shared" si="37"/>
        <v>0.76699029126213591</v>
      </c>
      <c r="I369" s="15">
        <f t="shared" si="38"/>
        <v>4944</v>
      </c>
      <c r="S369" s="92"/>
    </row>
    <row r="370" spans="1:19" ht="12.75" customHeight="1" x14ac:dyDescent="0.2">
      <c r="A370" s="221"/>
      <c r="B370" s="225"/>
      <c r="C370" s="9" t="s">
        <v>495</v>
      </c>
      <c r="D370" s="7">
        <v>1248</v>
      </c>
      <c r="E370" s="10">
        <f t="shared" si="36"/>
        <v>0.5</v>
      </c>
      <c r="F370" s="12"/>
      <c r="G370" s="7">
        <v>1248</v>
      </c>
      <c r="H370" s="10">
        <f t="shared" si="37"/>
        <v>0.5</v>
      </c>
      <c r="I370" s="15">
        <f t="shared" si="38"/>
        <v>2496</v>
      </c>
      <c r="S370" s="92"/>
    </row>
    <row r="371" spans="1:19" ht="12.75" customHeight="1" x14ac:dyDescent="0.2">
      <c r="A371" s="221"/>
      <c r="B371" s="225"/>
      <c r="C371" s="9" t="s">
        <v>501</v>
      </c>
      <c r="D371" s="7">
        <v>6624</v>
      </c>
      <c r="E371" s="10">
        <f t="shared" si="36"/>
        <v>0.46938775510204084</v>
      </c>
      <c r="F371" s="12"/>
      <c r="G371" s="7">
        <v>7488</v>
      </c>
      <c r="H371" s="10">
        <f t="shared" si="37"/>
        <v>0.53061224489795922</v>
      </c>
      <c r="I371" s="15">
        <f t="shared" si="38"/>
        <v>14112</v>
      </c>
      <c r="S371" s="92"/>
    </row>
    <row r="372" spans="1:19" ht="12.75" customHeight="1" x14ac:dyDescent="0.2">
      <c r="A372" s="221"/>
      <c r="B372" s="225"/>
      <c r="C372" s="9" t="s">
        <v>502</v>
      </c>
      <c r="D372" s="7">
        <v>3984</v>
      </c>
      <c r="E372" s="10">
        <f t="shared" si="36"/>
        <v>0.27035830618892509</v>
      </c>
      <c r="F372" s="12"/>
      <c r="G372" s="7">
        <v>10752</v>
      </c>
      <c r="H372" s="10">
        <f t="shared" si="37"/>
        <v>0.72964169381107491</v>
      </c>
      <c r="I372" s="15">
        <f t="shared" si="38"/>
        <v>14736</v>
      </c>
      <c r="S372" s="92"/>
    </row>
    <row r="373" spans="1:19" ht="12.75" customHeight="1" x14ac:dyDescent="0.2">
      <c r="A373" s="221"/>
      <c r="B373" s="225"/>
      <c r="C373" s="9" t="s">
        <v>509</v>
      </c>
      <c r="D373" s="7">
        <v>2592</v>
      </c>
      <c r="E373" s="10">
        <f t="shared" si="36"/>
        <v>1</v>
      </c>
      <c r="F373" s="12"/>
      <c r="G373" s="7"/>
      <c r="H373" s="10">
        <f t="shared" si="37"/>
        <v>0</v>
      </c>
      <c r="I373" s="15">
        <f t="shared" si="38"/>
        <v>2592</v>
      </c>
      <c r="S373" s="92"/>
    </row>
    <row r="374" spans="1:19" ht="12.75" customHeight="1" x14ac:dyDescent="0.2">
      <c r="A374" s="221"/>
      <c r="B374" s="225"/>
      <c r="C374" s="9" t="s">
        <v>510</v>
      </c>
      <c r="D374" s="7"/>
      <c r="E374" s="10" t="s">
        <v>615</v>
      </c>
      <c r="F374" s="12"/>
      <c r="G374" s="7"/>
      <c r="H374" s="10" t="s">
        <v>615</v>
      </c>
      <c r="I374" s="15">
        <f t="shared" si="38"/>
        <v>0</v>
      </c>
      <c r="S374" s="92"/>
    </row>
    <row r="375" spans="1:19" ht="12.75" customHeight="1" x14ac:dyDescent="0.2">
      <c r="A375" s="221"/>
      <c r="B375" s="225"/>
      <c r="C375" s="9" t="s">
        <v>511</v>
      </c>
      <c r="D375" s="7">
        <v>5136</v>
      </c>
      <c r="E375" s="10">
        <f t="shared" si="36"/>
        <v>0.50710900473933651</v>
      </c>
      <c r="F375" s="12"/>
      <c r="G375" s="7">
        <v>4992</v>
      </c>
      <c r="H375" s="10">
        <f t="shared" si="37"/>
        <v>0.49289099526066349</v>
      </c>
      <c r="I375" s="15">
        <f t="shared" si="38"/>
        <v>10128</v>
      </c>
      <c r="S375" s="92"/>
    </row>
    <row r="376" spans="1:19" ht="12.75" customHeight="1" x14ac:dyDescent="0.2">
      <c r="A376" s="221"/>
      <c r="B376" s="225"/>
      <c r="C376" s="56" t="s">
        <v>44</v>
      </c>
      <c r="D376" s="32">
        <f>SUM(D359:D375)</f>
        <v>107552</v>
      </c>
      <c r="E376" s="33">
        <f t="shared" si="36"/>
        <v>0.50412479376031194</v>
      </c>
      <c r="F376" s="64"/>
      <c r="G376" s="32">
        <f>SUM(G359:G375)</f>
        <v>105792</v>
      </c>
      <c r="H376" s="33">
        <f t="shared" si="37"/>
        <v>0.495875206239688</v>
      </c>
      <c r="I376" s="36">
        <f t="shared" si="38"/>
        <v>213344</v>
      </c>
      <c r="M376" s="8"/>
      <c r="N376" s="8"/>
      <c r="O376" s="8"/>
      <c r="P376" s="8"/>
      <c r="Q376" s="8"/>
      <c r="S376" s="92"/>
    </row>
    <row r="377" spans="1:19" ht="12.75" customHeight="1" x14ac:dyDescent="0.2">
      <c r="A377" s="221"/>
      <c r="B377" s="225"/>
      <c r="C377" s="46" t="s">
        <v>185</v>
      </c>
      <c r="D377" s="32"/>
      <c r="E377" s="33"/>
      <c r="F377" s="64"/>
      <c r="G377" s="32"/>
      <c r="H377" s="33"/>
      <c r="I377" s="36"/>
      <c r="S377" s="92"/>
    </row>
    <row r="378" spans="1:19" ht="12.75" customHeight="1" x14ac:dyDescent="0.2">
      <c r="A378" s="221"/>
      <c r="B378" s="225"/>
      <c r="C378" s="9" t="s">
        <v>420</v>
      </c>
      <c r="D378" s="7">
        <v>12880</v>
      </c>
      <c r="E378" s="10">
        <f t="shared" si="36"/>
        <v>0.71875</v>
      </c>
      <c r="F378" s="12"/>
      <c r="G378" s="7">
        <v>5040</v>
      </c>
      <c r="H378" s="10">
        <f t="shared" si="37"/>
        <v>0.28125</v>
      </c>
      <c r="I378" s="15">
        <f t="shared" si="38"/>
        <v>17920</v>
      </c>
      <c r="S378" s="92"/>
    </row>
    <row r="379" spans="1:19" ht="12.75" customHeight="1" x14ac:dyDescent="0.2">
      <c r="A379" s="221"/>
      <c r="B379" s="225"/>
      <c r="C379" s="9" t="s">
        <v>428</v>
      </c>
      <c r="D379" s="7">
        <v>10848</v>
      </c>
      <c r="E379" s="10">
        <f t="shared" si="36"/>
        <v>0.36807817589576547</v>
      </c>
      <c r="F379" s="12"/>
      <c r="G379" s="7">
        <v>18624</v>
      </c>
      <c r="H379" s="10">
        <f t="shared" si="37"/>
        <v>0.63192182410423448</v>
      </c>
      <c r="I379" s="15">
        <f t="shared" si="38"/>
        <v>29472</v>
      </c>
      <c r="S379" s="92"/>
    </row>
    <row r="380" spans="1:19" ht="12.75" customHeight="1" x14ac:dyDescent="0.2">
      <c r="A380" s="221"/>
      <c r="B380" s="225"/>
      <c r="C380" s="9" t="s">
        <v>435</v>
      </c>
      <c r="D380" s="7">
        <v>6160</v>
      </c>
      <c r="E380" s="10">
        <f t="shared" si="36"/>
        <v>0.39007092198581561</v>
      </c>
      <c r="F380" s="12"/>
      <c r="G380" s="7">
        <v>9632</v>
      </c>
      <c r="H380" s="10">
        <f t="shared" si="37"/>
        <v>0.60992907801418439</v>
      </c>
      <c r="I380" s="15">
        <f t="shared" si="38"/>
        <v>15792</v>
      </c>
      <c r="M380" s="8"/>
      <c r="N380" s="8"/>
      <c r="O380" s="8"/>
      <c r="P380" s="8"/>
      <c r="Q380" s="8"/>
      <c r="S380" s="92"/>
    </row>
    <row r="381" spans="1:19" ht="12.75" customHeight="1" x14ac:dyDescent="0.2">
      <c r="A381" s="221"/>
      <c r="B381" s="225"/>
      <c r="C381" s="9" t="s">
        <v>455</v>
      </c>
      <c r="D381" s="7">
        <v>11616</v>
      </c>
      <c r="E381" s="10">
        <f t="shared" si="36"/>
        <v>0.50627615062761511</v>
      </c>
      <c r="F381" s="12"/>
      <c r="G381" s="7">
        <v>11328</v>
      </c>
      <c r="H381" s="10">
        <f t="shared" si="37"/>
        <v>0.49372384937238495</v>
      </c>
      <c r="I381" s="15">
        <f t="shared" si="38"/>
        <v>22944</v>
      </c>
      <c r="S381" s="92"/>
    </row>
    <row r="382" spans="1:19" ht="12.75" customHeight="1" x14ac:dyDescent="0.2">
      <c r="A382" s="221"/>
      <c r="B382" s="225"/>
      <c r="C382" s="9" t="s">
        <v>467</v>
      </c>
      <c r="D382" s="7"/>
      <c r="E382" s="10">
        <f t="shared" si="36"/>
        <v>0</v>
      </c>
      <c r="F382" s="12"/>
      <c r="G382" s="7">
        <v>7872</v>
      </c>
      <c r="H382" s="10">
        <f t="shared" si="37"/>
        <v>1</v>
      </c>
      <c r="I382" s="15">
        <f t="shared" si="38"/>
        <v>7872</v>
      </c>
      <c r="S382" s="92"/>
    </row>
    <row r="383" spans="1:19" ht="12.75" customHeight="1" x14ac:dyDescent="0.2">
      <c r="A383" s="221"/>
      <c r="B383" s="225"/>
      <c r="C383" s="9" t="s">
        <v>474</v>
      </c>
      <c r="D383" s="7"/>
      <c r="E383" s="10">
        <f t="shared" si="36"/>
        <v>0</v>
      </c>
      <c r="F383" s="12"/>
      <c r="G383" s="7">
        <v>4416</v>
      </c>
      <c r="H383" s="10">
        <f t="shared" si="37"/>
        <v>1</v>
      </c>
      <c r="I383" s="15">
        <f t="shared" si="38"/>
        <v>4416</v>
      </c>
      <c r="S383" s="92"/>
    </row>
    <row r="384" spans="1:19" ht="12.75" customHeight="1" x14ac:dyDescent="0.2">
      <c r="A384" s="221"/>
      <c r="B384" s="225"/>
      <c r="C384" s="9" t="s">
        <v>477</v>
      </c>
      <c r="D384" s="7">
        <v>20256</v>
      </c>
      <c r="E384" s="10">
        <f t="shared" si="36"/>
        <v>0.40694310511089682</v>
      </c>
      <c r="F384" s="12"/>
      <c r="G384" s="7">
        <v>29520</v>
      </c>
      <c r="H384" s="10">
        <f t="shared" si="37"/>
        <v>0.59305689488910318</v>
      </c>
      <c r="I384" s="15">
        <f t="shared" si="38"/>
        <v>49776</v>
      </c>
      <c r="S384" s="92"/>
    </row>
    <row r="385" spans="1:19" ht="12.75" customHeight="1" x14ac:dyDescent="0.2">
      <c r="A385" s="221"/>
      <c r="B385" s="225"/>
      <c r="C385" s="9" t="s">
        <v>484</v>
      </c>
      <c r="D385" s="7"/>
      <c r="E385" s="10">
        <f t="shared" si="36"/>
        <v>0</v>
      </c>
      <c r="F385" s="12"/>
      <c r="G385" s="7">
        <v>2464</v>
      </c>
      <c r="H385" s="10">
        <f t="shared" si="37"/>
        <v>1</v>
      </c>
      <c r="I385" s="15">
        <f t="shared" si="38"/>
        <v>2464</v>
      </c>
      <c r="S385" s="92"/>
    </row>
    <row r="386" spans="1:19" ht="12.75" customHeight="1" x14ac:dyDescent="0.2">
      <c r="A386" s="221"/>
      <c r="B386" s="225"/>
      <c r="C386" s="9" t="s">
        <v>488</v>
      </c>
      <c r="D386" s="7">
        <v>35840</v>
      </c>
      <c r="E386" s="10">
        <f t="shared" si="36"/>
        <v>0.54303030303030309</v>
      </c>
      <c r="F386" s="12"/>
      <c r="G386" s="7">
        <v>30160</v>
      </c>
      <c r="H386" s="10">
        <f t="shared" si="37"/>
        <v>0.45696969696969697</v>
      </c>
      <c r="I386" s="15">
        <f t="shared" si="38"/>
        <v>66000</v>
      </c>
      <c r="S386" s="92"/>
    </row>
    <row r="387" spans="1:19" ht="12.75" customHeight="1" x14ac:dyDescent="0.2">
      <c r="A387" s="221"/>
      <c r="B387" s="225"/>
      <c r="C387" s="9" t="s">
        <v>491</v>
      </c>
      <c r="D387" s="7"/>
      <c r="E387" s="10" t="s">
        <v>615</v>
      </c>
      <c r="F387" s="12"/>
      <c r="G387" s="7"/>
      <c r="H387" s="10" t="s">
        <v>615</v>
      </c>
      <c r="I387" s="15">
        <f t="shared" si="38"/>
        <v>0</v>
      </c>
      <c r="S387" s="92"/>
    </row>
    <row r="388" spans="1:19" ht="12.75" customHeight="1" x14ac:dyDescent="0.2">
      <c r="A388" s="221"/>
      <c r="B388" s="225"/>
      <c r="C388" s="9" t="s">
        <v>497</v>
      </c>
      <c r="D388" s="7">
        <v>3648</v>
      </c>
      <c r="E388" s="10">
        <f t="shared" si="36"/>
        <v>1</v>
      </c>
      <c r="F388" s="12"/>
      <c r="G388" s="7"/>
      <c r="H388" s="10">
        <f t="shared" si="37"/>
        <v>0</v>
      </c>
      <c r="I388" s="15">
        <f t="shared" si="38"/>
        <v>3648</v>
      </c>
      <c r="S388" s="92"/>
    </row>
    <row r="389" spans="1:19" ht="12.75" customHeight="1" x14ac:dyDescent="0.2">
      <c r="A389" s="221"/>
      <c r="B389" s="225"/>
      <c r="C389" s="9" t="s">
        <v>499</v>
      </c>
      <c r="D389" s="7">
        <v>20784</v>
      </c>
      <c r="E389" s="10">
        <f t="shared" ref="E389:E395" si="41">+D389/$I389</f>
        <v>0.70064724919093846</v>
      </c>
      <c r="F389" s="12"/>
      <c r="G389" s="7">
        <v>8880</v>
      </c>
      <c r="H389" s="10">
        <f t="shared" ref="H389:H395" si="42">+G389/$I389</f>
        <v>0.29935275080906149</v>
      </c>
      <c r="I389" s="15">
        <f t="shared" ref="I389:I395" si="43">+D389+G389</f>
        <v>29664</v>
      </c>
      <c r="S389" s="92"/>
    </row>
    <row r="390" spans="1:19" ht="12.75" customHeight="1" x14ac:dyDescent="0.2">
      <c r="A390" s="221"/>
      <c r="B390" s="225"/>
      <c r="C390" s="34" t="s">
        <v>44</v>
      </c>
      <c r="D390" s="32">
        <f>SUM(D378:D389)</f>
        <v>122032</v>
      </c>
      <c r="E390" s="33">
        <f t="shared" si="41"/>
        <v>0.48819048838251294</v>
      </c>
      <c r="F390" s="64"/>
      <c r="G390" s="32">
        <f>SUM(G378:G389)</f>
        <v>127936</v>
      </c>
      <c r="H390" s="33">
        <f t="shared" si="42"/>
        <v>0.511809511617487</v>
      </c>
      <c r="I390" s="36">
        <f t="shared" si="43"/>
        <v>249968</v>
      </c>
      <c r="S390" s="92"/>
    </row>
    <row r="391" spans="1:19" ht="12.75" customHeight="1" x14ac:dyDescent="0.2">
      <c r="A391" s="221"/>
      <c r="B391" s="225"/>
      <c r="C391" s="9" t="s">
        <v>605</v>
      </c>
      <c r="D391" s="7">
        <v>1632</v>
      </c>
      <c r="E391" s="10">
        <f t="shared" si="41"/>
        <v>0.53125</v>
      </c>
      <c r="F391" s="12"/>
      <c r="G391" s="7">
        <v>1440</v>
      </c>
      <c r="H391" s="10">
        <f t="shared" si="42"/>
        <v>0.46875</v>
      </c>
      <c r="I391" s="15">
        <f t="shared" si="43"/>
        <v>3072</v>
      </c>
      <c r="S391" s="92"/>
    </row>
    <row r="392" spans="1:19" ht="12.75" customHeight="1" x14ac:dyDescent="0.2">
      <c r="A392" s="221"/>
      <c r="B392" s="225"/>
      <c r="C392" s="9" t="s">
        <v>517</v>
      </c>
      <c r="D392" s="7">
        <v>2592</v>
      </c>
      <c r="E392" s="10">
        <f t="shared" si="41"/>
        <v>0.58064516129032262</v>
      </c>
      <c r="F392" s="12"/>
      <c r="G392" s="7">
        <v>1872</v>
      </c>
      <c r="H392" s="10">
        <f t="shared" si="42"/>
        <v>0.41935483870967744</v>
      </c>
      <c r="I392" s="15">
        <f t="shared" si="43"/>
        <v>4464</v>
      </c>
      <c r="S392" s="92"/>
    </row>
    <row r="393" spans="1:19" ht="12.75" customHeight="1" x14ac:dyDescent="0.2">
      <c r="A393" s="221"/>
      <c r="B393" s="225"/>
      <c r="C393" s="56" t="s">
        <v>44</v>
      </c>
      <c r="D393" s="32">
        <f>SUM(D391:D392)</f>
        <v>4224</v>
      </c>
      <c r="E393" s="33">
        <f t="shared" si="41"/>
        <v>0.56050955414012738</v>
      </c>
      <c r="F393" s="64"/>
      <c r="G393" s="32">
        <f>SUM(G391:G392)</f>
        <v>3312</v>
      </c>
      <c r="H393" s="33">
        <f t="shared" si="42"/>
        <v>0.43949044585987262</v>
      </c>
      <c r="I393" s="36">
        <f t="shared" si="43"/>
        <v>7536</v>
      </c>
      <c r="S393" s="92"/>
    </row>
    <row r="394" spans="1:19" ht="12.75" customHeight="1" thickBot="1" x14ac:dyDescent="0.25">
      <c r="A394" s="221"/>
      <c r="B394" s="226"/>
      <c r="C394" s="63" t="s">
        <v>0</v>
      </c>
      <c r="D394" s="66">
        <f>SUM(D376,D390,D393)</f>
        <v>233808</v>
      </c>
      <c r="E394" s="78">
        <f t="shared" si="41"/>
        <v>0.49656789452222372</v>
      </c>
      <c r="F394" s="65"/>
      <c r="G394" s="66">
        <f>SUM(G376,G390,G393)</f>
        <v>237040</v>
      </c>
      <c r="H394" s="78">
        <f t="shared" si="42"/>
        <v>0.50343210547777628</v>
      </c>
      <c r="I394" s="84">
        <f t="shared" si="43"/>
        <v>470848</v>
      </c>
    </row>
    <row r="395" spans="1:19" ht="12.75" customHeight="1" thickBot="1" x14ac:dyDescent="0.25">
      <c r="A395" s="236"/>
      <c r="B395" s="228" t="s">
        <v>173</v>
      </c>
      <c r="C395" s="229"/>
      <c r="D395" s="75">
        <f>+D394</f>
        <v>233808</v>
      </c>
      <c r="E395" s="76">
        <f t="shared" si="41"/>
        <v>0.49656789452222372</v>
      </c>
      <c r="F395" s="77"/>
      <c r="G395" s="75">
        <f>+G394</f>
        <v>237040</v>
      </c>
      <c r="H395" s="76">
        <f t="shared" si="42"/>
        <v>0.50343210547777628</v>
      </c>
      <c r="I395" s="77">
        <f t="shared" si="43"/>
        <v>470848</v>
      </c>
    </row>
    <row r="396" spans="1:19" ht="12.75" customHeight="1" x14ac:dyDescent="0.2">
      <c r="D396" s="2"/>
      <c r="E396" s="2"/>
      <c r="F396" s="2"/>
      <c r="G396" s="1"/>
      <c r="H396" s="1"/>
    </row>
  </sheetData>
  <mergeCells count="38">
    <mergeCell ref="G6:H6"/>
    <mergeCell ref="B8:C8"/>
    <mergeCell ref="D6:E6"/>
    <mergeCell ref="A52:A78"/>
    <mergeCell ref="B52:B77"/>
    <mergeCell ref="B78:C78"/>
    <mergeCell ref="B9:B31"/>
    <mergeCell ref="B32:B50"/>
    <mergeCell ref="A192:A218"/>
    <mergeCell ref="A104:A141"/>
    <mergeCell ref="B104:B141"/>
    <mergeCell ref="A142:A157"/>
    <mergeCell ref="B142:B157"/>
    <mergeCell ref="A158:A191"/>
    <mergeCell ref="B158:B190"/>
    <mergeCell ref="B191:C191"/>
    <mergeCell ref="B192:B217"/>
    <mergeCell ref="B218:C218"/>
    <mergeCell ref="A79:A103"/>
    <mergeCell ref="B79:B102"/>
    <mergeCell ref="B103:C103"/>
    <mergeCell ref="A9:A51"/>
    <mergeCell ref="B51:C51"/>
    <mergeCell ref="A219:A258"/>
    <mergeCell ref="B219:B258"/>
    <mergeCell ref="A259:A280"/>
    <mergeCell ref="B259:B275"/>
    <mergeCell ref="B276:B279"/>
    <mergeCell ref="B280:C280"/>
    <mergeCell ref="A358:A395"/>
    <mergeCell ref="B358:B394"/>
    <mergeCell ref="B395:C395"/>
    <mergeCell ref="A281:A323"/>
    <mergeCell ref="B281:B298"/>
    <mergeCell ref="B299:B323"/>
    <mergeCell ref="A324:A357"/>
    <mergeCell ref="B324:B356"/>
    <mergeCell ref="B357:C357"/>
  </mergeCells>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11" manualBreakCount="11">
    <brk id="51" max="8" man="1"/>
    <brk id="78" max="8" man="1"/>
    <brk id="103" max="8" man="1"/>
    <brk id="141" max="8" man="1"/>
    <brk id="157" max="8" man="1"/>
    <brk id="191" max="8" man="1"/>
    <brk id="218" max="8" man="1"/>
    <brk id="258" max="8" man="1"/>
    <brk id="280" max="8" man="1"/>
    <brk id="323" max="8" man="1"/>
    <brk id="35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385"/>
  <sheetViews>
    <sheetView zoomScale="140" zoomScaleNormal="140" workbookViewId="0">
      <pane ySplit="8" topLeftCell="A9" activePane="bottomLeft" state="frozen"/>
      <selection activeCell="B9" sqref="B9:B30"/>
      <selection pane="bottomLeft" activeCell="B9" sqref="B9:B30"/>
    </sheetView>
  </sheetViews>
  <sheetFormatPr defaultColWidth="8.88671875" defaultRowHeight="12.75" customHeight="1" x14ac:dyDescent="0.2"/>
  <cols>
    <col min="1" max="1" width="1.77734375" style="8" customWidth="1"/>
    <col min="2" max="2" width="6.77734375" style="8" customWidth="1"/>
    <col min="3" max="3" width="40.77734375" style="8" customWidth="1"/>
    <col min="4" max="4" width="8.77734375" style="8" customWidth="1"/>
    <col min="5" max="5" width="6.77734375" style="8" customWidth="1"/>
    <col min="6" max="6" width="1.77734375" style="8" customWidth="1"/>
    <col min="7" max="7" width="8.77734375" style="8" customWidth="1"/>
    <col min="8" max="8" width="6.77734375" style="8" customWidth="1"/>
    <col min="9" max="9" width="8.77734375" style="8" customWidth="1"/>
    <col min="10" max="12" width="1.77734375" style="8" customWidth="1"/>
    <col min="13" max="13" width="20.77734375" customWidth="1"/>
    <col min="14" max="14" width="1.77734375" customWidth="1"/>
    <col min="15" max="17" width="7.44140625" style="92" bestFit="1" customWidth="1"/>
    <col min="34" max="16384" width="8.88671875" style="8"/>
  </cols>
  <sheetData>
    <row r="1" spans="1:33" ht="12.75" customHeight="1" x14ac:dyDescent="0.2">
      <c r="A1" s="25" t="s">
        <v>283</v>
      </c>
      <c r="C1" s="25"/>
      <c r="D1" s="25"/>
      <c r="E1" s="25"/>
      <c r="F1" s="25"/>
      <c r="G1" s="25"/>
      <c r="H1" s="25"/>
      <c r="I1" s="25"/>
    </row>
    <row r="2" spans="1:33" ht="12.75" customHeight="1" x14ac:dyDescent="0.2">
      <c r="A2" s="25" t="s">
        <v>10</v>
      </c>
      <c r="C2" s="25"/>
      <c r="D2" s="25"/>
      <c r="E2" s="25"/>
      <c r="F2" s="25"/>
      <c r="G2" s="25"/>
      <c r="H2" s="25"/>
      <c r="I2" s="25"/>
    </row>
    <row r="3" spans="1:33" ht="12.75" customHeight="1" x14ac:dyDescent="0.2">
      <c r="A3" s="25" t="s">
        <v>12</v>
      </c>
      <c r="C3" s="25"/>
      <c r="D3" s="25"/>
      <c r="E3" s="25"/>
      <c r="F3" s="25"/>
      <c r="G3" s="25"/>
      <c r="H3" s="25"/>
      <c r="I3" s="25"/>
    </row>
    <row r="4" spans="1:33" ht="12.75" customHeight="1" x14ac:dyDescent="0.2">
      <c r="A4" s="25" t="s">
        <v>668</v>
      </c>
      <c r="D4" s="25"/>
      <c r="E4" s="25"/>
      <c r="F4" s="25"/>
      <c r="G4" s="90"/>
      <c r="H4" s="25"/>
      <c r="I4" s="25"/>
    </row>
    <row r="5" spans="1:33" ht="12.75" customHeight="1" x14ac:dyDescent="0.2">
      <c r="B5" s="91"/>
    </row>
    <row r="6" spans="1:33" ht="12.75" customHeight="1" x14ac:dyDescent="0.2">
      <c r="D6" s="220" t="s">
        <v>16</v>
      </c>
      <c r="E6" s="220"/>
      <c r="F6" s="3"/>
      <c r="G6" s="220" t="s">
        <v>1</v>
      </c>
      <c r="H6" s="220"/>
      <c r="I6" s="3"/>
    </row>
    <row r="7" spans="1:33" ht="12.75" customHeight="1" x14ac:dyDescent="0.2">
      <c r="A7" s="81"/>
      <c r="B7" s="4" t="s">
        <v>2</v>
      </c>
      <c r="C7" s="4" t="s">
        <v>3</v>
      </c>
      <c r="D7" s="5" t="s">
        <v>4</v>
      </c>
      <c r="E7" s="5" t="s">
        <v>5</v>
      </c>
      <c r="F7" s="5"/>
      <c r="G7" s="5" t="s">
        <v>4</v>
      </c>
      <c r="H7" s="5" t="s">
        <v>5</v>
      </c>
      <c r="I7" s="5" t="s">
        <v>6</v>
      </c>
    </row>
    <row r="8" spans="1:33" ht="12.75" customHeight="1" thickBot="1" x14ac:dyDescent="0.25">
      <c r="A8" s="70"/>
      <c r="B8" s="232" t="s">
        <v>14</v>
      </c>
      <c r="C8" s="232"/>
      <c r="D8" s="87">
        <f>SUM(D51,D78,D103,D176,D221,D283,D346,D384)</f>
        <v>223248</v>
      </c>
      <c r="E8" s="60">
        <f>D8/$I8</f>
        <v>0.32451101239621372</v>
      </c>
      <c r="F8" s="59"/>
      <c r="G8" s="87">
        <f>SUM(G51,G78,G103,G176,G221,G283,G346,G384)</f>
        <v>464704</v>
      </c>
      <c r="H8" s="60">
        <f>G8/$I8</f>
        <v>0.67548898760378628</v>
      </c>
      <c r="I8" s="62">
        <f>+D8+G8</f>
        <v>687952</v>
      </c>
      <c r="N8" s="92"/>
      <c r="R8" s="92"/>
    </row>
    <row r="9" spans="1:33" ht="12.75" customHeight="1" x14ac:dyDescent="0.2">
      <c r="A9" s="235" t="s">
        <v>350</v>
      </c>
      <c r="B9" s="223" t="s">
        <v>332</v>
      </c>
      <c r="C9" s="50" t="s">
        <v>331</v>
      </c>
      <c r="D9" s="85"/>
      <c r="E9" s="86"/>
      <c r="F9" s="85"/>
      <c r="G9" s="85"/>
      <c r="H9" s="86"/>
      <c r="I9" s="85"/>
      <c r="N9" s="92"/>
      <c r="Z9" s="8"/>
      <c r="AA9" s="8"/>
      <c r="AB9" s="8"/>
      <c r="AC9" s="8"/>
      <c r="AD9" s="8"/>
      <c r="AE9" s="8"/>
      <c r="AF9" s="8"/>
      <c r="AG9" s="8"/>
    </row>
    <row r="10" spans="1:33" ht="12.75" customHeight="1" x14ac:dyDescent="0.2">
      <c r="A10" s="221"/>
      <c r="B10" s="224"/>
      <c r="C10" s="51" t="s">
        <v>522</v>
      </c>
      <c r="D10" s="16"/>
      <c r="E10" s="10" t="s">
        <v>615</v>
      </c>
      <c r="F10" s="16"/>
      <c r="G10" s="16"/>
      <c r="H10" s="10" t="s">
        <v>615</v>
      </c>
      <c r="I10" s="7">
        <f>+D10+G10</f>
        <v>0</v>
      </c>
      <c r="N10" s="92"/>
      <c r="Z10" s="8"/>
      <c r="AA10" s="8"/>
      <c r="AB10" s="8"/>
      <c r="AC10" s="8"/>
      <c r="AD10" s="8"/>
      <c r="AE10" s="8"/>
      <c r="AF10" s="8"/>
      <c r="AG10" s="8"/>
    </row>
    <row r="11" spans="1:33" ht="12.75" customHeight="1" x14ac:dyDescent="0.2">
      <c r="A11" s="221"/>
      <c r="B11" s="224"/>
      <c r="C11" s="51" t="s">
        <v>420</v>
      </c>
      <c r="D11" s="16"/>
      <c r="E11" s="10" t="s">
        <v>615</v>
      </c>
      <c r="F11" s="16"/>
      <c r="G11" s="16"/>
      <c r="H11" s="10" t="s">
        <v>615</v>
      </c>
      <c r="I11" s="7">
        <f t="shared" ref="I11:I76" si="0">+D11+G11</f>
        <v>0</v>
      </c>
      <c r="N11" s="92"/>
      <c r="Z11" s="8"/>
      <c r="AA11" s="8"/>
      <c r="AB11" s="8"/>
      <c r="AC11" s="8"/>
      <c r="AD11" s="8"/>
      <c r="AE11" s="8"/>
      <c r="AF11" s="8"/>
      <c r="AG11" s="8"/>
    </row>
    <row r="12" spans="1:33" ht="12.75" customHeight="1" x14ac:dyDescent="0.2">
      <c r="A12" s="221"/>
      <c r="B12" s="224"/>
      <c r="C12" s="51" t="s">
        <v>423</v>
      </c>
      <c r="D12" s="16"/>
      <c r="E12" s="10" t="s">
        <v>615</v>
      </c>
      <c r="F12" s="16"/>
      <c r="G12" s="16"/>
      <c r="H12" s="10" t="s">
        <v>615</v>
      </c>
      <c r="I12" s="7">
        <f t="shared" si="0"/>
        <v>0</v>
      </c>
      <c r="N12" s="92"/>
      <c r="Z12" s="8"/>
      <c r="AA12" s="8"/>
      <c r="AB12" s="8"/>
      <c r="AC12" s="8"/>
      <c r="AD12" s="8"/>
      <c r="AE12" s="8"/>
      <c r="AF12" s="8"/>
      <c r="AG12" s="8"/>
    </row>
    <row r="13" spans="1:33" ht="12.75" customHeight="1" x14ac:dyDescent="0.2">
      <c r="A13" s="221"/>
      <c r="B13" s="224"/>
      <c r="C13" s="51" t="s">
        <v>428</v>
      </c>
      <c r="D13" s="16"/>
      <c r="E13" s="10" t="s">
        <v>615</v>
      </c>
      <c r="F13" s="16"/>
      <c r="G13" s="16"/>
      <c r="H13" s="10" t="s">
        <v>615</v>
      </c>
      <c r="I13" s="7">
        <f t="shared" si="0"/>
        <v>0</v>
      </c>
      <c r="N13" s="92"/>
      <c r="Z13" s="8"/>
      <c r="AA13" s="8"/>
      <c r="AB13" s="8"/>
      <c r="AC13" s="8"/>
      <c r="AD13" s="8"/>
      <c r="AE13" s="8"/>
      <c r="AF13" s="8"/>
      <c r="AG13" s="8"/>
    </row>
    <row r="14" spans="1:33" ht="12.75" customHeight="1" x14ac:dyDescent="0.2">
      <c r="A14" s="221"/>
      <c r="B14" s="224"/>
      <c r="C14" s="51" t="s">
        <v>431</v>
      </c>
      <c r="D14" s="7"/>
      <c r="E14" s="10" t="s">
        <v>615</v>
      </c>
      <c r="F14" s="7"/>
      <c r="G14" s="7"/>
      <c r="H14" s="10" t="s">
        <v>615</v>
      </c>
      <c r="I14" s="7">
        <f t="shared" si="0"/>
        <v>0</v>
      </c>
      <c r="N14" s="92"/>
      <c r="Z14" s="8"/>
      <c r="AA14" s="8"/>
      <c r="AB14" s="8"/>
      <c r="AC14" s="8"/>
      <c r="AD14" s="8"/>
      <c r="AE14" s="8"/>
      <c r="AF14" s="8"/>
      <c r="AG14" s="8"/>
    </row>
    <row r="15" spans="1:33" ht="12.75" customHeight="1" x14ac:dyDescent="0.2">
      <c r="A15" s="221"/>
      <c r="B15" s="225"/>
      <c r="C15" s="9" t="s">
        <v>455</v>
      </c>
      <c r="D15" s="7"/>
      <c r="E15" s="10" t="s">
        <v>615</v>
      </c>
      <c r="F15" s="7"/>
      <c r="G15" s="7"/>
      <c r="H15" s="10" t="s">
        <v>615</v>
      </c>
      <c r="I15" s="7">
        <f t="shared" si="0"/>
        <v>0</v>
      </c>
      <c r="N15" s="92"/>
      <c r="Z15" s="8"/>
      <c r="AA15" s="8"/>
      <c r="AB15" s="8"/>
      <c r="AC15" s="8"/>
      <c r="AD15" s="8"/>
      <c r="AE15" s="8"/>
      <c r="AF15" s="8"/>
      <c r="AG15" s="8"/>
    </row>
    <row r="16" spans="1:33" ht="12.75" customHeight="1" x14ac:dyDescent="0.2">
      <c r="A16" s="221"/>
      <c r="B16" s="225"/>
      <c r="C16" s="9" t="s">
        <v>459</v>
      </c>
      <c r="D16" s="7"/>
      <c r="E16" s="10" t="s">
        <v>615</v>
      </c>
      <c r="F16" s="7"/>
      <c r="G16" s="7"/>
      <c r="H16" s="10" t="s">
        <v>615</v>
      </c>
      <c r="I16" s="7">
        <f t="shared" si="0"/>
        <v>0</v>
      </c>
      <c r="N16" s="92"/>
      <c r="Z16" s="8"/>
      <c r="AA16" s="8"/>
      <c r="AB16" s="8"/>
      <c r="AC16" s="8"/>
      <c r="AD16" s="8"/>
      <c r="AE16" s="8"/>
      <c r="AF16" s="8"/>
      <c r="AG16" s="8"/>
    </row>
    <row r="17" spans="1:33" ht="12.75" customHeight="1" x14ac:dyDescent="0.2">
      <c r="A17" s="221"/>
      <c r="B17" s="225"/>
      <c r="C17" s="9" t="s">
        <v>460</v>
      </c>
      <c r="D17" s="7"/>
      <c r="E17" s="10" t="s">
        <v>615</v>
      </c>
      <c r="F17" s="12"/>
      <c r="G17" s="7"/>
      <c r="H17" s="10" t="s">
        <v>615</v>
      </c>
      <c r="I17" s="7">
        <f t="shared" si="0"/>
        <v>0</v>
      </c>
      <c r="N17" s="92"/>
      <c r="Z17" s="8"/>
      <c r="AA17" s="8"/>
      <c r="AB17" s="8"/>
      <c r="AC17" s="8"/>
      <c r="AD17" s="8"/>
      <c r="AE17" s="8"/>
      <c r="AF17" s="8"/>
      <c r="AG17" s="8"/>
    </row>
    <row r="18" spans="1:33" ht="12.75" customHeight="1" x14ac:dyDescent="0.2">
      <c r="A18" s="221"/>
      <c r="B18" s="225"/>
      <c r="C18" s="9" t="s">
        <v>466</v>
      </c>
      <c r="D18" s="7">
        <v>1536</v>
      </c>
      <c r="E18" s="10">
        <f t="shared" ref="E18:E65" si="1">+D18/$I18</f>
        <v>1</v>
      </c>
      <c r="F18" s="12"/>
      <c r="G18" s="7"/>
      <c r="H18" s="10">
        <f t="shared" ref="H18:H65" si="2">+G18/$I18</f>
        <v>0</v>
      </c>
      <c r="I18" s="7">
        <f t="shared" si="0"/>
        <v>1536</v>
      </c>
      <c r="N18" s="92"/>
      <c r="Z18" s="8"/>
      <c r="AA18" s="8"/>
      <c r="AB18" s="8"/>
      <c r="AC18" s="8"/>
      <c r="AD18" s="8"/>
      <c r="AE18" s="8"/>
      <c r="AF18" s="8"/>
      <c r="AG18" s="8"/>
    </row>
    <row r="19" spans="1:33" ht="12.75" customHeight="1" x14ac:dyDescent="0.2">
      <c r="A19" s="221"/>
      <c r="B19" s="225"/>
      <c r="C19" s="9" t="s">
        <v>467</v>
      </c>
      <c r="D19" s="7"/>
      <c r="E19" s="10" t="s">
        <v>615</v>
      </c>
      <c r="F19" s="12"/>
      <c r="G19" s="7"/>
      <c r="H19" s="10" t="s">
        <v>615</v>
      </c>
      <c r="I19" s="7">
        <f t="shared" si="0"/>
        <v>0</v>
      </c>
      <c r="Z19" s="8"/>
      <c r="AA19" s="8"/>
      <c r="AB19" s="8"/>
      <c r="AC19" s="8"/>
      <c r="AD19" s="8"/>
      <c r="AE19" s="8"/>
      <c r="AF19" s="8"/>
      <c r="AG19" s="8"/>
    </row>
    <row r="20" spans="1:33" ht="12.75" customHeight="1" x14ac:dyDescent="0.2">
      <c r="A20" s="221"/>
      <c r="B20" s="225"/>
      <c r="C20" s="9" t="s">
        <v>477</v>
      </c>
      <c r="D20" s="7"/>
      <c r="E20" s="10" t="s">
        <v>615</v>
      </c>
      <c r="F20" s="12"/>
      <c r="G20" s="7"/>
      <c r="H20" s="10" t="s">
        <v>615</v>
      </c>
      <c r="I20" s="7">
        <f t="shared" si="0"/>
        <v>0</v>
      </c>
      <c r="N20" s="92"/>
      <c r="Z20" s="8"/>
      <c r="AA20" s="8"/>
      <c r="AB20" s="8"/>
      <c r="AC20" s="8"/>
      <c r="AD20" s="8"/>
      <c r="AE20" s="8"/>
      <c r="AF20" s="8"/>
      <c r="AG20" s="8"/>
    </row>
    <row r="21" spans="1:33" ht="12.75" customHeight="1" x14ac:dyDescent="0.2">
      <c r="A21" s="221"/>
      <c r="B21" s="225"/>
      <c r="C21" s="9" t="s">
        <v>480</v>
      </c>
      <c r="D21" s="7"/>
      <c r="E21" s="10" t="s">
        <v>615</v>
      </c>
      <c r="F21" s="12"/>
      <c r="G21" s="7"/>
      <c r="H21" s="10" t="s">
        <v>615</v>
      </c>
      <c r="I21" s="7">
        <f t="shared" si="0"/>
        <v>0</v>
      </c>
      <c r="N21" s="92"/>
      <c r="Z21" s="8"/>
      <c r="AA21" s="8"/>
      <c r="AB21" s="8"/>
      <c r="AC21" s="8"/>
      <c r="AD21" s="8"/>
      <c r="AE21" s="8"/>
      <c r="AF21" s="8"/>
      <c r="AG21" s="8"/>
    </row>
    <row r="22" spans="1:33" ht="12.75" customHeight="1" x14ac:dyDescent="0.2">
      <c r="A22" s="221"/>
      <c r="B22" s="225"/>
      <c r="C22" s="9" t="s">
        <v>488</v>
      </c>
      <c r="D22" s="15"/>
      <c r="E22" s="10" t="s">
        <v>615</v>
      </c>
      <c r="F22" s="7"/>
      <c r="G22" s="15"/>
      <c r="H22" s="10" t="s">
        <v>615</v>
      </c>
      <c r="I22" s="7">
        <f t="shared" si="0"/>
        <v>0</v>
      </c>
      <c r="Z22" s="8"/>
      <c r="AA22" s="8"/>
      <c r="AB22" s="8"/>
      <c r="AC22" s="8"/>
      <c r="AD22" s="8"/>
      <c r="AE22" s="8"/>
      <c r="AF22" s="8"/>
      <c r="AG22" s="8"/>
    </row>
    <row r="23" spans="1:33" ht="12.75" customHeight="1" x14ac:dyDescent="0.2">
      <c r="A23" s="221"/>
      <c r="B23" s="225"/>
      <c r="C23" s="9" t="s">
        <v>490</v>
      </c>
      <c r="D23" s="15"/>
      <c r="E23" s="10" t="s">
        <v>615</v>
      </c>
      <c r="F23" s="7"/>
      <c r="G23" s="15"/>
      <c r="H23" s="10" t="s">
        <v>615</v>
      </c>
      <c r="I23" s="7">
        <f t="shared" si="0"/>
        <v>0</v>
      </c>
      <c r="N23" s="92"/>
      <c r="Z23" s="8"/>
      <c r="AA23" s="8"/>
      <c r="AB23" s="8"/>
      <c r="AC23" s="8"/>
      <c r="AD23" s="8"/>
      <c r="AE23" s="8"/>
      <c r="AF23" s="8"/>
      <c r="AG23" s="8"/>
    </row>
    <row r="24" spans="1:33" ht="12.75" customHeight="1" x14ac:dyDescent="0.2">
      <c r="A24" s="221"/>
      <c r="B24" s="225"/>
      <c r="C24" s="9" t="s">
        <v>491</v>
      </c>
      <c r="D24" s="15"/>
      <c r="E24" s="10" t="s">
        <v>615</v>
      </c>
      <c r="F24" s="7"/>
      <c r="G24" s="15"/>
      <c r="H24" s="10" t="s">
        <v>615</v>
      </c>
      <c r="I24" s="7">
        <f t="shared" si="0"/>
        <v>0</v>
      </c>
      <c r="Z24" s="8"/>
      <c r="AA24" s="8"/>
      <c r="AB24" s="8"/>
      <c r="AC24" s="8"/>
      <c r="AD24" s="8"/>
      <c r="AE24" s="8"/>
      <c r="AF24" s="8"/>
      <c r="AG24" s="8"/>
    </row>
    <row r="25" spans="1:33" ht="12.75" customHeight="1" x14ac:dyDescent="0.2">
      <c r="A25" s="221"/>
      <c r="B25" s="225"/>
      <c r="C25" s="9" t="s">
        <v>494</v>
      </c>
      <c r="D25" s="15"/>
      <c r="E25" s="10" t="s">
        <v>615</v>
      </c>
      <c r="F25" s="7"/>
      <c r="G25" s="15"/>
      <c r="H25" s="10" t="s">
        <v>615</v>
      </c>
      <c r="I25" s="7">
        <f t="shared" si="0"/>
        <v>0</v>
      </c>
      <c r="Z25" s="8"/>
      <c r="AA25" s="8"/>
      <c r="AB25" s="8"/>
      <c r="AC25" s="8"/>
      <c r="AD25" s="8"/>
      <c r="AE25" s="8"/>
      <c r="AF25" s="8"/>
      <c r="AG25" s="8"/>
    </row>
    <row r="26" spans="1:33" ht="12.75" customHeight="1" x14ac:dyDescent="0.2">
      <c r="A26" s="221"/>
      <c r="B26" s="225"/>
      <c r="C26" s="9" t="s">
        <v>497</v>
      </c>
      <c r="D26" s="7"/>
      <c r="E26" s="10" t="s">
        <v>615</v>
      </c>
      <c r="F26" s="7"/>
      <c r="G26" s="7"/>
      <c r="H26" s="10" t="s">
        <v>615</v>
      </c>
      <c r="I26" s="7">
        <f t="shared" si="0"/>
        <v>0</v>
      </c>
      <c r="N26" s="92"/>
      <c r="Z26" s="8"/>
      <c r="AA26" s="8"/>
      <c r="AB26" s="8"/>
      <c r="AC26" s="8"/>
      <c r="AD26" s="8"/>
      <c r="AE26" s="8"/>
      <c r="AF26" s="8"/>
      <c r="AG26" s="8"/>
    </row>
    <row r="27" spans="1:33" ht="12.75" customHeight="1" x14ac:dyDescent="0.2">
      <c r="A27" s="221"/>
      <c r="B27" s="225"/>
      <c r="C27" s="9" t="s">
        <v>499</v>
      </c>
      <c r="D27" s="7"/>
      <c r="E27" s="10" t="s">
        <v>615</v>
      </c>
      <c r="F27" s="7"/>
      <c r="G27" s="7"/>
      <c r="H27" s="10" t="s">
        <v>615</v>
      </c>
      <c r="I27" s="7">
        <f t="shared" si="0"/>
        <v>0</v>
      </c>
      <c r="N27" s="92"/>
      <c r="Z27" s="8"/>
      <c r="AA27" s="8"/>
      <c r="AB27" s="8"/>
      <c r="AC27" s="8"/>
      <c r="AD27" s="8"/>
      <c r="AE27" s="8"/>
      <c r="AF27" s="8"/>
      <c r="AG27" s="8"/>
    </row>
    <row r="28" spans="1:33" ht="12.75" customHeight="1" x14ac:dyDescent="0.2">
      <c r="A28" s="221"/>
      <c r="B28" s="225"/>
      <c r="C28" s="9" t="s">
        <v>501</v>
      </c>
      <c r="D28" s="7"/>
      <c r="E28" s="10" t="s">
        <v>615</v>
      </c>
      <c r="F28" s="7"/>
      <c r="G28" s="7"/>
      <c r="H28" s="10" t="s">
        <v>615</v>
      </c>
      <c r="I28" s="7">
        <f t="shared" si="0"/>
        <v>0</v>
      </c>
      <c r="N28" s="92"/>
      <c r="Z28" s="8"/>
      <c r="AA28" s="8"/>
      <c r="AB28" s="8"/>
      <c r="AC28" s="8"/>
      <c r="AD28" s="8"/>
      <c r="AE28" s="8"/>
      <c r="AF28" s="8"/>
      <c r="AG28" s="8"/>
    </row>
    <row r="29" spans="1:33" ht="12.75" customHeight="1" x14ac:dyDescent="0.2">
      <c r="A29" s="221"/>
      <c r="B29" s="225"/>
      <c r="C29" s="9" t="s">
        <v>502</v>
      </c>
      <c r="D29" s="7"/>
      <c r="E29" s="10" t="s">
        <v>615</v>
      </c>
      <c r="F29" s="7"/>
      <c r="G29" s="7"/>
      <c r="H29" s="10" t="s">
        <v>615</v>
      </c>
      <c r="I29" s="7">
        <f t="shared" si="0"/>
        <v>0</v>
      </c>
      <c r="N29" s="92"/>
      <c r="Z29" s="8"/>
      <c r="AA29" s="8"/>
      <c r="AB29" s="8"/>
      <c r="AC29" s="8"/>
      <c r="AD29" s="8"/>
      <c r="AE29" s="8"/>
      <c r="AF29" s="8"/>
      <c r="AG29" s="8"/>
    </row>
    <row r="30" spans="1:33" ht="12.75" customHeight="1" x14ac:dyDescent="0.2">
      <c r="A30" s="221"/>
      <c r="B30" s="225"/>
      <c r="C30" s="9" t="s">
        <v>511</v>
      </c>
      <c r="D30" s="7"/>
      <c r="E30" s="10" t="s">
        <v>615</v>
      </c>
      <c r="F30" s="7"/>
      <c r="G30" s="7"/>
      <c r="H30" s="10" t="s">
        <v>615</v>
      </c>
      <c r="I30" s="7">
        <f t="shared" si="0"/>
        <v>0</v>
      </c>
      <c r="N30" s="92"/>
      <c r="Z30" s="8"/>
      <c r="AA30" s="8"/>
      <c r="AB30" s="8"/>
      <c r="AC30" s="8"/>
      <c r="AD30" s="8"/>
      <c r="AE30" s="8"/>
      <c r="AF30" s="8"/>
      <c r="AG30" s="8"/>
    </row>
    <row r="31" spans="1:33" ht="12.75" customHeight="1" thickBot="1" x14ac:dyDescent="0.25">
      <c r="A31" s="221"/>
      <c r="B31" s="226"/>
      <c r="C31" s="58" t="s">
        <v>0</v>
      </c>
      <c r="D31" s="59">
        <f>SUM(D10:D30)</f>
        <v>1536</v>
      </c>
      <c r="E31" s="60">
        <f t="shared" si="1"/>
        <v>1</v>
      </c>
      <c r="F31" s="61"/>
      <c r="G31" s="59">
        <f>SUM(G10:G30)</f>
        <v>0</v>
      </c>
      <c r="H31" s="60">
        <f t="shared" si="2"/>
        <v>0</v>
      </c>
      <c r="I31" s="62">
        <f t="shared" si="0"/>
        <v>1536</v>
      </c>
      <c r="N31" s="92"/>
      <c r="Z31" s="8"/>
      <c r="AA31" s="8"/>
      <c r="AB31" s="8"/>
      <c r="AC31" s="8"/>
      <c r="AD31" s="8"/>
      <c r="AE31" s="8"/>
      <c r="AF31" s="8"/>
      <c r="AG31" s="8"/>
    </row>
    <row r="32" spans="1:33" ht="12.75" customHeight="1" x14ac:dyDescent="0.2">
      <c r="A32" s="221"/>
      <c r="B32" s="224" t="s">
        <v>333</v>
      </c>
      <c r="C32" s="47" t="s">
        <v>543</v>
      </c>
      <c r="D32" s="16"/>
      <c r="E32" s="10" t="s">
        <v>615</v>
      </c>
      <c r="F32" s="16"/>
      <c r="G32" s="16">
        <v>1056</v>
      </c>
      <c r="H32" s="10" t="s">
        <v>615</v>
      </c>
      <c r="I32" s="16">
        <f t="shared" si="0"/>
        <v>1056</v>
      </c>
      <c r="N32" s="92"/>
      <c r="Z32" s="8"/>
      <c r="AA32" s="8"/>
      <c r="AB32" s="8"/>
      <c r="AC32" s="8"/>
      <c r="AD32" s="8"/>
      <c r="AE32" s="8"/>
      <c r="AF32" s="8"/>
      <c r="AG32" s="8"/>
    </row>
    <row r="33" spans="1:33" ht="12.75" customHeight="1" x14ac:dyDescent="0.2">
      <c r="A33" s="221"/>
      <c r="B33" s="224"/>
      <c r="C33" s="9" t="s">
        <v>544</v>
      </c>
      <c r="D33" s="7">
        <v>6432</v>
      </c>
      <c r="E33" s="10">
        <f t="shared" si="1"/>
        <v>0.39605911330049259</v>
      </c>
      <c r="F33" s="12"/>
      <c r="G33" s="7">
        <v>9808</v>
      </c>
      <c r="H33" s="10">
        <f t="shared" si="2"/>
        <v>0.60394088669950741</v>
      </c>
      <c r="I33" s="7">
        <f t="shared" si="0"/>
        <v>16240</v>
      </c>
      <c r="N33" s="92"/>
      <c r="R33" s="92"/>
      <c r="Z33" s="8"/>
      <c r="AA33" s="8"/>
      <c r="AB33" s="8"/>
      <c r="AC33" s="8"/>
      <c r="AD33" s="8"/>
      <c r="AE33" s="8"/>
      <c r="AF33" s="8"/>
      <c r="AG33" s="8"/>
    </row>
    <row r="34" spans="1:33" ht="12.75" customHeight="1" x14ac:dyDescent="0.2">
      <c r="A34" s="221"/>
      <c r="B34" s="224"/>
      <c r="C34" s="9" t="s">
        <v>545</v>
      </c>
      <c r="D34" s="12"/>
      <c r="E34" s="10" t="s">
        <v>615</v>
      </c>
      <c r="F34" s="12"/>
      <c r="G34" s="7"/>
      <c r="H34" s="10" t="s">
        <v>615</v>
      </c>
      <c r="I34" s="7">
        <f t="shared" si="0"/>
        <v>0</v>
      </c>
      <c r="R34" s="92"/>
      <c r="Z34" s="8"/>
      <c r="AA34" s="8"/>
      <c r="AB34" s="8"/>
      <c r="AC34" s="8"/>
      <c r="AD34" s="8"/>
      <c r="AE34" s="8"/>
      <c r="AF34" s="8"/>
      <c r="AG34" s="8"/>
    </row>
    <row r="35" spans="1:33" ht="12.75" customHeight="1" x14ac:dyDescent="0.2">
      <c r="A35" s="221"/>
      <c r="B35" s="224"/>
      <c r="C35" s="9" t="s">
        <v>546</v>
      </c>
      <c r="D35" s="7">
        <v>5952</v>
      </c>
      <c r="E35" s="10">
        <f t="shared" si="1"/>
        <v>0.76859504132231404</v>
      </c>
      <c r="F35" s="7"/>
      <c r="G35" s="7">
        <v>1792</v>
      </c>
      <c r="H35" s="10">
        <f t="shared" si="2"/>
        <v>0.23140495867768596</v>
      </c>
      <c r="I35" s="7">
        <f t="shared" si="0"/>
        <v>7744</v>
      </c>
      <c r="R35" s="92"/>
      <c r="Z35" s="8"/>
      <c r="AA35" s="8"/>
      <c r="AB35" s="8"/>
      <c r="AC35" s="8"/>
      <c r="AD35" s="8"/>
      <c r="AE35" s="8"/>
      <c r="AF35" s="8"/>
      <c r="AG35" s="8"/>
    </row>
    <row r="36" spans="1:33" ht="12.75" customHeight="1" x14ac:dyDescent="0.2">
      <c r="A36" s="221"/>
      <c r="B36" s="224"/>
      <c r="C36" s="9" t="s">
        <v>547</v>
      </c>
      <c r="D36" s="7">
        <v>2816</v>
      </c>
      <c r="E36" s="10">
        <f t="shared" si="1"/>
        <v>1</v>
      </c>
      <c r="F36" s="7"/>
      <c r="G36" s="7"/>
      <c r="H36" s="10">
        <f t="shared" si="2"/>
        <v>0</v>
      </c>
      <c r="I36" s="7">
        <f t="shared" si="0"/>
        <v>2816</v>
      </c>
      <c r="R36" s="92"/>
      <c r="Z36" s="8"/>
      <c r="AA36" s="8"/>
      <c r="AB36" s="8"/>
      <c r="AC36" s="8"/>
      <c r="AD36" s="8"/>
      <c r="AE36" s="8"/>
      <c r="AF36" s="8"/>
      <c r="AG36" s="8"/>
    </row>
    <row r="37" spans="1:33" ht="12.75" customHeight="1" x14ac:dyDescent="0.2">
      <c r="A37" s="221"/>
      <c r="B37" s="224"/>
      <c r="C37" s="9" t="s">
        <v>548</v>
      </c>
      <c r="D37" s="7"/>
      <c r="E37" s="10">
        <f t="shared" si="1"/>
        <v>0</v>
      </c>
      <c r="F37" s="7"/>
      <c r="G37" s="7">
        <v>6352</v>
      </c>
      <c r="H37" s="10">
        <f t="shared" si="2"/>
        <v>1</v>
      </c>
      <c r="I37" s="7">
        <f t="shared" si="0"/>
        <v>6352</v>
      </c>
      <c r="N37" s="92"/>
      <c r="R37" s="92"/>
      <c r="Z37" s="8"/>
      <c r="AA37" s="8"/>
      <c r="AB37" s="8"/>
      <c r="AC37" s="8"/>
      <c r="AD37" s="8"/>
      <c r="AE37" s="8"/>
      <c r="AF37" s="8"/>
      <c r="AG37" s="8"/>
    </row>
    <row r="38" spans="1:33" ht="12.75" customHeight="1" x14ac:dyDescent="0.2">
      <c r="A38" s="221"/>
      <c r="B38" s="224"/>
      <c r="C38" s="9" t="s">
        <v>549</v>
      </c>
      <c r="D38" s="7">
        <v>9104</v>
      </c>
      <c r="E38" s="10">
        <f t="shared" si="1"/>
        <v>0.29030612244897958</v>
      </c>
      <c r="F38" s="7"/>
      <c r="G38" s="7">
        <v>22256</v>
      </c>
      <c r="H38" s="10">
        <f t="shared" si="2"/>
        <v>0.70969387755102042</v>
      </c>
      <c r="I38" s="7">
        <f t="shared" si="0"/>
        <v>31360</v>
      </c>
      <c r="N38" s="92"/>
      <c r="R38" s="92"/>
      <c r="Z38" s="8"/>
      <c r="AA38" s="8"/>
      <c r="AB38" s="8"/>
      <c r="AC38" s="8"/>
      <c r="AD38" s="8"/>
      <c r="AE38" s="8"/>
      <c r="AF38" s="8"/>
      <c r="AG38" s="8"/>
    </row>
    <row r="39" spans="1:33" ht="12.75" customHeight="1" x14ac:dyDescent="0.2">
      <c r="A39" s="221"/>
      <c r="B39" s="224"/>
      <c r="C39" s="9" t="s">
        <v>550</v>
      </c>
      <c r="D39" s="7">
        <v>7808</v>
      </c>
      <c r="E39" s="10">
        <f t="shared" si="1"/>
        <v>0.91044776119402981</v>
      </c>
      <c r="F39" s="7"/>
      <c r="G39" s="7">
        <v>768</v>
      </c>
      <c r="H39" s="10">
        <f t="shared" si="2"/>
        <v>8.9552238805970144E-2</v>
      </c>
      <c r="I39" s="7">
        <f t="shared" si="0"/>
        <v>8576</v>
      </c>
      <c r="N39" s="92"/>
      <c r="R39" s="92"/>
      <c r="Z39" s="8"/>
      <c r="AA39" s="8"/>
      <c r="AB39" s="8"/>
      <c r="AC39" s="8"/>
      <c r="AD39" s="8"/>
      <c r="AE39" s="8"/>
      <c r="AF39" s="8"/>
      <c r="AG39" s="8"/>
    </row>
    <row r="40" spans="1:33" ht="12.75" customHeight="1" x14ac:dyDescent="0.2">
      <c r="A40" s="221"/>
      <c r="B40" s="224"/>
      <c r="C40" s="9" t="s">
        <v>551</v>
      </c>
      <c r="D40" s="7">
        <v>2000</v>
      </c>
      <c r="E40" s="10">
        <f t="shared" si="1"/>
        <v>0.47169811320754718</v>
      </c>
      <c r="F40" s="7"/>
      <c r="G40" s="7">
        <v>2240</v>
      </c>
      <c r="H40" s="10">
        <f t="shared" si="2"/>
        <v>0.52830188679245282</v>
      </c>
      <c r="I40" s="7">
        <f t="shared" si="0"/>
        <v>4240</v>
      </c>
      <c r="R40" s="92"/>
      <c r="Z40" s="8"/>
      <c r="AA40" s="8"/>
      <c r="AB40" s="8"/>
      <c r="AC40" s="8"/>
      <c r="AD40" s="8"/>
      <c r="AE40" s="8"/>
      <c r="AF40" s="8"/>
      <c r="AG40" s="8"/>
    </row>
    <row r="41" spans="1:33" ht="12.75" customHeight="1" x14ac:dyDescent="0.2">
      <c r="A41" s="221"/>
      <c r="B41" s="224"/>
      <c r="C41" s="9" t="s">
        <v>552</v>
      </c>
      <c r="D41" s="7">
        <v>3968</v>
      </c>
      <c r="E41" s="10">
        <f t="shared" si="1"/>
        <v>0.64583333333333337</v>
      </c>
      <c r="F41" s="7"/>
      <c r="G41" s="7">
        <v>2176</v>
      </c>
      <c r="H41" s="10">
        <f t="shared" si="2"/>
        <v>0.35416666666666669</v>
      </c>
      <c r="I41" s="7">
        <f t="shared" si="0"/>
        <v>6144</v>
      </c>
      <c r="N41" s="92"/>
      <c r="R41" s="92"/>
      <c r="Z41" s="8"/>
      <c r="AA41" s="8"/>
      <c r="AB41" s="8"/>
      <c r="AC41" s="8"/>
      <c r="AD41" s="8"/>
      <c r="AE41" s="8"/>
      <c r="AF41" s="8"/>
      <c r="AG41" s="8"/>
    </row>
    <row r="42" spans="1:33" ht="12.75" customHeight="1" x14ac:dyDescent="0.2">
      <c r="A42" s="221"/>
      <c r="B42" s="224"/>
      <c r="C42" s="9" t="s">
        <v>553</v>
      </c>
      <c r="D42" s="7"/>
      <c r="E42" s="10">
        <f t="shared" si="1"/>
        <v>0</v>
      </c>
      <c r="F42" s="7"/>
      <c r="G42" s="7">
        <v>2432</v>
      </c>
      <c r="H42" s="10">
        <f t="shared" si="2"/>
        <v>1</v>
      </c>
      <c r="I42" s="7">
        <f t="shared" si="0"/>
        <v>2432</v>
      </c>
      <c r="N42" s="92"/>
      <c r="R42" s="92"/>
      <c r="Z42" s="8"/>
      <c r="AA42" s="8"/>
      <c r="AB42" s="8"/>
      <c r="AC42" s="8"/>
      <c r="AD42" s="8"/>
      <c r="AE42" s="8"/>
      <c r="AF42" s="8"/>
      <c r="AG42" s="8"/>
    </row>
    <row r="43" spans="1:33" ht="12.75" customHeight="1" x14ac:dyDescent="0.2">
      <c r="A43" s="221"/>
      <c r="B43" s="224"/>
      <c r="C43" s="9" t="s">
        <v>554</v>
      </c>
      <c r="D43" s="7"/>
      <c r="E43" s="10" t="s">
        <v>615</v>
      </c>
      <c r="F43" s="7"/>
      <c r="G43" s="7"/>
      <c r="H43" s="10" t="s">
        <v>615</v>
      </c>
      <c r="I43" s="7">
        <f t="shared" si="0"/>
        <v>0</v>
      </c>
      <c r="R43" s="92"/>
      <c r="Z43" s="8"/>
      <c r="AA43" s="8"/>
      <c r="AB43" s="8"/>
      <c r="AC43" s="8"/>
      <c r="AD43" s="8"/>
      <c r="AE43" s="8"/>
      <c r="AF43" s="8"/>
      <c r="AG43" s="8"/>
    </row>
    <row r="44" spans="1:33" ht="12.75" customHeight="1" x14ac:dyDescent="0.2">
      <c r="A44" s="221"/>
      <c r="B44" s="224"/>
      <c r="C44" s="9" t="s">
        <v>555</v>
      </c>
      <c r="D44" s="40">
        <v>9312</v>
      </c>
      <c r="E44" s="17">
        <f t="shared" si="1"/>
        <v>0.54853911404335531</v>
      </c>
      <c r="F44" s="16"/>
      <c r="G44" s="40">
        <v>7664</v>
      </c>
      <c r="H44" s="17">
        <f t="shared" si="2"/>
        <v>0.45146088595664469</v>
      </c>
      <c r="I44" s="16">
        <f t="shared" si="0"/>
        <v>16976</v>
      </c>
      <c r="R44" s="92"/>
      <c r="Z44" s="8"/>
      <c r="AA44" s="8"/>
      <c r="AB44" s="8"/>
      <c r="AC44" s="8"/>
      <c r="AD44" s="8"/>
      <c r="AE44" s="8"/>
      <c r="AF44" s="8"/>
      <c r="AG44" s="8"/>
    </row>
    <row r="45" spans="1:33" ht="12.75" customHeight="1" x14ac:dyDescent="0.2">
      <c r="A45" s="221"/>
      <c r="B45" s="224"/>
      <c r="C45" s="9" t="s">
        <v>556</v>
      </c>
      <c r="D45" s="7">
        <v>6528</v>
      </c>
      <c r="E45" s="10">
        <f t="shared" si="1"/>
        <v>0.52040816326530615</v>
      </c>
      <c r="F45" s="12"/>
      <c r="G45" s="7">
        <v>6016</v>
      </c>
      <c r="H45" s="10">
        <f t="shared" si="2"/>
        <v>0.47959183673469385</v>
      </c>
      <c r="I45" s="7">
        <f t="shared" si="0"/>
        <v>12544</v>
      </c>
      <c r="R45" s="92"/>
      <c r="Z45" s="8"/>
      <c r="AA45" s="8"/>
      <c r="AB45" s="8"/>
      <c r="AC45" s="8"/>
      <c r="AD45" s="8"/>
      <c r="AE45" s="8"/>
      <c r="AF45" s="8"/>
      <c r="AG45" s="8"/>
    </row>
    <row r="46" spans="1:33" ht="12.75" customHeight="1" x14ac:dyDescent="0.2">
      <c r="A46" s="221"/>
      <c r="B46" s="224"/>
      <c r="C46" s="9" t="s">
        <v>557</v>
      </c>
      <c r="D46" s="7">
        <v>512</v>
      </c>
      <c r="E46" s="10">
        <f t="shared" si="1"/>
        <v>0.21621621621621623</v>
      </c>
      <c r="F46" s="7"/>
      <c r="G46" s="7">
        <v>1856</v>
      </c>
      <c r="H46" s="10">
        <f t="shared" si="2"/>
        <v>0.78378378378378377</v>
      </c>
      <c r="I46" s="7">
        <f t="shared" si="0"/>
        <v>2368</v>
      </c>
      <c r="R46" s="92"/>
      <c r="Z46" s="8"/>
      <c r="AA46" s="8"/>
      <c r="AB46" s="8"/>
      <c r="AC46" s="8"/>
      <c r="AD46" s="8"/>
      <c r="AE46" s="8"/>
      <c r="AF46" s="8"/>
      <c r="AG46" s="8"/>
    </row>
    <row r="47" spans="1:33" ht="12.75" customHeight="1" x14ac:dyDescent="0.2">
      <c r="A47" s="221"/>
      <c r="B47" s="224"/>
      <c r="C47" s="9" t="s">
        <v>558</v>
      </c>
      <c r="D47" s="7"/>
      <c r="E47" s="10">
        <f t="shared" si="1"/>
        <v>0</v>
      </c>
      <c r="F47" s="7"/>
      <c r="G47" s="7">
        <v>960</v>
      </c>
      <c r="H47" s="10">
        <f t="shared" si="2"/>
        <v>1</v>
      </c>
      <c r="I47" s="7">
        <f t="shared" si="0"/>
        <v>960</v>
      </c>
      <c r="R47" s="92"/>
      <c r="Z47" s="8"/>
      <c r="AA47" s="8"/>
      <c r="AB47" s="8"/>
      <c r="AC47" s="8"/>
      <c r="AD47" s="8"/>
      <c r="AE47" s="8"/>
      <c r="AF47" s="8"/>
      <c r="AG47" s="8"/>
    </row>
    <row r="48" spans="1:33" ht="12.75" customHeight="1" x14ac:dyDescent="0.2">
      <c r="A48" s="221"/>
      <c r="B48" s="224"/>
      <c r="C48" s="9" t="s">
        <v>559</v>
      </c>
      <c r="D48" s="7"/>
      <c r="E48" s="10">
        <f t="shared" si="1"/>
        <v>0</v>
      </c>
      <c r="F48" s="7"/>
      <c r="G48" s="7">
        <v>1728</v>
      </c>
      <c r="H48" s="10">
        <f t="shared" si="2"/>
        <v>1</v>
      </c>
      <c r="I48" s="7">
        <f t="shared" si="0"/>
        <v>1728</v>
      </c>
      <c r="R48" s="92"/>
      <c r="Z48" s="8"/>
      <c r="AA48" s="8"/>
      <c r="AB48" s="8"/>
      <c r="AC48" s="8"/>
      <c r="AD48" s="8"/>
      <c r="AE48" s="8"/>
      <c r="AF48" s="8"/>
      <c r="AG48" s="8"/>
    </row>
    <row r="49" spans="1:33" ht="12.75" customHeight="1" x14ac:dyDescent="0.2">
      <c r="A49" s="221"/>
      <c r="B49" s="224"/>
      <c r="C49" s="9" t="s">
        <v>521</v>
      </c>
      <c r="D49" s="15">
        <v>16432</v>
      </c>
      <c r="E49" s="10">
        <f t="shared" si="1"/>
        <v>0.74366401158580742</v>
      </c>
      <c r="F49" s="7"/>
      <c r="G49" s="15">
        <v>5664</v>
      </c>
      <c r="H49" s="10">
        <f t="shared" si="2"/>
        <v>0.25633598841419264</v>
      </c>
      <c r="I49" s="7">
        <f t="shared" si="0"/>
        <v>22096</v>
      </c>
      <c r="N49" s="92"/>
      <c r="R49" s="92"/>
      <c r="Z49" s="8"/>
      <c r="AA49" s="8"/>
      <c r="AB49" s="8"/>
      <c r="AC49" s="8"/>
      <c r="AD49" s="8"/>
      <c r="AE49" s="8"/>
      <c r="AF49" s="8"/>
      <c r="AG49" s="8"/>
    </row>
    <row r="50" spans="1:33" ht="12.75" customHeight="1" thickBot="1" x14ac:dyDescent="0.25">
      <c r="A50" s="221"/>
      <c r="B50" s="227"/>
      <c r="C50" s="63" t="s">
        <v>0</v>
      </c>
      <c r="D50" s="59">
        <f>SUM(D32:D49)</f>
        <v>70864</v>
      </c>
      <c r="E50" s="60">
        <f t="shared" si="1"/>
        <v>0.49337195054026955</v>
      </c>
      <c r="F50" s="62"/>
      <c r="G50" s="59">
        <f>SUM(G32:G49)</f>
        <v>72768</v>
      </c>
      <c r="H50" s="60">
        <f t="shared" si="2"/>
        <v>0.50662804945973039</v>
      </c>
      <c r="I50" s="62">
        <f t="shared" si="0"/>
        <v>143632</v>
      </c>
      <c r="N50" s="92"/>
      <c r="R50" s="92"/>
      <c r="Z50" s="8"/>
      <c r="AA50" s="8"/>
      <c r="AB50" s="8"/>
      <c r="AC50" s="8"/>
      <c r="AD50" s="8"/>
      <c r="AE50" s="8"/>
      <c r="AF50" s="8"/>
      <c r="AG50" s="8"/>
    </row>
    <row r="51" spans="1:33" ht="12.75" customHeight="1" thickBot="1" x14ac:dyDescent="0.25">
      <c r="A51" s="222"/>
      <c r="B51" s="228" t="s">
        <v>177</v>
      </c>
      <c r="C51" s="229"/>
      <c r="D51" s="75">
        <f>SUM(D31,D50)</f>
        <v>72400</v>
      </c>
      <c r="E51" s="76">
        <f t="shared" si="1"/>
        <v>0.498732503030971</v>
      </c>
      <c r="F51" s="77"/>
      <c r="G51" s="75">
        <f>SUM(G31,G50)</f>
        <v>72768</v>
      </c>
      <c r="H51" s="76">
        <f t="shared" si="2"/>
        <v>0.50126749696902895</v>
      </c>
      <c r="I51" s="77">
        <f t="shared" si="0"/>
        <v>145168</v>
      </c>
      <c r="N51" s="92"/>
      <c r="Z51" s="8"/>
      <c r="AA51" s="8"/>
      <c r="AB51" s="8"/>
      <c r="AC51" s="8"/>
      <c r="AD51" s="8"/>
      <c r="AE51" s="8"/>
      <c r="AF51" s="8"/>
      <c r="AG51" s="8"/>
    </row>
    <row r="52" spans="1:33" ht="12.75" customHeight="1" x14ac:dyDescent="0.2">
      <c r="A52" s="223" t="s">
        <v>349</v>
      </c>
      <c r="B52" s="223" t="s">
        <v>334</v>
      </c>
      <c r="C52" s="50" t="s">
        <v>152</v>
      </c>
      <c r="D52" s="85"/>
      <c r="E52" s="86"/>
      <c r="F52" s="85"/>
      <c r="G52" s="85"/>
      <c r="H52" s="86"/>
      <c r="I52" s="85"/>
      <c r="N52" s="92"/>
      <c r="Z52" s="8"/>
      <c r="AA52" s="8"/>
      <c r="AB52" s="8"/>
      <c r="AC52" s="8"/>
      <c r="AD52" s="8"/>
      <c r="AE52" s="8"/>
      <c r="AF52" s="8"/>
      <c r="AG52" s="8"/>
    </row>
    <row r="53" spans="1:33" ht="12.75" customHeight="1" x14ac:dyDescent="0.2">
      <c r="A53" s="224"/>
      <c r="B53" s="224"/>
      <c r="C53" s="9" t="s">
        <v>522</v>
      </c>
      <c r="D53" s="15"/>
      <c r="E53" s="10" t="s">
        <v>615</v>
      </c>
      <c r="F53" s="7"/>
      <c r="G53" s="15"/>
      <c r="H53" s="10" t="s">
        <v>615</v>
      </c>
      <c r="I53" s="7">
        <f t="shared" si="0"/>
        <v>0</v>
      </c>
      <c r="N53" s="92"/>
      <c r="Z53" s="8"/>
      <c r="AA53" s="8"/>
      <c r="AB53" s="8"/>
      <c r="AC53" s="8"/>
      <c r="AD53" s="8"/>
      <c r="AE53" s="8"/>
      <c r="AF53" s="8"/>
      <c r="AG53" s="8"/>
    </row>
    <row r="54" spans="1:33" ht="12.75" customHeight="1" x14ac:dyDescent="0.2">
      <c r="A54" s="224"/>
      <c r="B54" s="224"/>
      <c r="C54" s="9" t="s">
        <v>420</v>
      </c>
      <c r="D54" s="15"/>
      <c r="E54" s="10">
        <f t="shared" si="1"/>
        <v>0</v>
      </c>
      <c r="F54" s="7"/>
      <c r="G54" s="15">
        <v>1680</v>
      </c>
      <c r="H54" s="10">
        <f t="shared" si="2"/>
        <v>1</v>
      </c>
      <c r="I54" s="7">
        <f t="shared" si="0"/>
        <v>1680</v>
      </c>
      <c r="N54" s="92"/>
      <c r="Z54" s="8"/>
      <c r="AA54" s="8"/>
      <c r="AB54" s="8"/>
      <c r="AC54" s="8"/>
      <c r="AD54" s="8"/>
      <c r="AE54" s="8"/>
      <c r="AF54" s="8"/>
      <c r="AG54" s="8"/>
    </row>
    <row r="55" spans="1:33" ht="12.75" customHeight="1" x14ac:dyDescent="0.2">
      <c r="A55" s="224"/>
      <c r="B55" s="224"/>
      <c r="C55" s="9" t="s">
        <v>423</v>
      </c>
      <c r="D55" s="15"/>
      <c r="E55" s="10" t="s">
        <v>615</v>
      </c>
      <c r="F55" s="7"/>
      <c r="G55" s="15"/>
      <c r="H55" s="10" t="s">
        <v>615</v>
      </c>
      <c r="I55" s="7">
        <f t="shared" si="0"/>
        <v>0</v>
      </c>
      <c r="Z55" s="8"/>
      <c r="AA55" s="8"/>
      <c r="AB55" s="8"/>
      <c r="AC55" s="8"/>
      <c r="AD55" s="8"/>
      <c r="AE55" s="8"/>
      <c r="AF55" s="8"/>
      <c r="AG55" s="8"/>
    </row>
    <row r="56" spans="1:33" ht="12.75" customHeight="1" x14ac:dyDescent="0.2">
      <c r="A56" s="225"/>
      <c r="B56" s="225"/>
      <c r="C56" s="9" t="s">
        <v>428</v>
      </c>
      <c r="D56" s="15"/>
      <c r="E56" s="10" t="s">
        <v>615</v>
      </c>
      <c r="F56" s="7"/>
      <c r="G56" s="15"/>
      <c r="H56" s="10" t="s">
        <v>615</v>
      </c>
      <c r="I56" s="7">
        <f t="shared" si="0"/>
        <v>0</v>
      </c>
      <c r="Z56" s="8"/>
      <c r="AA56" s="8"/>
      <c r="AB56" s="8"/>
      <c r="AC56" s="8"/>
      <c r="AD56" s="8"/>
      <c r="AE56" s="8"/>
      <c r="AF56" s="8"/>
      <c r="AG56" s="8"/>
    </row>
    <row r="57" spans="1:33" ht="12.75" customHeight="1" x14ac:dyDescent="0.2">
      <c r="A57" s="225"/>
      <c r="B57" s="225"/>
      <c r="C57" s="9" t="s">
        <v>431</v>
      </c>
      <c r="D57" s="15"/>
      <c r="E57" s="10" t="s">
        <v>615</v>
      </c>
      <c r="F57" s="7"/>
      <c r="G57" s="15"/>
      <c r="H57" s="10" t="s">
        <v>615</v>
      </c>
      <c r="I57" s="7">
        <f t="shared" si="0"/>
        <v>0</v>
      </c>
      <c r="Z57" s="8"/>
      <c r="AA57" s="8"/>
      <c r="AB57" s="8"/>
      <c r="AC57" s="8"/>
      <c r="AD57" s="8"/>
      <c r="AE57" s="8"/>
      <c r="AF57" s="8"/>
      <c r="AG57" s="8"/>
    </row>
    <row r="58" spans="1:33" ht="12.75" customHeight="1" x14ac:dyDescent="0.2">
      <c r="A58" s="225"/>
      <c r="B58" s="225"/>
      <c r="C58" s="49" t="s">
        <v>435</v>
      </c>
      <c r="D58" s="15"/>
      <c r="E58" s="10" t="s">
        <v>615</v>
      </c>
      <c r="F58" s="7"/>
      <c r="G58" s="15"/>
      <c r="H58" s="10" t="s">
        <v>615</v>
      </c>
      <c r="I58" s="7">
        <f t="shared" si="0"/>
        <v>0</v>
      </c>
      <c r="Z58" s="8"/>
      <c r="AA58" s="8"/>
      <c r="AB58" s="8"/>
      <c r="AC58" s="8"/>
      <c r="AD58" s="8"/>
      <c r="AE58" s="8"/>
      <c r="AF58" s="8"/>
      <c r="AG58" s="8"/>
    </row>
    <row r="59" spans="1:33" ht="12.75" customHeight="1" x14ac:dyDescent="0.2">
      <c r="A59" s="225"/>
      <c r="B59" s="225"/>
      <c r="C59" s="49" t="s">
        <v>455</v>
      </c>
      <c r="D59" s="15"/>
      <c r="E59" s="10" t="s">
        <v>615</v>
      </c>
      <c r="F59" s="7"/>
      <c r="G59" s="15"/>
      <c r="H59" s="10" t="s">
        <v>615</v>
      </c>
      <c r="I59" s="7">
        <f t="shared" si="0"/>
        <v>0</v>
      </c>
      <c r="N59" s="92"/>
      <c r="Z59" s="8"/>
      <c r="AA59" s="8"/>
      <c r="AB59" s="8"/>
      <c r="AC59" s="8"/>
      <c r="AD59" s="8"/>
      <c r="AE59" s="8"/>
      <c r="AF59" s="8"/>
      <c r="AG59" s="8"/>
    </row>
    <row r="60" spans="1:33" ht="12.75" customHeight="1" x14ac:dyDescent="0.2">
      <c r="A60" s="225"/>
      <c r="B60" s="225"/>
      <c r="C60" s="49" t="s">
        <v>459</v>
      </c>
      <c r="D60" s="15"/>
      <c r="E60" s="10" t="s">
        <v>615</v>
      </c>
      <c r="F60" s="7"/>
      <c r="G60" s="15"/>
      <c r="H60" s="10" t="s">
        <v>615</v>
      </c>
      <c r="I60" s="7">
        <f t="shared" si="0"/>
        <v>0</v>
      </c>
      <c r="N60" s="92"/>
      <c r="Z60" s="8"/>
      <c r="AA60" s="8"/>
      <c r="AB60" s="8"/>
      <c r="AC60" s="8"/>
      <c r="AD60" s="8"/>
      <c r="AE60" s="8"/>
      <c r="AF60" s="8"/>
      <c r="AG60" s="8"/>
    </row>
    <row r="61" spans="1:33" ht="12.75" customHeight="1" x14ac:dyDescent="0.2">
      <c r="A61" s="225"/>
      <c r="B61" s="225"/>
      <c r="C61" s="49" t="s">
        <v>460</v>
      </c>
      <c r="D61" s="15"/>
      <c r="E61" s="10" t="s">
        <v>615</v>
      </c>
      <c r="F61" s="7"/>
      <c r="G61" s="15"/>
      <c r="H61" s="10" t="s">
        <v>615</v>
      </c>
      <c r="I61" s="7">
        <f t="shared" si="0"/>
        <v>0</v>
      </c>
      <c r="N61" s="92"/>
      <c r="Z61" s="8"/>
      <c r="AA61" s="8"/>
      <c r="AB61" s="8"/>
      <c r="AC61" s="8"/>
      <c r="AD61" s="8"/>
      <c r="AE61" s="8"/>
      <c r="AF61" s="8"/>
      <c r="AG61" s="8"/>
    </row>
    <row r="62" spans="1:33" ht="12.75" customHeight="1" x14ac:dyDescent="0.2">
      <c r="A62" s="225"/>
      <c r="B62" s="225"/>
      <c r="C62" s="49" t="s">
        <v>466</v>
      </c>
      <c r="D62" s="15">
        <v>1408</v>
      </c>
      <c r="E62" s="10">
        <f t="shared" si="1"/>
        <v>1</v>
      </c>
      <c r="F62" s="7"/>
      <c r="G62" s="15"/>
      <c r="H62" s="10">
        <f t="shared" si="2"/>
        <v>0</v>
      </c>
      <c r="I62" s="7">
        <f t="shared" si="0"/>
        <v>1408</v>
      </c>
      <c r="Z62" s="8"/>
      <c r="AA62" s="8"/>
      <c r="AB62" s="8"/>
      <c r="AC62" s="8"/>
      <c r="AD62" s="8"/>
      <c r="AE62" s="8"/>
      <c r="AF62" s="8"/>
      <c r="AG62" s="8"/>
    </row>
    <row r="63" spans="1:33" ht="12.75" customHeight="1" x14ac:dyDescent="0.2">
      <c r="A63" s="225"/>
      <c r="B63" s="225"/>
      <c r="C63" s="49" t="s">
        <v>467</v>
      </c>
      <c r="D63" s="15"/>
      <c r="E63" s="10" t="s">
        <v>615</v>
      </c>
      <c r="F63" s="7"/>
      <c r="G63" s="15"/>
      <c r="H63" s="10" t="s">
        <v>615</v>
      </c>
      <c r="I63" s="7">
        <f t="shared" si="0"/>
        <v>0</v>
      </c>
      <c r="Z63" s="8"/>
      <c r="AA63" s="8"/>
      <c r="AB63" s="8"/>
      <c r="AC63" s="8"/>
      <c r="AD63" s="8"/>
      <c r="AE63" s="8"/>
      <c r="AF63" s="8"/>
      <c r="AG63" s="8"/>
    </row>
    <row r="64" spans="1:33" ht="12.75" customHeight="1" x14ac:dyDescent="0.2">
      <c r="A64" s="225"/>
      <c r="B64" s="225"/>
      <c r="C64" s="49" t="s">
        <v>474</v>
      </c>
      <c r="D64" s="15"/>
      <c r="E64" s="10" t="s">
        <v>615</v>
      </c>
      <c r="F64" s="7"/>
      <c r="G64" s="15"/>
      <c r="H64" s="10" t="s">
        <v>615</v>
      </c>
      <c r="I64" s="7">
        <f t="shared" si="0"/>
        <v>0</v>
      </c>
      <c r="Z64" s="8"/>
      <c r="AA64" s="8"/>
      <c r="AB64" s="8"/>
      <c r="AC64" s="8"/>
      <c r="AD64" s="8"/>
      <c r="AE64" s="8"/>
      <c r="AF64" s="8"/>
      <c r="AG64" s="8"/>
    </row>
    <row r="65" spans="1:33" ht="12.75" customHeight="1" x14ac:dyDescent="0.2">
      <c r="A65" s="225"/>
      <c r="B65" s="225"/>
      <c r="C65" s="49" t="s">
        <v>477</v>
      </c>
      <c r="D65" s="15"/>
      <c r="E65" s="10">
        <f t="shared" si="1"/>
        <v>0</v>
      </c>
      <c r="F65" s="7"/>
      <c r="G65" s="15">
        <v>288</v>
      </c>
      <c r="H65" s="10">
        <f t="shared" si="2"/>
        <v>1</v>
      </c>
      <c r="I65" s="7">
        <f t="shared" si="0"/>
        <v>288</v>
      </c>
      <c r="Z65" s="8"/>
      <c r="AA65" s="8"/>
      <c r="AB65" s="8"/>
      <c r="AC65" s="8"/>
      <c r="AD65" s="8"/>
      <c r="AE65" s="8"/>
      <c r="AF65" s="8"/>
      <c r="AG65" s="8"/>
    </row>
    <row r="66" spans="1:33" ht="12.75" customHeight="1" x14ac:dyDescent="0.2">
      <c r="A66" s="225"/>
      <c r="B66" s="225"/>
      <c r="C66" s="49" t="s">
        <v>480</v>
      </c>
      <c r="D66" s="15"/>
      <c r="E66" s="10" t="s">
        <v>615</v>
      </c>
      <c r="F66" s="7"/>
      <c r="G66" s="15"/>
      <c r="H66" s="10" t="s">
        <v>615</v>
      </c>
      <c r="I66" s="7">
        <f t="shared" si="0"/>
        <v>0</v>
      </c>
      <c r="Z66" s="8"/>
      <c r="AA66" s="8"/>
      <c r="AB66" s="8"/>
      <c r="AC66" s="8"/>
      <c r="AD66" s="8"/>
      <c r="AE66" s="8"/>
      <c r="AF66" s="8"/>
      <c r="AG66" s="8"/>
    </row>
    <row r="67" spans="1:33" ht="12.75" customHeight="1" x14ac:dyDescent="0.2">
      <c r="A67" s="225"/>
      <c r="B67" s="225"/>
      <c r="C67" s="49" t="s">
        <v>488</v>
      </c>
      <c r="D67" s="15"/>
      <c r="E67" s="10" t="s">
        <v>615</v>
      </c>
      <c r="F67" s="7"/>
      <c r="G67" s="15"/>
      <c r="H67" s="10" t="s">
        <v>615</v>
      </c>
      <c r="I67" s="7">
        <f t="shared" si="0"/>
        <v>0</v>
      </c>
      <c r="Z67" s="8"/>
      <c r="AA67" s="8"/>
      <c r="AB67" s="8"/>
      <c r="AC67" s="8"/>
      <c r="AD67" s="8"/>
      <c r="AE67" s="8"/>
      <c r="AF67" s="8"/>
      <c r="AG67" s="8"/>
    </row>
    <row r="68" spans="1:33" ht="12.75" customHeight="1" x14ac:dyDescent="0.2">
      <c r="A68" s="225"/>
      <c r="B68" s="225"/>
      <c r="C68" s="49" t="s">
        <v>490</v>
      </c>
      <c r="D68" s="15"/>
      <c r="E68" s="10" t="s">
        <v>615</v>
      </c>
      <c r="F68" s="7"/>
      <c r="G68" s="15"/>
      <c r="H68" s="10" t="s">
        <v>615</v>
      </c>
      <c r="I68" s="7">
        <f t="shared" si="0"/>
        <v>0</v>
      </c>
      <c r="Z68" s="8"/>
      <c r="AA68" s="8"/>
      <c r="AB68" s="8"/>
      <c r="AC68" s="8"/>
      <c r="AD68" s="8"/>
      <c r="AE68" s="8"/>
      <c r="AF68" s="8"/>
      <c r="AG68" s="8"/>
    </row>
    <row r="69" spans="1:33" ht="12.75" customHeight="1" x14ac:dyDescent="0.2">
      <c r="A69" s="225"/>
      <c r="B69" s="225"/>
      <c r="C69" s="49" t="s">
        <v>491</v>
      </c>
      <c r="D69" s="15"/>
      <c r="E69" s="10" t="s">
        <v>615</v>
      </c>
      <c r="F69" s="7"/>
      <c r="G69" s="15"/>
      <c r="H69" s="10" t="s">
        <v>615</v>
      </c>
      <c r="I69" s="7">
        <f t="shared" si="0"/>
        <v>0</v>
      </c>
      <c r="N69" s="92"/>
      <c r="Z69" s="8"/>
      <c r="AA69" s="8"/>
      <c r="AB69" s="8"/>
      <c r="AC69" s="8"/>
      <c r="AD69" s="8"/>
      <c r="AE69" s="8"/>
      <c r="AF69" s="8"/>
      <c r="AG69" s="8"/>
    </row>
    <row r="70" spans="1:33" ht="12.75" customHeight="1" x14ac:dyDescent="0.2">
      <c r="A70" s="225"/>
      <c r="B70" s="225"/>
      <c r="C70" s="49" t="s">
        <v>494</v>
      </c>
      <c r="D70" s="15"/>
      <c r="E70" s="10" t="s">
        <v>615</v>
      </c>
      <c r="F70" s="7"/>
      <c r="G70" s="15"/>
      <c r="H70" s="10" t="s">
        <v>615</v>
      </c>
      <c r="I70" s="7">
        <f t="shared" si="0"/>
        <v>0</v>
      </c>
      <c r="N70" s="92"/>
      <c r="Z70" s="8"/>
      <c r="AA70" s="8"/>
      <c r="AB70" s="8"/>
      <c r="AC70" s="8"/>
      <c r="AD70" s="8"/>
      <c r="AE70" s="8"/>
      <c r="AF70" s="8"/>
      <c r="AG70" s="8"/>
    </row>
    <row r="71" spans="1:33" ht="12.75" customHeight="1" x14ac:dyDescent="0.2">
      <c r="A71" s="225"/>
      <c r="B71" s="225"/>
      <c r="C71" s="49" t="s">
        <v>495</v>
      </c>
      <c r="D71" s="15"/>
      <c r="E71" s="10" t="s">
        <v>615</v>
      </c>
      <c r="F71" s="7"/>
      <c r="G71" s="15"/>
      <c r="H71" s="10" t="s">
        <v>615</v>
      </c>
      <c r="I71" s="7">
        <f t="shared" si="0"/>
        <v>0</v>
      </c>
      <c r="N71" s="92"/>
      <c r="Z71" s="8"/>
      <c r="AA71" s="8"/>
      <c r="AB71" s="8"/>
      <c r="AC71" s="8"/>
      <c r="AD71" s="8"/>
      <c r="AE71" s="8"/>
      <c r="AF71" s="8"/>
      <c r="AG71" s="8"/>
    </row>
    <row r="72" spans="1:33" ht="12.75" customHeight="1" x14ac:dyDescent="0.2">
      <c r="A72" s="225"/>
      <c r="B72" s="225"/>
      <c r="C72" s="49" t="s">
        <v>499</v>
      </c>
      <c r="D72" s="15"/>
      <c r="E72" s="10" t="s">
        <v>615</v>
      </c>
      <c r="F72" s="7"/>
      <c r="G72" s="15"/>
      <c r="H72" s="10" t="s">
        <v>615</v>
      </c>
      <c r="I72" s="7">
        <f t="shared" si="0"/>
        <v>0</v>
      </c>
      <c r="N72" s="92"/>
      <c r="Z72" s="8"/>
      <c r="AA72" s="8"/>
      <c r="AB72" s="8"/>
      <c r="AC72" s="8"/>
      <c r="AD72" s="8"/>
      <c r="AE72" s="8"/>
      <c r="AF72" s="8"/>
      <c r="AG72" s="8"/>
    </row>
    <row r="73" spans="1:33" ht="12.75" customHeight="1" x14ac:dyDescent="0.2">
      <c r="A73" s="225"/>
      <c r="B73" s="225"/>
      <c r="C73" s="49" t="s">
        <v>501</v>
      </c>
      <c r="D73" s="15"/>
      <c r="E73" s="10" t="s">
        <v>615</v>
      </c>
      <c r="F73" s="7"/>
      <c r="G73" s="15"/>
      <c r="H73" s="10" t="s">
        <v>615</v>
      </c>
      <c r="I73" s="7">
        <f t="shared" si="0"/>
        <v>0</v>
      </c>
      <c r="N73" s="92"/>
      <c r="Z73" s="8"/>
      <c r="AA73" s="8"/>
      <c r="AB73" s="8"/>
      <c r="AC73" s="8"/>
      <c r="AD73" s="8"/>
      <c r="AE73" s="8"/>
      <c r="AF73" s="8"/>
      <c r="AG73" s="8"/>
    </row>
    <row r="74" spans="1:33" ht="12.75" customHeight="1" x14ac:dyDescent="0.2">
      <c r="A74" s="225"/>
      <c r="B74" s="225"/>
      <c r="C74" s="49" t="s">
        <v>502</v>
      </c>
      <c r="D74" s="15"/>
      <c r="E74" s="10" t="s">
        <v>615</v>
      </c>
      <c r="F74" s="7"/>
      <c r="G74" s="15"/>
      <c r="H74" s="10" t="s">
        <v>615</v>
      </c>
      <c r="I74" s="7">
        <f t="shared" si="0"/>
        <v>0</v>
      </c>
      <c r="N74" s="92"/>
      <c r="Z74" s="8"/>
      <c r="AA74" s="8"/>
      <c r="AB74" s="8"/>
      <c r="AC74" s="8"/>
      <c r="AD74" s="8"/>
      <c r="AE74" s="8"/>
      <c r="AF74" s="8"/>
      <c r="AG74" s="8"/>
    </row>
    <row r="75" spans="1:33" ht="12.75" customHeight="1" x14ac:dyDescent="0.2">
      <c r="A75" s="225"/>
      <c r="B75" s="225"/>
      <c r="C75" s="49" t="s">
        <v>509</v>
      </c>
      <c r="D75" s="15"/>
      <c r="E75" s="10" t="s">
        <v>615</v>
      </c>
      <c r="F75" s="7"/>
      <c r="G75" s="15"/>
      <c r="H75" s="10" t="s">
        <v>615</v>
      </c>
      <c r="I75" s="7">
        <f t="shared" si="0"/>
        <v>0</v>
      </c>
      <c r="N75" s="92"/>
      <c r="Z75" s="8"/>
      <c r="AA75" s="8"/>
      <c r="AB75" s="8"/>
      <c r="AC75" s="8"/>
      <c r="AD75" s="8"/>
      <c r="AE75" s="8"/>
      <c r="AF75" s="8"/>
      <c r="AG75" s="8"/>
    </row>
    <row r="76" spans="1:33" ht="12.75" customHeight="1" x14ac:dyDescent="0.2">
      <c r="A76" s="225"/>
      <c r="B76" s="225"/>
      <c r="C76" s="49" t="s">
        <v>511</v>
      </c>
      <c r="D76" s="15"/>
      <c r="E76" s="10" t="s">
        <v>615</v>
      </c>
      <c r="F76" s="7"/>
      <c r="G76" s="15"/>
      <c r="H76" s="10" t="s">
        <v>615</v>
      </c>
      <c r="I76" s="7">
        <f t="shared" si="0"/>
        <v>0</v>
      </c>
      <c r="N76" s="92"/>
      <c r="Z76" s="8"/>
      <c r="AA76" s="8"/>
      <c r="AB76" s="8"/>
      <c r="AC76" s="8"/>
      <c r="AD76" s="8"/>
      <c r="AE76" s="8"/>
      <c r="AF76" s="8"/>
      <c r="AG76" s="8"/>
    </row>
    <row r="77" spans="1:33" ht="12.75" customHeight="1" thickBot="1" x14ac:dyDescent="0.25">
      <c r="A77" s="225"/>
      <c r="B77" s="226"/>
      <c r="C77" s="63" t="s">
        <v>0</v>
      </c>
      <c r="D77" s="59">
        <f>SUM(D53:D76)</f>
        <v>1408</v>
      </c>
      <c r="E77" s="60">
        <f t="shared" ref="E77:E103" si="3">+D77/$I77</f>
        <v>0.41706161137440756</v>
      </c>
      <c r="F77" s="62"/>
      <c r="G77" s="59">
        <f>SUM(G53:G76)</f>
        <v>1968</v>
      </c>
      <c r="H77" s="60">
        <f t="shared" ref="H77:H103" si="4">+G77/$I77</f>
        <v>0.58293838862559244</v>
      </c>
      <c r="I77" s="62">
        <f t="shared" ref="I77:I103" si="5">+D77+G77</f>
        <v>3376</v>
      </c>
      <c r="Z77" s="8"/>
      <c r="AA77" s="8"/>
      <c r="AB77" s="8"/>
      <c r="AC77" s="8"/>
      <c r="AD77" s="8"/>
      <c r="AE77" s="8"/>
      <c r="AF77" s="8"/>
      <c r="AG77" s="8"/>
    </row>
    <row r="78" spans="1:33" ht="12.75" customHeight="1" thickBot="1" x14ac:dyDescent="0.25">
      <c r="A78" s="226"/>
      <c r="B78" s="228" t="s">
        <v>195</v>
      </c>
      <c r="C78" s="229"/>
      <c r="D78" s="75">
        <f>+D77</f>
        <v>1408</v>
      </c>
      <c r="E78" s="76">
        <f t="shared" si="3"/>
        <v>0.41706161137440756</v>
      </c>
      <c r="F78" s="77"/>
      <c r="G78" s="75">
        <f>+G77</f>
        <v>1968</v>
      </c>
      <c r="H78" s="76">
        <f t="shared" si="4"/>
        <v>0.58293838862559244</v>
      </c>
      <c r="I78" s="77">
        <f t="shared" si="5"/>
        <v>3376</v>
      </c>
      <c r="Z78" s="8"/>
      <c r="AA78" s="8"/>
      <c r="AB78" s="8"/>
      <c r="AC78" s="8"/>
      <c r="AD78" s="8"/>
      <c r="AE78" s="8"/>
      <c r="AF78" s="8"/>
      <c r="AG78" s="8"/>
    </row>
    <row r="79" spans="1:33" ht="12.75" customHeight="1" x14ac:dyDescent="0.2">
      <c r="A79" s="235" t="s">
        <v>348</v>
      </c>
      <c r="B79" s="223" t="s">
        <v>335</v>
      </c>
      <c r="C79" s="50" t="s">
        <v>285</v>
      </c>
      <c r="D79" s="85"/>
      <c r="E79" s="86"/>
      <c r="F79" s="85"/>
      <c r="G79" s="85"/>
      <c r="H79" s="86"/>
      <c r="I79" s="85"/>
      <c r="N79" s="92"/>
      <c r="Z79" s="8"/>
      <c r="AA79" s="8"/>
      <c r="AB79" s="8"/>
      <c r="AC79" s="8"/>
      <c r="AD79" s="8"/>
      <c r="AE79" s="8"/>
      <c r="AF79" s="8"/>
      <c r="AG79" s="8"/>
    </row>
    <row r="80" spans="1:33" ht="12.75" customHeight="1" x14ac:dyDescent="0.2">
      <c r="A80" s="238"/>
      <c r="B80" s="224"/>
      <c r="C80" s="49" t="s">
        <v>420</v>
      </c>
      <c r="D80" s="15"/>
      <c r="E80" s="10" t="s">
        <v>615</v>
      </c>
      <c r="F80" s="7"/>
      <c r="G80" s="15"/>
      <c r="H80" s="10" t="s">
        <v>615</v>
      </c>
      <c r="I80" s="7">
        <f t="shared" si="5"/>
        <v>0</v>
      </c>
      <c r="N80" s="92"/>
      <c r="Z80" s="8"/>
      <c r="AA80" s="8"/>
      <c r="AB80" s="8"/>
      <c r="AC80" s="8"/>
      <c r="AD80" s="8"/>
      <c r="AE80" s="8"/>
      <c r="AF80" s="8"/>
      <c r="AG80" s="8"/>
    </row>
    <row r="81" spans="1:33" ht="12.75" customHeight="1" x14ac:dyDescent="0.2">
      <c r="A81" s="238"/>
      <c r="B81" s="224"/>
      <c r="C81" s="49" t="s">
        <v>423</v>
      </c>
      <c r="D81" s="15"/>
      <c r="E81" s="10" t="s">
        <v>615</v>
      </c>
      <c r="F81" s="7"/>
      <c r="G81" s="15"/>
      <c r="H81" s="10" t="s">
        <v>615</v>
      </c>
      <c r="I81" s="7">
        <f t="shared" si="5"/>
        <v>0</v>
      </c>
      <c r="N81" s="92"/>
      <c r="Z81" s="8"/>
      <c r="AA81" s="8"/>
      <c r="AB81" s="8"/>
      <c r="AC81" s="8"/>
      <c r="AD81" s="8"/>
      <c r="AE81" s="8"/>
      <c r="AF81" s="8"/>
      <c r="AG81" s="8"/>
    </row>
    <row r="82" spans="1:33" ht="12.75" customHeight="1" x14ac:dyDescent="0.2">
      <c r="A82" s="238"/>
      <c r="B82" s="224"/>
      <c r="C82" s="49" t="s">
        <v>428</v>
      </c>
      <c r="D82" s="15"/>
      <c r="E82" s="10" t="s">
        <v>615</v>
      </c>
      <c r="F82" s="7"/>
      <c r="G82" s="15"/>
      <c r="H82" s="10" t="s">
        <v>615</v>
      </c>
      <c r="I82" s="7">
        <f t="shared" si="5"/>
        <v>0</v>
      </c>
      <c r="N82" s="92"/>
      <c r="Z82" s="8"/>
      <c r="AA82" s="8"/>
      <c r="AB82" s="8"/>
      <c r="AC82" s="8"/>
      <c r="AD82" s="8"/>
      <c r="AE82" s="8"/>
      <c r="AF82" s="8"/>
      <c r="AG82" s="8"/>
    </row>
    <row r="83" spans="1:33" ht="12.75" customHeight="1" x14ac:dyDescent="0.2">
      <c r="A83" s="238"/>
      <c r="B83" s="225"/>
      <c r="C83" s="49" t="s">
        <v>431</v>
      </c>
      <c r="D83" s="15"/>
      <c r="E83" s="10" t="s">
        <v>615</v>
      </c>
      <c r="F83" s="7"/>
      <c r="G83" s="15"/>
      <c r="H83" s="10" t="s">
        <v>615</v>
      </c>
      <c r="I83" s="7">
        <f t="shared" si="5"/>
        <v>0</v>
      </c>
      <c r="Z83" s="8"/>
      <c r="AA83" s="8"/>
      <c r="AB83" s="8"/>
      <c r="AC83" s="8"/>
      <c r="AD83" s="8"/>
      <c r="AE83" s="8"/>
      <c r="AF83" s="8"/>
      <c r="AG83" s="8"/>
    </row>
    <row r="84" spans="1:33" ht="12.75" customHeight="1" x14ac:dyDescent="0.2">
      <c r="A84" s="238"/>
      <c r="B84" s="225"/>
      <c r="C84" s="49" t="s">
        <v>455</v>
      </c>
      <c r="D84" s="15"/>
      <c r="E84" s="10">
        <f t="shared" si="3"/>
        <v>0</v>
      </c>
      <c r="F84" s="7"/>
      <c r="G84" s="15">
        <v>1824</v>
      </c>
      <c r="H84" s="10">
        <f t="shared" si="4"/>
        <v>1</v>
      </c>
      <c r="I84" s="7">
        <f t="shared" si="5"/>
        <v>1824</v>
      </c>
      <c r="R84" s="92"/>
      <c r="Z84" s="8"/>
      <c r="AA84" s="8"/>
      <c r="AB84" s="8"/>
      <c r="AC84" s="8"/>
      <c r="AD84" s="8"/>
      <c r="AE84" s="8"/>
      <c r="AF84" s="8"/>
      <c r="AG84" s="8"/>
    </row>
    <row r="85" spans="1:33" ht="12.75" customHeight="1" x14ac:dyDescent="0.2">
      <c r="A85" s="238"/>
      <c r="B85" s="225"/>
      <c r="C85" s="49" t="s">
        <v>459</v>
      </c>
      <c r="D85" s="15"/>
      <c r="E85" s="10">
        <f t="shared" si="3"/>
        <v>0</v>
      </c>
      <c r="F85" s="7"/>
      <c r="G85" s="15">
        <v>480</v>
      </c>
      <c r="H85" s="10">
        <f t="shared" si="4"/>
        <v>1</v>
      </c>
      <c r="I85" s="7">
        <f t="shared" si="5"/>
        <v>480</v>
      </c>
      <c r="R85" s="92"/>
      <c r="Z85" s="8"/>
      <c r="AA85" s="8"/>
      <c r="AB85" s="8"/>
      <c r="AC85" s="8"/>
      <c r="AD85" s="8"/>
      <c r="AE85" s="8"/>
      <c r="AF85" s="8"/>
      <c r="AG85" s="8"/>
    </row>
    <row r="86" spans="1:33" ht="12.75" customHeight="1" x14ac:dyDescent="0.2">
      <c r="A86" s="238"/>
      <c r="B86" s="225"/>
      <c r="C86" s="49" t="s">
        <v>460</v>
      </c>
      <c r="D86" s="15"/>
      <c r="E86" s="10" t="s">
        <v>615</v>
      </c>
      <c r="F86" s="7"/>
      <c r="G86" s="15"/>
      <c r="H86" s="10" t="s">
        <v>615</v>
      </c>
      <c r="I86" s="7">
        <f t="shared" si="5"/>
        <v>0</v>
      </c>
      <c r="R86" s="92"/>
      <c r="Z86" s="8"/>
      <c r="AA86" s="8"/>
      <c r="AB86" s="8"/>
      <c r="AC86" s="8"/>
      <c r="AD86" s="8"/>
      <c r="AE86" s="8"/>
      <c r="AF86" s="8"/>
      <c r="AG86" s="8"/>
    </row>
    <row r="87" spans="1:33" ht="12.75" customHeight="1" x14ac:dyDescent="0.2">
      <c r="A87" s="238"/>
      <c r="B87" s="225"/>
      <c r="C87" s="49" t="s">
        <v>466</v>
      </c>
      <c r="D87" s="15"/>
      <c r="E87" s="10">
        <f t="shared" si="3"/>
        <v>0</v>
      </c>
      <c r="F87" s="7"/>
      <c r="G87" s="15">
        <v>1024</v>
      </c>
      <c r="H87" s="10">
        <f t="shared" si="4"/>
        <v>1</v>
      </c>
      <c r="I87" s="7">
        <f t="shared" si="5"/>
        <v>1024</v>
      </c>
      <c r="R87" s="92"/>
      <c r="Z87" s="8"/>
      <c r="AA87" s="8"/>
      <c r="AB87" s="8"/>
      <c r="AC87" s="8"/>
      <c r="AD87" s="8"/>
      <c r="AE87" s="8"/>
      <c r="AF87" s="8"/>
      <c r="AG87" s="8"/>
    </row>
    <row r="88" spans="1:33" ht="12.75" customHeight="1" x14ac:dyDescent="0.2">
      <c r="A88" s="238"/>
      <c r="B88" s="225"/>
      <c r="C88" s="49" t="s">
        <v>467</v>
      </c>
      <c r="D88" s="15"/>
      <c r="E88" s="10">
        <f t="shared" si="3"/>
        <v>0</v>
      </c>
      <c r="F88" s="7"/>
      <c r="G88" s="15">
        <v>384</v>
      </c>
      <c r="H88" s="10">
        <f t="shared" si="4"/>
        <v>1</v>
      </c>
      <c r="I88" s="7">
        <f t="shared" si="5"/>
        <v>384</v>
      </c>
      <c r="R88" s="92"/>
      <c r="Z88" s="8"/>
      <c r="AA88" s="8"/>
      <c r="AB88" s="8"/>
      <c r="AC88" s="8"/>
      <c r="AD88" s="8"/>
      <c r="AE88" s="8"/>
      <c r="AF88" s="8"/>
      <c r="AG88" s="8"/>
    </row>
    <row r="89" spans="1:33" ht="12.75" customHeight="1" x14ac:dyDescent="0.2">
      <c r="A89" s="238"/>
      <c r="B89" s="225"/>
      <c r="C89" s="49" t="s">
        <v>474</v>
      </c>
      <c r="D89" s="15"/>
      <c r="E89" s="10">
        <f t="shared" si="3"/>
        <v>0</v>
      </c>
      <c r="F89" s="7"/>
      <c r="G89" s="15">
        <v>864</v>
      </c>
      <c r="H89" s="10">
        <f t="shared" si="4"/>
        <v>1</v>
      </c>
      <c r="I89" s="7">
        <f t="shared" si="5"/>
        <v>864</v>
      </c>
      <c r="R89" s="92"/>
      <c r="Z89" s="8"/>
      <c r="AA89" s="8"/>
      <c r="AB89" s="8"/>
      <c r="AC89" s="8"/>
      <c r="AD89" s="8"/>
      <c r="AE89" s="8"/>
      <c r="AF89" s="8"/>
      <c r="AG89" s="8"/>
    </row>
    <row r="90" spans="1:33" ht="12.75" customHeight="1" x14ac:dyDescent="0.2">
      <c r="A90" s="238"/>
      <c r="B90" s="225"/>
      <c r="C90" s="49" t="s">
        <v>477</v>
      </c>
      <c r="D90" s="15"/>
      <c r="E90" s="10">
        <f t="shared" si="3"/>
        <v>0</v>
      </c>
      <c r="F90" s="7"/>
      <c r="G90" s="15">
        <v>336</v>
      </c>
      <c r="H90" s="10">
        <f t="shared" si="4"/>
        <v>1</v>
      </c>
      <c r="I90" s="7">
        <f t="shared" si="5"/>
        <v>336</v>
      </c>
      <c r="R90" s="92"/>
      <c r="Z90" s="8"/>
      <c r="AA90" s="8"/>
      <c r="AB90" s="8"/>
      <c r="AC90" s="8"/>
      <c r="AD90" s="8"/>
      <c r="AE90" s="8"/>
      <c r="AF90" s="8"/>
      <c r="AG90" s="8"/>
    </row>
    <row r="91" spans="1:33" ht="12.75" customHeight="1" x14ac:dyDescent="0.2">
      <c r="A91" s="238"/>
      <c r="B91" s="225"/>
      <c r="C91" s="49" t="s">
        <v>480</v>
      </c>
      <c r="D91" s="15"/>
      <c r="E91" s="10" t="s">
        <v>615</v>
      </c>
      <c r="F91" s="7"/>
      <c r="G91" s="15"/>
      <c r="H91" s="10" t="s">
        <v>615</v>
      </c>
      <c r="I91" s="7">
        <f t="shared" si="5"/>
        <v>0</v>
      </c>
      <c r="R91" s="92"/>
      <c r="Z91" s="8"/>
      <c r="AA91" s="8"/>
      <c r="AB91" s="8"/>
      <c r="AC91" s="8"/>
      <c r="AD91" s="8"/>
      <c r="AE91" s="8"/>
      <c r="AF91" s="8"/>
      <c r="AG91" s="8"/>
    </row>
    <row r="92" spans="1:33" ht="12.75" customHeight="1" x14ac:dyDescent="0.2">
      <c r="A92" s="238"/>
      <c r="B92" s="225"/>
      <c r="C92" s="49" t="s">
        <v>484</v>
      </c>
      <c r="D92" s="15"/>
      <c r="E92" s="10">
        <f t="shared" si="3"/>
        <v>0</v>
      </c>
      <c r="F92" s="7"/>
      <c r="G92" s="15">
        <v>192</v>
      </c>
      <c r="H92" s="10">
        <f t="shared" si="4"/>
        <v>1</v>
      </c>
      <c r="I92" s="7">
        <f t="shared" si="5"/>
        <v>192</v>
      </c>
      <c r="R92" s="92"/>
      <c r="Z92" s="8"/>
      <c r="AA92" s="8"/>
      <c r="AB92" s="8"/>
      <c r="AC92" s="8"/>
      <c r="AD92" s="8"/>
      <c r="AE92" s="8"/>
      <c r="AF92" s="8"/>
      <c r="AG92" s="8"/>
    </row>
    <row r="93" spans="1:33" ht="12.75" customHeight="1" x14ac:dyDescent="0.2">
      <c r="A93" s="238"/>
      <c r="B93" s="225"/>
      <c r="C93" s="49" t="s">
        <v>488</v>
      </c>
      <c r="D93" s="15"/>
      <c r="E93" s="10">
        <f t="shared" si="3"/>
        <v>0</v>
      </c>
      <c r="F93" s="7"/>
      <c r="G93" s="15">
        <v>1152</v>
      </c>
      <c r="H93" s="10">
        <f t="shared" si="4"/>
        <v>1</v>
      </c>
      <c r="I93" s="7">
        <f t="shared" si="5"/>
        <v>1152</v>
      </c>
      <c r="R93" s="92"/>
      <c r="Z93" s="8"/>
      <c r="AA93" s="8"/>
      <c r="AB93" s="8"/>
      <c r="AC93" s="8"/>
      <c r="AD93" s="8"/>
      <c r="AE93" s="8"/>
      <c r="AF93" s="8"/>
      <c r="AG93" s="8"/>
    </row>
    <row r="94" spans="1:33" ht="12.75" customHeight="1" x14ac:dyDescent="0.2">
      <c r="A94" s="238"/>
      <c r="B94" s="225"/>
      <c r="C94" s="49" t="s">
        <v>490</v>
      </c>
      <c r="D94" s="15"/>
      <c r="E94" s="10" t="s">
        <v>615</v>
      </c>
      <c r="F94" s="7"/>
      <c r="G94" s="15"/>
      <c r="H94" s="10" t="s">
        <v>615</v>
      </c>
      <c r="I94" s="7">
        <f t="shared" si="5"/>
        <v>0</v>
      </c>
      <c r="R94" s="92"/>
      <c r="Z94" s="8"/>
      <c r="AA94" s="8"/>
      <c r="AB94" s="8"/>
      <c r="AC94" s="8"/>
      <c r="AD94" s="8"/>
      <c r="AE94" s="8"/>
      <c r="AF94" s="8"/>
      <c r="AG94" s="8"/>
    </row>
    <row r="95" spans="1:33" ht="12.75" customHeight="1" x14ac:dyDescent="0.2">
      <c r="A95" s="238"/>
      <c r="B95" s="225"/>
      <c r="C95" s="49" t="s">
        <v>491</v>
      </c>
      <c r="D95" s="15"/>
      <c r="E95" s="10" t="s">
        <v>615</v>
      </c>
      <c r="F95" s="7"/>
      <c r="G95" s="15"/>
      <c r="H95" s="10" t="s">
        <v>615</v>
      </c>
      <c r="I95" s="7">
        <f t="shared" si="5"/>
        <v>0</v>
      </c>
      <c r="R95" s="92"/>
      <c r="Z95" s="8"/>
      <c r="AA95" s="8"/>
      <c r="AB95" s="8"/>
      <c r="AC95" s="8"/>
      <c r="AD95" s="8"/>
      <c r="AE95" s="8"/>
      <c r="AF95" s="8"/>
      <c r="AG95" s="8"/>
    </row>
    <row r="96" spans="1:33" ht="12.75" customHeight="1" x14ac:dyDescent="0.2">
      <c r="A96" s="238"/>
      <c r="B96" s="225"/>
      <c r="C96" s="49" t="s">
        <v>494</v>
      </c>
      <c r="D96" s="15"/>
      <c r="E96" s="10" t="s">
        <v>615</v>
      </c>
      <c r="F96" s="7"/>
      <c r="G96" s="15"/>
      <c r="H96" s="10" t="s">
        <v>615</v>
      </c>
      <c r="I96" s="7">
        <f t="shared" si="5"/>
        <v>0</v>
      </c>
      <c r="R96" s="92"/>
      <c r="Z96" s="8"/>
      <c r="AA96" s="8"/>
      <c r="AB96" s="8"/>
      <c r="AC96" s="8"/>
      <c r="AD96" s="8"/>
      <c r="AE96" s="8"/>
      <c r="AF96" s="8"/>
      <c r="AG96" s="8"/>
    </row>
    <row r="97" spans="1:33" ht="12.75" customHeight="1" x14ac:dyDescent="0.2">
      <c r="A97" s="238"/>
      <c r="B97" s="225"/>
      <c r="C97" s="49" t="s">
        <v>497</v>
      </c>
      <c r="D97" s="15"/>
      <c r="E97" s="10" t="s">
        <v>615</v>
      </c>
      <c r="F97" s="7"/>
      <c r="G97" s="15"/>
      <c r="H97" s="10" t="s">
        <v>615</v>
      </c>
      <c r="I97" s="7">
        <f t="shared" si="5"/>
        <v>0</v>
      </c>
      <c r="R97" s="92"/>
      <c r="Z97" s="8"/>
      <c r="AA97" s="8"/>
      <c r="AB97" s="8"/>
      <c r="AC97" s="8"/>
      <c r="AD97" s="8"/>
      <c r="AE97" s="8"/>
      <c r="AF97" s="8"/>
      <c r="AG97" s="8"/>
    </row>
    <row r="98" spans="1:33" ht="12.75" customHeight="1" x14ac:dyDescent="0.2">
      <c r="A98" s="238"/>
      <c r="B98" s="225"/>
      <c r="C98" s="49" t="s">
        <v>499</v>
      </c>
      <c r="D98" s="15"/>
      <c r="E98" s="10" t="s">
        <v>615</v>
      </c>
      <c r="F98" s="7"/>
      <c r="G98" s="15"/>
      <c r="H98" s="10" t="s">
        <v>615</v>
      </c>
      <c r="I98" s="7">
        <f t="shared" si="5"/>
        <v>0</v>
      </c>
      <c r="R98" s="92"/>
      <c r="Z98" s="8"/>
      <c r="AA98" s="8"/>
      <c r="AB98" s="8"/>
      <c r="AC98" s="8"/>
      <c r="AD98" s="8"/>
      <c r="AE98" s="8"/>
      <c r="AF98" s="8"/>
      <c r="AG98" s="8"/>
    </row>
    <row r="99" spans="1:33" ht="12.75" customHeight="1" x14ac:dyDescent="0.2">
      <c r="A99" s="238"/>
      <c r="B99" s="225"/>
      <c r="C99" s="49" t="s">
        <v>501</v>
      </c>
      <c r="D99" s="15"/>
      <c r="E99" s="10">
        <f t="shared" si="3"/>
        <v>0</v>
      </c>
      <c r="F99" s="7"/>
      <c r="G99" s="15">
        <v>288</v>
      </c>
      <c r="H99" s="10">
        <f t="shared" si="4"/>
        <v>1</v>
      </c>
      <c r="I99" s="7">
        <f t="shared" si="5"/>
        <v>288</v>
      </c>
      <c r="R99" s="92"/>
      <c r="Z99" s="8"/>
      <c r="AA99" s="8"/>
      <c r="AB99" s="8"/>
      <c r="AC99" s="8"/>
      <c r="AD99" s="8"/>
      <c r="AE99" s="8"/>
      <c r="AF99" s="8"/>
      <c r="AG99" s="8"/>
    </row>
    <row r="100" spans="1:33" ht="12.75" customHeight="1" x14ac:dyDescent="0.2">
      <c r="A100" s="238"/>
      <c r="B100" s="225"/>
      <c r="C100" s="49" t="s">
        <v>502</v>
      </c>
      <c r="D100" s="15"/>
      <c r="E100" s="10" t="s">
        <v>615</v>
      </c>
      <c r="F100" s="7"/>
      <c r="G100" s="15"/>
      <c r="H100" s="10" t="s">
        <v>615</v>
      </c>
      <c r="I100" s="7">
        <f t="shared" si="5"/>
        <v>0</v>
      </c>
      <c r="R100" s="92"/>
      <c r="Z100" s="8"/>
      <c r="AA100" s="8"/>
      <c r="AB100" s="8"/>
      <c r="AC100" s="8"/>
      <c r="AD100" s="8"/>
      <c r="AE100" s="8"/>
      <c r="AF100" s="8"/>
      <c r="AG100" s="8"/>
    </row>
    <row r="101" spans="1:33" ht="12.75" customHeight="1" x14ac:dyDescent="0.2">
      <c r="A101" s="238"/>
      <c r="B101" s="225"/>
      <c r="C101" s="49" t="s">
        <v>511</v>
      </c>
      <c r="D101" s="15"/>
      <c r="E101" s="10" t="s">
        <v>615</v>
      </c>
      <c r="F101" s="7"/>
      <c r="G101" s="15"/>
      <c r="H101" s="10" t="s">
        <v>615</v>
      </c>
      <c r="I101" s="7">
        <f t="shared" si="5"/>
        <v>0</v>
      </c>
      <c r="N101" s="92"/>
      <c r="R101" s="92"/>
      <c r="Z101" s="8"/>
      <c r="AA101" s="8"/>
      <c r="AB101" s="8"/>
      <c r="AC101" s="8"/>
      <c r="AD101" s="8"/>
      <c r="AE101" s="8"/>
      <c r="AF101" s="8"/>
      <c r="AG101" s="8"/>
    </row>
    <row r="102" spans="1:33" ht="12.75" customHeight="1" thickBot="1" x14ac:dyDescent="0.25">
      <c r="A102" s="238"/>
      <c r="B102" s="226"/>
      <c r="C102" s="63" t="s">
        <v>0</v>
      </c>
      <c r="D102" s="59">
        <f>SUM(D80:D101)</f>
        <v>0</v>
      </c>
      <c r="E102" s="60">
        <f t="shared" si="3"/>
        <v>0</v>
      </c>
      <c r="F102" s="62"/>
      <c r="G102" s="59">
        <f>SUM(G80:G101)</f>
        <v>6544</v>
      </c>
      <c r="H102" s="60">
        <f t="shared" si="4"/>
        <v>1</v>
      </c>
      <c r="I102" s="62">
        <f t="shared" si="5"/>
        <v>6544</v>
      </c>
      <c r="R102" s="92"/>
      <c r="Z102" s="8"/>
      <c r="AA102" s="8"/>
      <c r="AB102" s="8"/>
      <c r="AC102" s="8"/>
      <c r="AD102" s="8"/>
      <c r="AE102" s="8"/>
      <c r="AF102" s="8"/>
      <c r="AG102" s="8"/>
    </row>
    <row r="103" spans="1:33" ht="12.75" customHeight="1" thickBot="1" x14ac:dyDescent="0.25">
      <c r="A103" s="243"/>
      <c r="B103" s="228" t="s">
        <v>196</v>
      </c>
      <c r="C103" s="229"/>
      <c r="D103" s="75">
        <f>+D102</f>
        <v>0</v>
      </c>
      <c r="E103" s="76">
        <f t="shared" si="3"/>
        <v>0</v>
      </c>
      <c r="F103" s="77"/>
      <c r="G103" s="75">
        <f>+G102</f>
        <v>6544</v>
      </c>
      <c r="H103" s="76">
        <f t="shared" si="4"/>
        <v>1</v>
      </c>
      <c r="I103" s="77">
        <f t="shared" si="5"/>
        <v>6544</v>
      </c>
      <c r="N103" s="92"/>
      <c r="Z103" s="8"/>
      <c r="AA103" s="8"/>
      <c r="AB103" s="8"/>
      <c r="AC103" s="8"/>
      <c r="AD103" s="8"/>
      <c r="AE103" s="8"/>
      <c r="AF103" s="8"/>
      <c r="AG103" s="8"/>
    </row>
    <row r="104" spans="1:33" ht="12.75" customHeight="1" x14ac:dyDescent="0.2">
      <c r="A104" s="235" t="s">
        <v>347</v>
      </c>
      <c r="B104" s="223" t="s">
        <v>336</v>
      </c>
      <c r="C104" s="52" t="s">
        <v>387</v>
      </c>
      <c r="D104" s="42"/>
      <c r="E104" s="41"/>
      <c r="F104" s="42"/>
      <c r="G104" s="42"/>
      <c r="H104" s="41"/>
      <c r="I104" s="42"/>
      <c r="N104" s="92"/>
      <c r="Z104" s="8"/>
      <c r="AA104" s="8"/>
      <c r="AB104" s="8"/>
      <c r="AC104" s="8"/>
      <c r="AD104" s="8"/>
      <c r="AE104" s="8"/>
      <c r="AF104" s="8"/>
      <c r="AG104" s="8"/>
    </row>
    <row r="105" spans="1:33" ht="12.75" customHeight="1" x14ac:dyDescent="0.2">
      <c r="A105" s="238"/>
      <c r="B105" s="225"/>
      <c r="C105" s="9" t="s">
        <v>422</v>
      </c>
      <c r="D105" s="7"/>
      <c r="E105" s="10" t="s">
        <v>615</v>
      </c>
      <c r="F105" s="12"/>
      <c r="G105" s="7"/>
      <c r="H105" s="10" t="s">
        <v>615</v>
      </c>
      <c r="I105" s="7">
        <f t="shared" ref="I105:I168" si="6">+D105+G105</f>
        <v>0</v>
      </c>
      <c r="N105" s="92"/>
      <c r="Z105" s="8"/>
      <c r="AA105" s="8"/>
      <c r="AB105" s="8"/>
      <c r="AC105" s="8"/>
      <c r="AD105" s="8"/>
      <c r="AE105" s="8"/>
      <c r="AF105" s="8"/>
      <c r="AG105" s="8"/>
    </row>
    <row r="106" spans="1:33" ht="12.75" customHeight="1" x14ac:dyDescent="0.2">
      <c r="A106" s="238"/>
      <c r="B106" s="225"/>
      <c r="C106" s="9" t="s">
        <v>440</v>
      </c>
      <c r="D106" s="7"/>
      <c r="E106" s="10" t="s">
        <v>615</v>
      </c>
      <c r="F106" s="7"/>
      <c r="G106" s="7"/>
      <c r="H106" s="10" t="s">
        <v>615</v>
      </c>
      <c r="I106" s="7">
        <f t="shared" si="6"/>
        <v>0</v>
      </c>
      <c r="N106" s="92"/>
      <c r="Z106" s="8"/>
      <c r="AA106" s="8"/>
      <c r="AB106" s="8"/>
      <c r="AC106" s="8"/>
      <c r="AD106" s="8"/>
      <c r="AE106" s="8"/>
      <c r="AF106" s="8"/>
      <c r="AG106" s="8"/>
    </row>
    <row r="107" spans="1:33" ht="12.75" customHeight="1" x14ac:dyDescent="0.2">
      <c r="A107" s="238"/>
      <c r="B107" s="225"/>
      <c r="C107" s="9" t="s">
        <v>560</v>
      </c>
      <c r="D107" s="7"/>
      <c r="E107" s="10" t="s">
        <v>615</v>
      </c>
      <c r="F107" s="7"/>
      <c r="G107" s="7"/>
      <c r="H107" s="10" t="s">
        <v>615</v>
      </c>
      <c r="I107" s="7">
        <f t="shared" si="6"/>
        <v>0</v>
      </c>
      <c r="Z107" s="8"/>
      <c r="AA107" s="8"/>
      <c r="AB107" s="8"/>
      <c r="AC107" s="8"/>
      <c r="AD107" s="8"/>
      <c r="AE107" s="8"/>
      <c r="AF107" s="8"/>
      <c r="AG107" s="8"/>
    </row>
    <row r="108" spans="1:33" ht="12.75" customHeight="1" x14ac:dyDescent="0.2">
      <c r="A108" s="238"/>
      <c r="B108" s="225"/>
      <c r="C108" s="9" t="s">
        <v>460</v>
      </c>
      <c r="D108" s="7"/>
      <c r="E108" s="10">
        <f t="shared" ref="E108:E168" si="7">+D108/$I108</f>
        <v>0</v>
      </c>
      <c r="F108" s="7"/>
      <c r="G108" s="7">
        <v>864</v>
      </c>
      <c r="H108" s="10">
        <f t="shared" ref="H108:H168" si="8">+G108/$I108</f>
        <v>1</v>
      </c>
      <c r="I108" s="7">
        <f t="shared" si="6"/>
        <v>864</v>
      </c>
      <c r="R108" s="92"/>
      <c r="Z108" s="8"/>
      <c r="AA108" s="8"/>
      <c r="AB108" s="8"/>
      <c r="AC108" s="8"/>
      <c r="AD108" s="8"/>
      <c r="AE108" s="8"/>
      <c r="AF108" s="8"/>
      <c r="AG108" s="8"/>
    </row>
    <row r="109" spans="1:33" ht="12.75" customHeight="1" x14ac:dyDescent="0.2">
      <c r="A109" s="238"/>
      <c r="B109" s="225"/>
      <c r="C109" s="9" t="s">
        <v>461</v>
      </c>
      <c r="D109" s="7"/>
      <c r="E109" s="10" t="s">
        <v>615</v>
      </c>
      <c r="F109" s="7"/>
      <c r="G109" s="7"/>
      <c r="H109" s="10" t="s">
        <v>615</v>
      </c>
      <c r="I109" s="7">
        <f t="shared" si="6"/>
        <v>0</v>
      </c>
      <c r="R109" s="92"/>
      <c r="Z109" s="8"/>
      <c r="AA109" s="8"/>
      <c r="AB109" s="8"/>
      <c r="AC109" s="8"/>
      <c r="AD109" s="8"/>
      <c r="AE109" s="8"/>
      <c r="AF109" s="8"/>
      <c r="AG109" s="8"/>
    </row>
    <row r="110" spans="1:33" ht="12.75" customHeight="1" x14ac:dyDescent="0.2">
      <c r="A110" s="238"/>
      <c r="B110" s="225"/>
      <c r="C110" s="9" t="s">
        <v>473</v>
      </c>
      <c r="D110" s="7"/>
      <c r="E110" s="10" t="s">
        <v>615</v>
      </c>
      <c r="F110" s="7"/>
      <c r="G110" s="7"/>
      <c r="H110" s="10" t="s">
        <v>615</v>
      </c>
      <c r="I110" s="7">
        <f t="shared" si="6"/>
        <v>0</v>
      </c>
      <c r="R110" s="92"/>
      <c r="Z110" s="8"/>
      <c r="AA110" s="8"/>
      <c r="AB110" s="8"/>
      <c r="AC110" s="8"/>
      <c r="AD110" s="8"/>
      <c r="AE110" s="8"/>
      <c r="AF110" s="8"/>
      <c r="AG110" s="8"/>
    </row>
    <row r="111" spans="1:33" ht="12.75" customHeight="1" x14ac:dyDescent="0.2">
      <c r="A111" s="238"/>
      <c r="B111" s="225"/>
      <c r="C111" s="9" t="s">
        <v>477</v>
      </c>
      <c r="D111" s="7"/>
      <c r="E111" s="10" t="s">
        <v>615</v>
      </c>
      <c r="F111" s="7"/>
      <c r="G111" s="7"/>
      <c r="H111" s="10" t="s">
        <v>615</v>
      </c>
      <c r="I111" s="7">
        <f t="shared" si="6"/>
        <v>0</v>
      </c>
      <c r="R111" s="92"/>
      <c r="Z111" s="8"/>
      <c r="AA111" s="8"/>
      <c r="AB111" s="8"/>
      <c r="AC111" s="8"/>
      <c r="AD111" s="8"/>
      <c r="AE111" s="8"/>
      <c r="AF111" s="8"/>
      <c r="AG111" s="8"/>
    </row>
    <row r="112" spans="1:33" ht="12.75" customHeight="1" x14ac:dyDescent="0.2">
      <c r="A112" s="238"/>
      <c r="B112" s="225"/>
      <c r="C112" s="9" t="s">
        <v>561</v>
      </c>
      <c r="D112" s="7">
        <v>2880</v>
      </c>
      <c r="E112" s="10">
        <f t="shared" si="7"/>
        <v>0.32608695652173914</v>
      </c>
      <c r="F112" s="7"/>
      <c r="G112" s="7">
        <v>5952</v>
      </c>
      <c r="H112" s="10">
        <f t="shared" si="8"/>
        <v>0.67391304347826086</v>
      </c>
      <c r="I112" s="7">
        <f t="shared" si="6"/>
        <v>8832</v>
      </c>
      <c r="R112" s="92"/>
      <c r="Z112" s="8"/>
      <c r="AA112" s="8"/>
      <c r="AB112" s="8"/>
      <c r="AC112" s="8"/>
      <c r="AD112" s="8"/>
      <c r="AE112" s="8"/>
      <c r="AF112" s="8"/>
      <c r="AG112" s="8"/>
    </row>
    <row r="113" spans="1:33" ht="12.75" customHeight="1" x14ac:dyDescent="0.2">
      <c r="A113" s="238"/>
      <c r="B113" s="225"/>
      <c r="C113" s="9" t="s">
        <v>499</v>
      </c>
      <c r="D113" s="7"/>
      <c r="E113" s="10" t="s">
        <v>615</v>
      </c>
      <c r="F113" s="7"/>
      <c r="G113" s="7"/>
      <c r="H113" s="10" t="s">
        <v>615</v>
      </c>
      <c r="I113" s="7">
        <f t="shared" si="6"/>
        <v>0</v>
      </c>
      <c r="R113" s="92"/>
      <c r="Z113" s="8"/>
      <c r="AA113" s="8"/>
      <c r="AB113" s="8"/>
      <c r="AC113" s="8"/>
      <c r="AD113" s="8"/>
      <c r="AE113" s="8"/>
      <c r="AF113" s="8"/>
      <c r="AG113" s="8"/>
    </row>
    <row r="114" spans="1:33" ht="12.75" customHeight="1" x14ac:dyDescent="0.2">
      <c r="A114" s="238"/>
      <c r="B114" s="225"/>
      <c r="C114" s="9" t="s">
        <v>501</v>
      </c>
      <c r="D114" s="15">
        <v>1200</v>
      </c>
      <c r="E114" s="57">
        <f t="shared" si="7"/>
        <v>0.67567567567567566</v>
      </c>
      <c r="F114" s="49"/>
      <c r="G114" s="15">
        <v>576</v>
      </c>
      <c r="H114" s="57">
        <f t="shared" si="8"/>
        <v>0.32432432432432434</v>
      </c>
      <c r="I114" s="15">
        <f t="shared" si="6"/>
        <v>1776</v>
      </c>
      <c r="R114" s="92"/>
      <c r="Z114" s="8"/>
      <c r="AA114" s="8"/>
      <c r="AB114" s="8"/>
      <c r="AC114" s="8"/>
      <c r="AD114" s="8"/>
      <c r="AE114" s="8"/>
      <c r="AF114" s="8"/>
      <c r="AG114" s="8"/>
    </row>
    <row r="115" spans="1:33" ht="12.75" customHeight="1" x14ac:dyDescent="0.2">
      <c r="A115" s="238"/>
      <c r="B115" s="225"/>
      <c r="C115" s="9" t="s">
        <v>667</v>
      </c>
      <c r="D115" s="15"/>
      <c r="E115" s="57">
        <f t="shared" ref="E115" si="9">+D115/$I115</f>
        <v>0</v>
      </c>
      <c r="F115" s="49"/>
      <c r="G115" s="15">
        <v>560</v>
      </c>
      <c r="H115" s="57">
        <f t="shared" ref="H115" si="10">+G115/$I115</f>
        <v>1</v>
      </c>
      <c r="I115" s="15">
        <f t="shared" ref="I115" si="11">+D115+G115</f>
        <v>560</v>
      </c>
      <c r="R115" s="92"/>
      <c r="Z115" s="8"/>
      <c r="AA115" s="8"/>
      <c r="AB115" s="8"/>
      <c r="AC115" s="8"/>
      <c r="AD115" s="8"/>
      <c r="AE115" s="8"/>
      <c r="AF115" s="8"/>
      <c r="AG115" s="8"/>
    </row>
    <row r="116" spans="1:33" ht="12.75" customHeight="1" x14ac:dyDescent="0.2">
      <c r="A116" s="238"/>
      <c r="B116" s="225"/>
      <c r="C116" s="9" t="s">
        <v>509</v>
      </c>
      <c r="D116" s="15"/>
      <c r="E116" s="57">
        <f t="shared" si="7"/>
        <v>0</v>
      </c>
      <c r="F116" s="49"/>
      <c r="G116" s="15">
        <v>816</v>
      </c>
      <c r="H116" s="57">
        <f t="shared" si="8"/>
        <v>1</v>
      </c>
      <c r="I116" s="15">
        <f t="shared" si="6"/>
        <v>816</v>
      </c>
      <c r="R116" s="92"/>
      <c r="Z116" s="8"/>
      <c r="AA116" s="8"/>
      <c r="AB116" s="8"/>
      <c r="AC116" s="8"/>
      <c r="AD116" s="8"/>
      <c r="AE116" s="8"/>
      <c r="AF116" s="8"/>
      <c r="AG116" s="8"/>
    </row>
    <row r="117" spans="1:33" ht="12.75" customHeight="1" x14ac:dyDescent="0.2">
      <c r="A117" s="238"/>
      <c r="B117" s="225"/>
      <c r="C117" s="9" t="s">
        <v>511</v>
      </c>
      <c r="D117" s="15">
        <v>2112</v>
      </c>
      <c r="E117" s="57">
        <f t="shared" si="7"/>
        <v>1</v>
      </c>
      <c r="F117" s="49"/>
      <c r="G117" s="15"/>
      <c r="H117" s="57">
        <f t="shared" si="8"/>
        <v>0</v>
      </c>
      <c r="I117" s="15">
        <f t="shared" si="6"/>
        <v>2112</v>
      </c>
      <c r="R117" s="92"/>
      <c r="Z117" s="8"/>
      <c r="AA117" s="8"/>
      <c r="AB117" s="8"/>
      <c r="AC117" s="8"/>
      <c r="AD117" s="8"/>
      <c r="AE117" s="8"/>
      <c r="AF117" s="8"/>
      <c r="AG117" s="8"/>
    </row>
    <row r="118" spans="1:33" ht="12.75" customHeight="1" x14ac:dyDescent="0.2">
      <c r="A118" s="238"/>
      <c r="B118" s="225"/>
      <c r="C118" s="34" t="s">
        <v>44</v>
      </c>
      <c r="D118" s="32">
        <f>SUM(D105:D117)</f>
        <v>6192</v>
      </c>
      <c r="E118" s="33">
        <f t="shared" si="7"/>
        <v>0.413903743315508</v>
      </c>
      <c r="F118" s="32"/>
      <c r="G118" s="32">
        <f>SUM(G105:G117)</f>
        <v>8768</v>
      </c>
      <c r="H118" s="33">
        <f t="shared" si="8"/>
        <v>0.58609625668449195</v>
      </c>
      <c r="I118" s="32">
        <f t="shared" si="6"/>
        <v>14960</v>
      </c>
      <c r="R118" s="92"/>
      <c r="Z118" s="8"/>
      <c r="AA118" s="8"/>
      <c r="AB118" s="8"/>
      <c r="AC118" s="8"/>
      <c r="AD118" s="8"/>
      <c r="AE118" s="8"/>
      <c r="AF118" s="8"/>
      <c r="AG118" s="8"/>
    </row>
    <row r="119" spans="1:33" ht="12.75" customHeight="1" x14ac:dyDescent="0.2">
      <c r="A119" s="238"/>
      <c r="B119" s="225"/>
      <c r="C119" s="52" t="s">
        <v>286</v>
      </c>
      <c r="D119" s="42"/>
      <c r="E119" s="41"/>
      <c r="F119" s="42"/>
      <c r="G119" s="42"/>
      <c r="H119" s="41"/>
      <c r="I119" s="42"/>
      <c r="M119" s="8"/>
      <c r="N119" s="8"/>
      <c r="O119" s="8"/>
      <c r="P119" s="8"/>
      <c r="Q119" s="8"/>
      <c r="R119" s="92"/>
      <c r="Z119" s="8"/>
      <c r="AA119" s="8"/>
      <c r="AB119" s="8"/>
      <c r="AC119" s="8"/>
      <c r="AD119" s="8"/>
      <c r="AE119" s="8"/>
      <c r="AF119" s="8"/>
      <c r="AG119" s="8"/>
    </row>
    <row r="120" spans="1:33" ht="12.75" customHeight="1" x14ac:dyDescent="0.2">
      <c r="A120" s="238"/>
      <c r="B120" s="225"/>
      <c r="C120" s="9" t="s">
        <v>423</v>
      </c>
      <c r="D120" s="16">
        <v>1152</v>
      </c>
      <c r="E120" s="17">
        <f t="shared" si="7"/>
        <v>0.27272727272727271</v>
      </c>
      <c r="F120" s="16"/>
      <c r="G120" s="16">
        <v>3072</v>
      </c>
      <c r="H120" s="17">
        <f t="shared" si="8"/>
        <v>0.72727272727272729</v>
      </c>
      <c r="I120" s="16">
        <f t="shared" si="6"/>
        <v>4224</v>
      </c>
      <c r="N120" s="92"/>
      <c r="R120" s="92"/>
      <c r="Z120" s="8"/>
      <c r="AA120" s="8"/>
      <c r="AB120" s="8"/>
      <c r="AC120" s="8"/>
      <c r="AD120" s="8"/>
      <c r="AE120" s="8"/>
      <c r="AF120" s="8"/>
      <c r="AG120" s="8"/>
    </row>
    <row r="121" spans="1:33" ht="12.75" customHeight="1" x14ac:dyDescent="0.2">
      <c r="A121" s="238"/>
      <c r="B121" s="225"/>
      <c r="C121" s="9" t="s">
        <v>452</v>
      </c>
      <c r="D121" s="16"/>
      <c r="E121" s="10" t="s">
        <v>615</v>
      </c>
      <c r="F121" s="16"/>
      <c r="G121" s="16"/>
      <c r="H121" s="10" t="s">
        <v>615</v>
      </c>
      <c r="I121" s="16">
        <f t="shared" si="6"/>
        <v>0</v>
      </c>
      <c r="R121" s="92"/>
      <c r="Z121" s="8"/>
      <c r="AA121" s="8"/>
      <c r="AB121" s="8"/>
      <c r="AC121" s="8"/>
      <c r="AD121" s="8"/>
      <c r="AE121" s="8"/>
      <c r="AF121" s="8"/>
      <c r="AG121" s="8"/>
    </row>
    <row r="122" spans="1:33" ht="12.75" customHeight="1" x14ac:dyDescent="0.2">
      <c r="A122" s="238"/>
      <c r="B122" s="225"/>
      <c r="C122" s="9" t="s">
        <v>466</v>
      </c>
      <c r="D122" s="7">
        <v>5872</v>
      </c>
      <c r="E122" s="10">
        <f t="shared" si="7"/>
        <v>0.77919320594479835</v>
      </c>
      <c r="F122" s="7"/>
      <c r="G122" s="7">
        <v>1664</v>
      </c>
      <c r="H122" s="10">
        <f t="shared" si="8"/>
        <v>0.2208067940552017</v>
      </c>
      <c r="I122" s="7">
        <f t="shared" si="6"/>
        <v>7536</v>
      </c>
      <c r="M122" s="8"/>
      <c r="N122" s="8"/>
      <c r="O122" s="8"/>
      <c r="P122" s="8"/>
      <c r="Q122" s="8"/>
      <c r="R122" s="92"/>
      <c r="Z122" s="8"/>
      <c r="AA122" s="8"/>
      <c r="AB122" s="8"/>
      <c r="AC122" s="8"/>
      <c r="AD122" s="8"/>
      <c r="AE122" s="8"/>
      <c r="AF122" s="8"/>
      <c r="AG122" s="8"/>
    </row>
    <row r="123" spans="1:33" ht="12.75" customHeight="1" x14ac:dyDescent="0.2">
      <c r="A123" s="238"/>
      <c r="B123" s="225"/>
      <c r="C123" s="9" t="s">
        <v>471</v>
      </c>
      <c r="D123" s="7"/>
      <c r="E123" s="10" t="s">
        <v>615</v>
      </c>
      <c r="F123" s="7"/>
      <c r="G123" s="7"/>
      <c r="H123" s="10" t="s">
        <v>615</v>
      </c>
      <c r="I123" s="7">
        <f t="shared" si="6"/>
        <v>0</v>
      </c>
      <c r="R123" s="92"/>
      <c r="Z123" s="8"/>
      <c r="AA123" s="8"/>
      <c r="AB123" s="8"/>
      <c r="AC123" s="8"/>
      <c r="AD123" s="8"/>
      <c r="AE123" s="8"/>
      <c r="AF123" s="8"/>
      <c r="AG123" s="8"/>
    </row>
    <row r="124" spans="1:33" ht="12.75" customHeight="1" x14ac:dyDescent="0.2">
      <c r="A124" s="238"/>
      <c r="B124" s="225"/>
      <c r="C124" s="9" t="s">
        <v>480</v>
      </c>
      <c r="D124" s="14"/>
      <c r="E124" s="10">
        <f t="shared" si="7"/>
        <v>0</v>
      </c>
      <c r="F124" s="7"/>
      <c r="G124" s="7">
        <v>1344</v>
      </c>
      <c r="H124" s="10">
        <f t="shared" si="8"/>
        <v>1</v>
      </c>
      <c r="I124" s="7">
        <f t="shared" si="6"/>
        <v>1344</v>
      </c>
      <c r="N124" s="92"/>
      <c r="R124" s="92"/>
      <c r="Z124" s="8"/>
      <c r="AA124" s="8"/>
      <c r="AB124" s="8"/>
      <c r="AC124" s="8"/>
      <c r="AD124" s="8"/>
      <c r="AE124" s="8"/>
      <c r="AF124" s="8"/>
      <c r="AG124" s="8"/>
    </row>
    <row r="125" spans="1:33" ht="12.75" customHeight="1" x14ac:dyDescent="0.2">
      <c r="A125" s="238"/>
      <c r="B125" s="225"/>
      <c r="C125" s="51" t="s">
        <v>490</v>
      </c>
      <c r="D125" s="7"/>
      <c r="E125" s="10">
        <f t="shared" si="7"/>
        <v>0</v>
      </c>
      <c r="F125" s="7"/>
      <c r="G125" s="7">
        <v>432</v>
      </c>
      <c r="H125" s="10">
        <f t="shared" si="8"/>
        <v>1</v>
      </c>
      <c r="I125" s="7">
        <f t="shared" si="6"/>
        <v>432</v>
      </c>
      <c r="M125" s="8"/>
      <c r="N125" s="8"/>
      <c r="O125" s="8"/>
      <c r="P125" s="8"/>
      <c r="Q125" s="8"/>
      <c r="R125" s="92"/>
      <c r="Z125" s="8"/>
      <c r="AA125" s="8"/>
      <c r="AB125" s="8"/>
      <c r="AC125" s="8"/>
      <c r="AD125" s="8"/>
      <c r="AE125" s="8"/>
      <c r="AF125" s="8"/>
      <c r="AG125" s="8"/>
    </row>
    <row r="126" spans="1:33" ht="12.75" customHeight="1" x14ac:dyDescent="0.2">
      <c r="A126" s="238"/>
      <c r="B126" s="225"/>
      <c r="C126" s="9" t="s">
        <v>494</v>
      </c>
      <c r="D126" s="7"/>
      <c r="E126" s="10" t="s">
        <v>615</v>
      </c>
      <c r="F126" s="7"/>
      <c r="G126" s="7"/>
      <c r="H126" s="10" t="s">
        <v>615</v>
      </c>
      <c r="I126" s="7">
        <f t="shared" si="6"/>
        <v>0</v>
      </c>
      <c r="R126" s="92"/>
      <c r="Z126" s="8"/>
      <c r="AA126" s="8"/>
      <c r="AB126" s="8"/>
      <c r="AC126" s="8"/>
      <c r="AD126" s="8"/>
      <c r="AE126" s="8"/>
      <c r="AF126" s="8"/>
      <c r="AG126" s="8"/>
    </row>
    <row r="127" spans="1:33" ht="12.75" customHeight="1" x14ac:dyDescent="0.2">
      <c r="A127" s="238"/>
      <c r="B127" s="225"/>
      <c r="C127" s="9" t="s">
        <v>495</v>
      </c>
      <c r="D127" s="7">
        <v>1056</v>
      </c>
      <c r="E127" s="10">
        <f t="shared" si="7"/>
        <v>1</v>
      </c>
      <c r="F127" s="7"/>
      <c r="G127" s="7"/>
      <c r="H127" s="10">
        <f t="shared" si="8"/>
        <v>0</v>
      </c>
      <c r="I127" s="7">
        <f t="shared" si="6"/>
        <v>1056</v>
      </c>
      <c r="N127" s="92"/>
      <c r="R127" s="92"/>
      <c r="Z127" s="8"/>
      <c r="AA127" s="8"/>
      <c r="AB127" s="8"/>
      <c r="AC127" s="8"/>
      <c r="AD127" s="8"/>
      <c r="AE127" s="8"/>
      <c r="AF127" s="8"/>
      <c r="AG127" s="8"/>
    </row>
    <row r="128" spans="1:33" ht="12.75" customHeight="1" x14ac:dyDescent="0.2">
      <c r="A128" s="238"/>
      <c r="B128" s="225"/>
      <c r="C128" s="48" t="s">
        <v>502</v>
      </c>
      <c r="D128" s="7">
        <v>2208</v>
      </c>
      <c r="E128" s="10">
        <f t="shared" si="7"/>
        <v>0.5</v>
      </c>
      <c r="F128" s="7"/>
      <c r="G128" s="7">
        <v>2208</v>
      </c>
      <c r="H128" s="10">
        <f t="shared" si="8"/>
        <v>0.5</v>
      </c>
      <c r="I128" s="7">
        <f t="shared" si="6"/>
        <v>4416</v>
      </c>
      <c r="N128" s="92"/>
      <c r="R128" s="92"/>
      <c r="Z128" s="8"/>
      <c r="AA128" s="8"/>
      <c r="AB128" s="8"/>
      <c r="AC128" s="8"/>
      <c r="AD128" s="8"/>
      <c r="AE128" s="8"/>
      <c r="AF128" s="8"/>
      <c r="AG128" s="8"/>
    </row>
    <row r="129" spans="1:33" ht="12.75" customHeight="1" x14ac:dyDescent="0.2">
      <c r="A129" s="238"/>
      <c r="B129" s="225"/>
      <c r="C129" s="48" t="s">
        <v>510</v>
      </c>
      <c r="D129" s="7"/>
      <c r="E129" s="10" t="s">
        <v>615</v>
      </c>
      <c r="F129" s="7"/>
      <c r="G129" s="7"/>
      <c r="H129" s="10" t="s">
        <v>615</v>
      </c>
      <c r="I129" s="7">
        <f t="shared" si="6"/>
        <v>0</v>
      </c>
      <c r="R129" s="92"/>
      <c r="Z129" s="8"/>
      <c r="AA129" s="8"/>
      <c r="AB129" s="8"/>
      <c r="AC129" s="8"/>
      <c r="AD129" s="8"/>
      <c r="AE129" s="8"/>
      <c r="AF129" s="8"/>
      <c r="AG129" s="8"/>
    </row>
    <row r="130" spans="1:33" ht="12.75" customHeight="1" x14ac:dyDescent="0.2">
      <c r="A130" s="238"/>
      <c r="B130" s="225"/>
      <c r="C130" s="34" t="s">
        <v>44</v>
      </c>
      <c r="D130" s="32">
        <f>SUM(D120:D129)</f>
        <v>10288</v>
      </c>
      <c r="E130" s="33">
        <f t="shared" si="7"/>
        <v>0.5412457912457912</v>
      </c>
      <c r="F130" s="32"/>
      <c r="G130" s="32">
        <f>SUM(G120:G129)</f>
        <v>8720</v>
      </c>
      <c r="H130" s="33">
        <f t="shared" si="8"/>
        <v>0.45875420875420875</v>
      </c>
      <c r="I130" s="32">
        <f t="shared" si="6"/>
        <v>19008</v>
      </c>
      <c r="M130" s="8"/>
      <c r="N130" s="8"/>
      <c r="O130" s="8"/>
      <c r="P130" s="8"/>
      <c r="Q130" s="8"/>
      <c r="R130" s="92"/>
      <c r="Z130" s="8"/>
      <c r="AA130" s="8"/>
      <c r="AB130" s="8"/>
      <c r="AC130" s="8"/>
      <c r="AD130" s="8"/>
      <c r="AE130" s="8"/>
      <c r="AF130" s="8"/>
      <c r="AG130" s="8"/>
    </row>
    <row r="131" spans="1:33" ht="12.75" customHeight="1" x14ac:dyDescent="0.2">
      <c r="A131" s="238"/>
      <c r="B131" s="225"/>
      <c r="C131" s="52" t="s">
        <v>55</v>
      </c>
      <c r="D131" s="32"/>
      <c r="E131" s="33"/>
      <c r="F131" s="32"/>
      <c r="G131" s="32"/>
      <c r="H131" s="33"/>
      <c r="I131" s="32"/>
      <c r="M131" s="8"/>
      <c r="N131" s="8"/>
      <c r="O131" s="8"/>
      <c r="P131" s="8"/>
      <c r="Q131" s="8"/>
      <c r="R131" s="92"/>
      <c r="Z131" s="8"/>
      <c r="AA131" s="8"/>
      <c r="AB131" s="8"/>
      <c r="AC131" s="8"/>
      <c r="AD131" s="8"/>
      <c r="AE131" s="8"/>
      <c r="AF131" s="8"/>
      <c r="AG131" s="8"/>
    </row>
    <row r="132" spans="1:33" ht="12.75" customHeight="1" x14ac:dyDescent="0.2">
      <c r="A132" s="238"/>
      <c r="B132" s="225"/>
      <c r="C132" s="9" t="s">
        <v>420</v>
      </c>
      <c r="D132" s="7">
        <v>1824</v>
      </c>
      <c r="E132" s="10">
        <f t="shared" si="7"/>
        <v>0.296875</v>
      </c>
      <c r="F132" s="7"/>
      <c r="G132" s="7">
        <v>4320</v>
      </c>
      <c r="H132" s="10">
        <f t="shared" si="8"/>
        <v>0.703125</v>
      </c>
      <c r="I132" s="7">
        <f t="shared" si="6"/>
        <v>6144</v>
      </c>
      <c r="R132" s="92"/>
      <c r="Z132" s="8"/>
      <c r="AA132" s="8"/>
      <c r="AB132" s="8"/>
      <c r="AC132" s="8"/>
      <c r="AD132" s="8"/>
      <c r="AE132" s="8"/>
      <c r="AF132" s="8"/>
      <c r="AG132" s="8"/>
    </row>
    <row r="133" spans="1:33" ht="12.75" customHeight="1" x14ac:dyDescent="0.2">
      <c r="A133" s="238"/>
      <c r="B133" s="225"/>
      <c r="C133" s="9" t="s">
        <v>428</v>
      </c>
      <c r="D133" s="7"/>
      <c r="E133" s="10">
        <f t="shared" si="7"/>
        <v>0</v>
      </c>
      <c r="F133" s="7"/>
      <c r="G133" s="7">
        <v>6720</v>
      </c>
      <c r="H133" s="10">
        <f t="shared" si="8"/>
        <v>1</v>
      </c>
      <c r="I133" s="7">
        <f t="shared" si="6"/>
        <v>6720</v>
      </c>
      <c r="R133" s="92"/>
      <c r="Z133" s="8"/>
      <c r="AA133" s="8"/>
      <c r="AB133" s="8"/>
      <c r="AC133" s="8"/>
      <c r="AD133" s="8"/>
      <c r="AE133" s="8"/>
      <c r="AF133" s="8"/>
      <c r="AG133" s="8"/>
    </row>
    <row r="134" spans="1:33" ht="12.75" customHeight="1" x14ac:dyDescent="0.2">
      <c r="A134" s="238"/>
      <c r="B134" s="225"/>
      <c r="C134" s="9" t="s">
        <v>435</v>
      </c>
      <c r="D134" s="15"/>
      <c r="E134" s="10">
        <f t="shared" si="7"/>
        <v>0</v>
      </c>
      <c r="F134" s="7"/>
      <c r="G134" s="15">
        <v>4816</v>
      </c>
      <c r="H134" s="10">
        <f t="shared" si="8"/>
        <v>1</v>
      </c>
      <c r="I134" s="7">
        <f t="shared" si="6"/>
        <v>4816</v>
      </c>
      <c r="N134" s="92"/>
      <c r="R134" s="92"/>
      <c r="Z134" s="8"/>
      <c r="AA134" s="8"/>
      <c r="AB134" s="8"/>
      <c r="AC134" s="8"/>
      <c r="AD134" s="8"/>
      <c r="AE134" s="8"/>
      <c r="AF134" s="8"/>
      <c r="AG134" s="8"/>
    </row>
    <row r="135" spans="1:33" ht="12.75" customHeight="1" x14ac:dyDescent="0.2">
      <c r="A135" s="238"/>
      <c r="B135" s="225"/>
      <c r="C135" s="9" t="s">
        <v>467</v>
      </c>
      <c r="D135" s="15"/>
      <c r="E135" s="10" t="s">
        <v>615</v>
      </c>
      <c r="F135" s="7"/>
      <c r="G135" s="15"/>
      <c r="H135" s="10" t="s">
        <v>615</v>
      </c>
      <c r="I135" s="7">
        <f t="shared" si="6"/>
        <v>0</v>
      </c>
      <c r="M135" s="8"/>
      <c r="N135" s="8"/>
      <c r="O135" s="8"/>
      <c r="P135" s="8"/>
      <c r="Q135" s="8"/>
      <c r="R135" s="92"/>
      <c r="Z135" s="8"/>
      <c r="AA135" s="8"/>
      <c r="AB135" s="8"/>
      <c r="AC135" s="8"/>
      <c r="AD135" s="8"/>
      <c r="AE135" s="8"/>
      <c r="AF135" s="8"/>
      <c r="AG135" s="8"/>
    </row>
    <row r="136" spans="1:33" ht="12.75" customHeight="1" x14ac:dyDescent="0.2">
      <c r="A136" s="238"/>
      <c r="B136" s="225"/>
      <c r="C136" s="9" t="s">
        <v>474</v>
      </c>
      <c r="D136" s="7"/>
      <c r="E136" s="10">
        <f t="shared" si="7"/>
        <v>0</v>
      </c>
      <c r="F136" s="7"/>
      <c r="G136" s="7">
        <v>2352</v>
      </c>
      <c r="H136" s="10">
        <f t="shared" si="8"/>
        <v>1</v>
      </c>
      <c r="I136" s="7">
        <f t="shared" si="6"/>
        <v>2352</v>
      </c>
      <c r="R136" s="92"/>
      <c r="Z136" s="8"/>
      <c r="AA136" s="8"/>
      <c r="AB136" s="8"/>
      <c r="AC136" s="8"/>
      <c r="AD136" s="8"/>
      <c r="AE136" s="8"/>
      <c r="AF136" s="8"/>
      <c r="AG136" s="8"/>
    </row>
    <row r="137" spans="1:33" ht="12.75" customHeight="1" x14ac:dyDescent="0.2">
      <c r="A137" s="238"/>
      <c r="B137" s="225"/>
      <c r="C137" s="9" t="s">
        <v>484</v>
      </c>
      <c r="D137" s="7"/>
      <c r="E137" s="10" t="s">
        <v>615</v>
      </c>
      <c r="F137" s="7"/>
      <c r="G137" s="7"/>
      <c r="H137" s="10" t="s">
        <v>615</v>
      </c>
      <c r="I137" s="7">
        <f t="shared" si="6"/>
        <v>0</v>
      </c>
      <c r="M137" s="8"/>
      <c r="N137" s="8"/>
      <c r="O137" s="8"/>
      <c r="P137" s="8"/>
      <c r="Q137" s="8"/>
      <c r="R137" s="92"/>
      <c r="Z137" s="8"/>
      <c r="AA137" s="8"/>
      <c r="AB137" s="8"/>
      <c r="AC137" s="8"/>
      <c r="AD137" s="8"/>
      <c r="AE137" s="8"/>
      <c r="AF137" s="8"/>
      <c r="AG137" s="8"/>
    </row>
    <row r="138" spans="1:33" ht="12.75" customHeight="1" x14ac:dyDescent="0.2">
      <c r="A138" s="238"/>
      <c r="B138" s="225"/>
      <c r="C138" s="9" t="s">
        <v>491</v>
      </c>
      <c r="D138" s="7"/>
      <c r="E138" s="10" t="s">
        <v>615</v>
      </c>
      <c r="F138" s="7"/>
      <c r="G138" s="7"/>
      <c r="H138" s="10" t="s">
        <v>615</v>
      </c>
      <c r="I138" s="7">
        <f t="shared" si="6"/>
        <v>0</v>
      </c>
      <c r="M138" s="8"/>
      <c r="N138" s="8"/>
      <c r="O138" s="8"/>
      <c r="P138" s="8"/>
      <c r="Q138" s="8"/>
      <c r="R138" s="92"/>
      <c r="Z138" s="8"/>
      <c r="AA138" s="8"/>
      <c r="AB138" s="8"/>
      <c r="AC138" s="8"/>
      <c r="AD138" s="8"/>
      <c r="AE138" s="8"/>
      <c r="AF138" s="8"/>
      <c r="AG138" s="8"/>
    </row>
    <row r="139" spans="1:33" ht="12.75" customHeight="1" x14ac:dyDescent="0.2">
      <c r="A139" s="238"/>
      <c r="B139" s="225"/>
      <c r="C139" s="9" t="s">
        <v>497</v>
      </c>
      <c r="D139" s="7">
        <v>3936</v>
      </c>
      <c r="E139" s="10">
        <f t="shared" si="7"/>
        <v>0.51572327044025157</v>
      </c>
      <c r="F139" s="7"/>
      <c r="G139" s="7">
        <v>3696</v>
      </c>
      <c r="H139" s="10">
        <f t="shared" si="8"/>
        <v>0.48427672955974843</v>
      </c>
      <c r="I139" s="7">
        <f t="shared" si="6"/>
        <v>7632</v>
      </c>
      <c r="R139" s="92"/>
      <c r="Z139" s="8"/>
      <c r="AA139" s="8"/>
      <c r="AB139" s="8"/>
      <c r="AC139" s="8"/>
      <c r="AD139" s="8"/>
      <c r="AE139" s="8"/>
      <c r="AF139" s="8"/>
      <c r="AG139" s="8"/>
    </row>
    <row r="140" spans="1:33" ht="12.75" customHeight="1" x14ac:dyDescent="0.2">
      <c r="A140" s="238"/>
      <c r="B140" s="225"/>
      <c r="C140" s="9" t="s">
        <v>562</v>
      </c>
      <c r="D140" s="7"/>
      <c r="E140" s="10" t="s">
        <v>615</v>
      </c>
      <c r="F140" s="7"/>
      <c r="G140" s="7"/>
      <c r="H140" s="10" t="s">
        <v>615</v>
      </c>
      <c r="I140" s="7">
        <f t="shared" si="6"/>
        <v>0</v>
      </c>
      <c r="M140" s="8"/>
      <c r="N140" s="8"/>
      <c r="O140" s="8"/>
      <c r="P140" s="8"/>
      <c r="Q140" s="8"/>
      <c r="R140" s="92"/>
      <c r="Z140" s="8"/>
      <c r="AA140" s="8"/>
      <c r="AB140" s="8"/>
      <c r="AC140" s="8"/>
      <c r="AD140" s="8"/>
      <c r="AE140" s="8"/>
      <c r="AF140" s="8"/>
      <c r="AG140" s="8"/>
    </row>
    <row r="141" spans="1:33" ht="12.75" customHeight="1" thickBot="1" x14ac:dyDescent="0.25">
      <c r="A141" s="238"/>
      <c r="B141" s="225"/>
      <c r="C141" s="72" t="s">
        <v>44</v>
      </c>
      <c r="D141" s="73">
        <f>SUM(D132:D140)</f>
        <v>5760</v>
      </c>
      <c r="E141" s="74">
        <f t="shared" si="7"/>
        <v>0.20821283979178715</v>
      </c>
      <c r="F141" s="73"/>
      <c r="G141" s="73">
        <f>SUM(G132:G140)</f>
        <v>21904</v>
      </c>
      <c r="H141" s="74">
        <f t="shared" si="8"/>
        <v>0.79178716020821283</v>
      </c>
      <c r="I141" s="73">
        <f t="shared" si="6"/>
        <v>27664</v>
      </c>
      <c r="N141" s="92"/>
      <c r="R141" s="92"/>
      <c r="Z141" s="8"/>
      <c r="AA141" s="8"/>
      <c r="AB141" s="8"/>
      <c r="AC141" s="8"/>
      <c r="AD141" s="8"/>
      <c r="AE141" s="8"/>
      <c r="AF141" s="8"/>
      <c r="AG141" s="8"/>
    </row>
    <row r="142" spans="1:33" ht="12.75" customHeight="1" thickBot="1" x14ac:dyDescent="0.25">
      <c r="A142" s="238"/>
      <c r="B142" s="202"/>
      <c r="C142" s="58" t="s">
        <v>0</v>
      </c>
      <c r="D142" s="59">
        <f>SUM(D118,D130,D141)</f>
        <v>22240</v>
      </c>
      <c r="E142" s="60">
        <f t="shared" si="7"/>
        <v>0.3608515057113188</v>
      </c>
      <c r="F142" s="62"/>
      <c r="G142" s="59">
        <f>SUM(G118,G130,G141)</f>
        <v>39392</v>
      </c>
      <c r="H142" s="60">
        <f t="shared" si="8"/>
        <v>0.63914849428868126</v>
      </c>
      <c r="I142" s="62">
        <f t="shared" si="6"/>
        <v>61632</v>
      </c>
      <c r="R142" s="92"/>
      <c r="Z142" s="8"/>
      <c r="AA142" s="8"/>
      <c r="AB142" s="8"/>
      <c r="AC142" s="8"/>
      <c r="AD142" s="8"/>
      <c r="AE142" s="8"/>
      <c r="AF142" s="8"/>
      <c r="AG142" s="8"/>
    </row>
    <row r="143" spans="1:33" ht="12.75" customHeight="1" x14ac:dyDescent="0.2">
      <c r="A143" s="221" t="s">
        <v>347</v>
      </c>
      <c r="B143" s="223" t="s">
        <v>662</v>
      </c>
      <c r="C143" s="50" t="s">
        <v>287</v>
      </c>
      <c r="D143" s="42"/>
      <c r="E143" s="41"/>
      <c r="F143" s="42"/>
      <c r="G143" s="42"/>
      <c r="H143" s="41"/>
      <c r="I143" s="42"/>
      <c r="N143" s="92"/>
      <c r="R143" s="92"/>
      <c r="Z143" s="8"/>
      <c r="AA143" s="8"/>
      <c r="AB143" s="8"/>
      <c r="AC143" s="8"/>
      <c r="AD143" s="8"/>
      <c r="AE143" s="8"/>
      <c r="AF143" s="8"/>
      <c r="AG143" s="8"/>
    </row>
    <row r="144" spans="1:33" ht="12.75" customHeight="1" x14ac:dyDescent="0.2">
      <c r="A144" s="239"/>
      <c r="B144" s="224"/>
      <c r="C144" s="49" t="s">
        <v>564</v>
      </c>
      <c r="D144" s="7">
        <v>3360</v>
      </c>
      <c r="E144" s="10">
        <f t="shared" si="7"/>
        <v>1</v>
      </c>
      <c r="F144" s="7"/>
      <c r="G144" s="7"/>
      <c r="H144" s="10">
        <f t="shared" si="8"/>
        <v>0</v>
      </c>
      <c r="I144" s="7">
        <f t="shared" si="6"/>
        <v>3360</v>
      </c>
      <c r="N144" s="92"/>
      <c r="R144" s="92"/>
      <c r="Z144" s="8"/>
      <c r="AA144" s="8"/>
      <c r="AB144" s="8"/>
      <c r="AC144" s="8"/>
      <c r="AD144" s="8"/>
      <c r="AE144" s="8"/>
      <c r="AF144" s="8"/>
      <c r="AG144" s="8"/>
    </row>
    <row r="145" spans="1:33" ht="12.75" customHeight="1" x14ac:dyDescent="0.2">
      <c r="A145" s="239"/>
      <c r="B145" s="224"/>
      <c r="C145" s="49" t="s">
        <v>565</v>
      </c>
      <c r="D145" s="7">
        <v>16832</v>
      </c>
      <c r="E145" s="10">
        <f t="shared" si="7"/>
        <v>0.31402985074626866</v>
      </c>
      <c r="F145" s="7"/>
      <c r="G145" s="7">
        <v>36768</v>
      </c>
      <c r="H145" s="10">
        <f t="shared" si="8"/>
        <v>0.68597014925373134</v>
      </c>
      <c r="I145" s="7">
        <f t="shared" si="6"/>
        <v>53600</v>
      </c>
      <c r="R145" s="92"/>
      <c r="Z145" s="8"/>
      <c r="AA145" s="8"/>
      <c r="AB145" s="8"/>
      <c r="AC145" s="8"/>
      <c r="AD145" s="8"/>
      <c r="AE145" s="8"/>
      <c r="AF145" s="8"/>
      <c r="AG145" s="8"/>
    </row>
    <row r="146" spans="1:33" ht="12.75" customHeight="1" x14ac:dyDescent="0.2">
      <c r="A146" s="239"/>
      <c r="B146" s="224"/>
      <c r="C146" s="49" t="s">
        <v>566</v>
      </c>
      <c r="D146" s="7">
        <v>1152</v>
      </c>
      <c r="E146" s="10">
        <f t="shared" si="7"/>
        <v>0.36363636363636365</v>
      </c>
      <c r="F146" s="7"/>
      <c r="G146" s="7">
        <v>2016</v>
      </c>
      <c r="H146" s="10">
        <f t="shared" si="8"/>
        <v>0.63636363636363635</v>
      </c>
      <c r="I146" s="7">
        <f t="shared" si="6"/>
        <v>3168</v>
      </c>
      <c r="R146" s="92"/>
      <c r="Z146" s="8"/>
      <c r="AA146" s="8"/>
      <c r="AB146" s="8"/>
      <c r="AC146" s="8"/>
      <c r="AD146" s="8"/>
      <c r="AE146" s="8"/>
      <c r="AF146" s="8"/>
      <c r="AG146" s="8"/>
    </row>
    <row r="147" spans="1:33" ht="12.75" customHeight="1" x14ac:dyDescent="0.2">
      <c r="A147" s="239"/>
      <c r="B147" s="224"/>
      <c r="C147" s="49" t="s">
        <v>567</v>
      </c>
      <c r="D147" s="7"/>
      <c r="E147" s="10" t="s">
        <v>615</v>
      </c>
      <c r="F147" s="7"/>
      <c r="G147" s="7"/>
      <c r="H147" s="10" t="s">
        <v>615</v>
      </c>
      <c r="I147" s="7">
        <f t="shared" si="6"/>
        <v>0</v>
      </c>
      <c r="R147" s="92"/>
      <c r="Z147" s="8"/>
      <c r="AA147" s="8"/>
      <c r="AB147" s="8"/>
      <c r="AC147" s="8"/>
      <c r="AD147" s="8"/>
      <c r="AE147" s="8"/>
      <c r="AF147" s="8"/>
      <c r="AG147" s="8"/>
    </row>
    <row r="148" spans="1:33" ht="12.75" customHeight="1" x14ac:dyDescent="0.2">
      <c r="A148" s="239"/>
      <c r="B148" s="224"/>
      <c r="C148" s="49" t="s">
        <v>568</v>
      </c>
      <c r="D148" s="7"/>
      <c r="E148" s="10" t="s">
        <v>615</v>
      </c>
      <c r="F148" s="7"/>
      <c r="G148" s="7"/>
      <c r="H148" s="10" t="s">
        <v>615</v>
      </c>
      <c r="I148" s="7">
        <f t="shared" si="6"/>
        <v>0</v>
      </c>
      <c r="R148" s="92"/>
      <c r="Z148" s="8"/>
      <c r="AA148" s="8"/>
      <c r="AB148" s="8"/>
      <c r="AC148" s="8"/>
      <c r="AD148" s="8"/>
      <c r="AE148" s="8"/>
      <c r="AF148" s="8"/>
      <c r="AG148" s="8"/>
    </row>
    <row r="149" spans="1:33" ht="12.75" customHeight="1" x14ac:dyDescent="0.2">
      <c r="A149" s="239"/>
      <c r="B149" s="224"/>
      <c r="C149" s="9" t="s">
        <v>569</v>
      </c>
      <c r="D149" s="7">
        <v>1408</v>
      </c>
      <c r="E149" s="10">
        <f t="shared" si="7"/>
        <v>0.34920634920634919</v>
      </c>
      <c r="F149" s="7"/>
      <c r="G149" s="7">
        <v>2624</v>
      </c>
      <c r="H149" s="10">
        <f t="shared" si="8"/>
        <v>0.65079365079365081</v>
      </c>
      <c r="I149" s="7">
        <f t="shared" si="6"/>
        <v>4032</v>
      </c>
      <c r="M149" s="8"/>
      <c r="N149" s="8"/>
      <c r="O149" s="8"/>
      <c r="P149" s="8"/>
      <c r="Q149" s="8"/>
      <c r="R149" s="92"/>
      <c r="Z149" s="8"/>
      <c r="AA149" s="8"/>
      <c r="AB149" s="8"/>
      <c r="AC149" s="8"/>
      <c r="AD149" s="8"/>
      <c r="AE149" s="8"/>
      <c r="AF149" s="8"/>
      <c r="AG149" s="8"/>
    </row>
    <row r="150" spans="1:33" ht="12.75" customHeight="1" x14ac:dyDescent="0.2">
      <c r="A150" s="239"/>
      <c r="B150" s="224"/>
      <c r="C150" s="34" t="s">
        <v>44</v>
      </c>
      <c r="D150" s="32">
        <f>SUM(D144:D149)</f>
        <v>22752</v>
      </c>
      <c r="E150" s="33">
        <f t="shared" si="7"/>
        <v>0.35461346633416457</v>
      </c>
      <c r="F150" s="32"/>
      <c r="G150" s="32">
        <f>SUM(G144:G149)</f>
        <v>41408</v>
      </c>
      <c r="H150" s="33">
        <f t="shared" si="8"/>
        <v>0.64538653366583543</v>
      </c>
      <c r="I150" s="32">
        <f t="shared" si="6"/>
        <v>64160</v>
      </c>
      <c r="M150" s="8"/>
      <c r="N150" s="8"/>
      <c r="O150" s="8"/>
      <c r="P150" s="8"/>
      <c r="Q150" s="8"/>
      <c r="R150" s="92"/>
      <c r="Z150" s="8"/>
      <c r="AA150" s="8"/>
      <c r="AB150" s="8"/>
      <c r="AC150" s="8"/>
      <c r="AD150" s="8"/>
      <c r="AE150" s="8"/>
      <c r="AF150" s="8"/>
      <c r="AG150" s="8"/>
    </row>
    <row r="151" spans="1:33" ht="12.75" customHeight="1" x14ac:dyDescent="0.2">
      <c r="A151" s="239"/>
      <c r="B151" s="224"/>
      <c r="C151" s="52" t="s">
        <v>178</v>
      </c>
      <c r="D151" s="42"/>
      <c r="E151" s="41"/>
      <c r="F151" s="42"/>
      <c r="G151" s="42"/>
      <c r="H151" s="41"/>
      <c r="I151" s="42"/>
      <c r="R151" s="92"/>
      <c r="Z151" s="8"/>
      <c r="AA151" s="8"/>
      <c r="AB151" s="8"/>
      <c r="AC151" s="8"/>
      <c r="AD151" s="8"/>
      <c r="AE151" s="8"/>
      <c r="AF151" s="8"/>
      <c r="AG151" s="8"/>
    </row>
    <row r="152" spans="1:33" ht="12.75" customHeight="1" x14ac:dyDescent="0.2">
      <c r="A152" s="239"/>
      <c r="B152" s="224"/>
      <c r="C152" s="9" t="s">
        <v>522</v>
      </c>
      <c r="D152" s="7"/>
      <c r="E152" s="10" t="s">
        <v>615</v>
      </c>
      <c r="F152" s="7"/>
      <c r="G152" s="7"/>
      <c r="H152" s="10" t="s">
        <v>615</v>
      </c>
      <c r="I152" s="7">
        <f t="shared" ref="I152:I157" si="12">+D152+G152</f>
        <v>0</v>
      </c>
      <c r="N152" s="92"/>
      <c r="R152" s="92"/>
      <c r="Z152" s="8"/>
      <c r="AA152" s="8"/>
      <c r="AB152" s="8"/>
      <c r="AC152" s="8"/>
      <c r="AD152" s="8"/>
      <c r="AE152" s="8"/>
      <c r="AF152" s="8"/>
      <c r="AG152" s="8"/>
    </row>
    <row r="153" spans="1:33" ht="12.75" customHeight="1" x14ac:dyDescent="0.2">
      <c r="A153" s="239"/>
      <c r="B153" s="224"/>
      <c r="C153" s="9" t="s">
        <v>431</v>
      </c>
      <c r="D153" s="7"/>
      <c r="E153" s="10" t="s">
        <v>615</v>
      </c>
      <c r="F153" s="7"/>
      <c r="G153" s="7"/>
      <c r="H153" s="10" t="s">
        <v>615</v>
      </c>
      <c r="I153" s="7">
        <f t="shared" si="12"/>
        <v>0</v>
      </c>
      <c r="N153" s="92"/>
      <c r="R153" s="92"/>
      <c r="Z153" s="8"/>
      <c r="AA153" s="8"/>
      <c r="AB153" s="8"/>
      <c r="AC153" s="8"/>
      <c r="AD153" s="8"/>
      <c r="AE153" s="8"/>
      <c r="AF153" s="8"/>
      <c r="AG153" s="8"/>
    </row>
    <row r="154" spans="1:33" ht="12.75" customHeight="1" x14ac:dyDescent="0.2">
      <c r="A154" s="239"/>
      <c r="B154" s="224"/>
      <c r="C154" s="9" t="s">
        <v>455</v>
      </c>
      <c r="D154" s="7">
        <v>480</v>
      </c>
      <c r="E154" s="10">
        <f t="shared" ref="E154:E157" si="13">+D154/$I154</f>
        <v>5.8139534883720929E-2</v>
      </c>
      <c r="F154" s="7"/>
      <c r="G154" s="7">
        <v>7776</v>
      </c>
      <c r="H154" s="10">
        <f t="shared" ref="H154:H157" si="14">+G154/$I154</f>
        <v>0.94186046511627908</v>
      </c>
      <c r="I154" s="7">
        <f t="shared" si="12"/>
        <v>8256</v>
      </c>
      <c r="N154" s="92"/>
      <c r="R154" s="92"/>
      <c r="Z154" s="8"/>
      <c r="AA154" s="8"/>
      <c r="AB154" s="8"/>
      <c r="AC154" s="8"/>
      <c r="AD154" s="8"/>
      <c r="AE154" s="8"/>
      <c r="AF154" s="8"/>
      <c r="AG154" s="8"/>
    </row>
    <row r="155" spans="1:33" ht="12.75" customHeight="1" x14ac:dyDescent="0.2">
      <c r="A155" s="239"/>
      <c r="B155" s="224"/>
      <c r="C155" s="9" t="s">
        <v>459</v>
      </c>
      <c r="D155" s="7"/>
      <c r="E155" s="10">
        <f t="shared" si="13"/>
        <v>0</v>
      </c>
      <c r="F155" s="7"/>
      <c r="G155" s="7">
        <v>2400</v>
      </c>
      <c r="H155" s="10">
        <f t="shared" si="14"/>
        <v>1</v>
      </c>
      <c r="I155" s="7">
        <f t="shared" si="12"/>
        <v>2400</v>
      </c>
      <c r="N155" s="92"/>
      <c r="R155" s="92"/>
      <c r="Z155" s="8"/>
      <c r="AA155" s="8"/>
      <c r="AB155" s="8"/>
      <c r="AC155" s="8"/>
      <c r="AD155" s="8"/>
      <c r="AE155" s="8"/>
      <c r="AF155" s="8"/>
      <c r="AG155" s="8"/>
    </row>
    <row r="156" spans="1:33" ht="12.75" customHeight="1" x14ac:dyDescent="0.2">
      <c r="A156" s="239"/>
      <c r="B156" s="224"/>
      <c r="C156" s="51" t="s">
        <v>488</v>
      </c>
      <c r="D156" s="7">
        <v>3072</v>
      </c>
      <c r="E156" s="10">
        <f t="shared" si="13"/>
        <v>0.22508792497069169</v>
      </c>
      <c r="F156" s="7"/>
      <c r="G156" s="7">
        <v>10576</v>
      </c>
      <c r="H156" s="10">
        <f t="shared" si="14"/>
        <v>0.77491207502930837</v>
      </c>
      <c r="I156" s="7">
        <f t="shared" si="12"/>
        <v>13648</v>
      </c>
      <c r="R156" s="92"/>
      <c r="Z156" s="8"/>
      <c r="AA156" s="8"/>
      <c r="AB156" s="8"/>
      <c r="AC156" s="8"/>
      <c r="AD156" s="8"/>
      <c r="AE156" s="8"/>
      <c r="AF156" s="8"/>
      <c r="AG156" s="8"/>
    </row>
    <row r="157" spans="1:33" ht="12.75" customHeight="1" x14ac:dyDescent="0.2">
      <c r="A157" s="239"/>
      <c r="B157" s="224"/>
      <c r="C157" s="34" t="s">
        <v>44</v>
      </c>
      <c r="D157" s="32">
        <f>SUM(D152:D156)</f>
        <v>3552</v>
      </c>
      <c r="E157" s="33">
        <f t="shared" si="13"/>
        <v>0.14614878209348256</v>
      </c>
      <c r="F157" s="32"/>
      <c r="G157" s="32">
        <f>SUM(G152:G156)</f>
        <v>20752</v>
      </c>
      <c r="H157" s="33">
        <f t="shared" si="14"/>
        <v>0.85385121790651741</v>
      </c>
      <c r="I157" s="32">
        <f t="shared" si="12"/>
        <v>24304</v>
      </c>
      <c r="N157" s="92"/>
      <c r="R157" s="92"/>
      <c r="Z157" s="8"/>
      <c r="AA157" s="8"/>
      <c r="AB157" s="8"/>
      <c r="AC157" s="8"/>
      <c r="AD157" s="8"/>
      <c r="AE157" s="8"/>
      <c r="AF157" s="8"/>
      <c r="AG157" s="8"/>
    </row>
    <row r="158" spans="1:33" ht="12.75" customHeight="1" x14ac:dyDescent="0.2">
      <c r="A158" s="239"/>
      <c r="B158" s="224"/>
      <c r="C158" s="53" t="s">
        <v>623</v>
      </c>
      <c r="D158" s="32"/>
      <c r="E158" s="33"/>
      <c r="F158" s="64"/>
      <c r="G158" s="32"/>
      <c r="H158" s="33"/>
      <c r="I158" s="32"/>
      <c r="R158" s="92"/>
      <c r="Z158" s="8"/>
      <c r="AA158" s="8"/>
      <c r="AB158" s="8"/>
      <c r="AC158" s="8"/>
      <c r="AD158" s="8"/>
      <c r="AE158" s="8"/>
      <c r="AF158" s="8"/>
      <c r="AG158" s="8"/>
    </row>
    <row r="159" spans="1:33" ht="12.75" customHeight="1" x14ac:dyDescent="0.2">
      <c r="A159" s="239"/>
      <c r="B159" s="224"/>
      <c r="C159" s="9" t="s">
        <v>570</v>
      </c>
      <c r="D159" s="15">
        <v>864</v>
      </c>
      <c r="E159" s="10">
        <f t="shared" si="7"/>
        <v>4.4776119402985072E-2</v>
      </c>
      <c r="F159" s="7"/>
      <c r="G159" s="15">
        <v>18432</v>
      </c>
      <c r="H159" s="10">
        <f t="shared" si="8"/>
        <v>0.95522388059701491</v>
      </c>
      <c r="I159" s="7">
        <f t="shared" si="6"/>
        <v>19296</v>
      </c>
      <c r="R159" s="92"/>
      <c r="Z159" s="8"/>
      <c r="AA159" s="8"/>
      <c r="AB159" s="8"/>
      <c r="AC159" s="8"/>
      <c r="AD159" s="8"/>
      <c r="AE159" s="8"/>
      <c r="AF159" s="8"/>
      <c r="AG159" s="8"/>
    </row>
    <row r="160" spans="1:33" ht="12.75" customHeight="1" x14ac:dyDescent="0.2">
      <c r="A160" s="239"/>
      <c r="B160" s="224"/>
      <c r="C160" s="49" t="s">
        <v>571</v>
      </c>
      <c r="D160" s="15"/>
      <c r="E160" s="10" t="s">
        <v>615</v>
      </c>
      <c r="F160" s="7"/>
      <c r="G160" s="7"/>
      <c r="H160" s="10" t="s">
        <v>615</v>
      </c>
      <c r="I160" s="7">
        <f t="shared" si="6"/>
        <v>0</v>
      </c>
      <c r="R160" s="92"/>
      <c r="Z160" s="8"/>
      <c r="AA160" s="8"/>
      <c r="AB160" s="8"/>
      <c r="AC160" s="8"/>
      <c r="AD160" s="8"/>
      <c r="AE160" s="8"/>
      <c r="AF160" s="8"/>
      <c r="AG160" s="8"/>
    </row>
    <row r="161" spans="1:33" ht="12.75" customHeight="1" x14ac:dyDescent="0.2">
      <c r="A161" s="239"/>
      <c r="B161" s="224"/>
      <c r="C161" s="9" t="s">
        <v>572</v>
      </c>
      <c r="D161" s="14">
        <v>3760</v>
      </c>
      <c r="E161" s="17">
        <f t="shared" si="7"/>
        <v>0.39695945945945948</v>
      </c>
      <c r="F161" s="16"/>
      <c r="G161" s="14">
        <v>5712</v>
      </c>
      <c r="H161" s="17">
        <f t="shared" si="8"/>
        <v>0.60304054054054057</v>
      </c>
      <c r="I161" s="16">
        <f t="shared" si="6"/>
        <v>9472</v>
      </c>
      <c r="M161" s="8"/>
      <c r="N161" s="8"/>
      <c r="O161" s="8"/>
      <c r="P161" s="8"/>
      <c r="Q161" s="8"/>
      <c r="R161" s="92"/>
      <c r="Z161" s="8"/>
      <c r="AA161" s="8"/>
      <c r="AB161" s="8"/>
      <c r="AC161" s="8"/>
      <c r="AD161" s="8"/>
      <c r="AE161" s="8"/>
      <c r="AF161" s="8"/>
      <c r="AG161" s="8"/>
    </row>
    <row r="162" spans="1:33" ht="12.75" customHeight="1" x14ac:dyDescent="0.2">
      <c r="A162" s="239"/>
      <c r="B162" s="224"/>
      <c r="C162" s="9" t="s">
        <v>573</v>
      </c>
      <c r="D162" s="7"/>
      <c r="E162" s="10">
        <f t="shared" si="7"/>
        <v>0</v>
      </c>
      <c r="F162" s="7"/>
      <c r="G162" s="7">
        <v>1008</v>
      </c>
      <c r="H162" s="10">
        <f t="shared" si="8"/>
        <v>1</v>
      </c>
      <c r="I162" s="7">
        <f t="shared" si="6"/>
        <v>1008</v>
      </c>
      <c r="R162" s="92"/>
      <c r="Z162" s="8"/>
      <c r="AA162" s="8"/>
      <c r="AB162" s="8"/>
      <c r="AC162" s="8"/>
      <c r="AD162" s="8"/>
      <c r="AE162" s="8"/>
      <c r="AF162" s="8"/>
      <c r="AG162" s="8"/>
    </row>
    <row r="163" spans="1:33" ht="12.75" customHeight="1" x14ac:dyDescent="0.2">
      <c r="A163" s="239"/>
      <c r="B163" s="224"/>
      <c r="C163" s="49" t="s">
        <v>486</v>
      </c>
      <c r="D163" s="15"/>
      <c r="E163" s="17">
        <f t="shared" si="7"/>
        <v>0</v>
      </c>
      <c r="F163" s="16"/>
      <c r="G163" s="7">
        <v>6480</v>
      </c>
      <c r="H163" s="17">
        <f t="shared" si="8"/>
        <v>1</v>
      </c>
      <c r="I163" s="16">
        <f t="shared" si="6"/>
        <v>6480</v>
      </c>
      <c r="N163" s="92"/>
      <c r="T163" s="92"/>
      <c r="U163" s="92"/>
      <c r="V163" s="92"/>
      <c r="Z163" s="8"/>
      <c r="AA163" s="8"/>
      <c r="AB163" s="8"/>
      <c r="AC163" s="8"/>
      <c r="AD163" s="8"/>
      <c r="AE163" s="8"/>
      <c r="AF163" s="8"/>
      <c r="AG163" s="8"/>
    </row>
    <row r="164" spans="1:33" ht="12.75" customHeight="1" x14ac:dyDescent="0.2">
      <c r="A164" s="239"/>
      <c r="B164" s="224"/>
      <c r="C164" s="49" t="s">
        <v>574</v>
      </c>
      <c r="D164" s="7"/>
      <c r="E164" s="10">
        <f t="shared" si="7"/>
        <v>0</v>
      </c>
      <c r="F164" s="7"/>
      <c r="G164" s="7">
        <v>2400</v>
      </c>
      <c r="H164" s="10">
        <f t="shared" si="8"/>
        <v>1</v>
      </c>
      <c r="I164" s="7">
        <f t="shared" si="6"/>
        <v>2400</v>
      </c>
      <c r="N164" s="92"/>
      <c r="R164" s="92"/>
      <c r="Z164" s="8"/>
      <c r="AA164" s="8"/>
      <c r="AB164" s="8"/>
      <c r="AC164" s="8"/>
      <c r="AD164" s="8"/>
      <c r="AE164" s="8"/>
      <c r="AF164" s="8"/>
      <c r="AG164" s="8"/>
    </row>
    <row r="165" spans="1:33" ht="12.75" customHeight="1" x14ac:dyDescent="0.2">
      <c r="A165" s="239"/>
      <c r="B165" s="224"/>
      <c r="C165" s="49" t="s">
        <v>575</v>
      </c>
      <c r="D165" s="7"/>
      <c r="E165" s="10">
        <f t="shared" si="7"/>
        <v>0</v>
      </c>
      <c r="F165" s="7"/>
      <c r="G165" s="7">
        <v>3216</v>
      </c>
      <c r="H165" s="10">
        <f t="shared" si="8"/>
        <v>1</v>
      </c>
      <c r="I165" s="7">
        <f t="shared" si="6"/>
        <v>3216</v>
      </c>
      <c r="N165" s="92"/>
      <c r="R165" s="92"/>
      <c r="Z165" s="8"/>
      <c r="AA165" s="8"/>
      <c r="AB165" s="8"/>
      <c r="AC165" s="8"/>
      <c r="AD165" s="8"/>
      <c r="AE165" s="8"/>
      <c r="AF165" s="8"/>
      <c r="AG165" s="8"/>
    </row>
    <row r="166" spans="1:33" ht="12.75" customHeight="1" x14ac:dyDescent="0.2">
      <c r="A166" s="239"/>
      <c r="B166" s="224"/>
      <c r="C166" s="49" t="s">
        <v>576</v>
      </c>
      <c r="D166" s="7"/>
      <c r="E166" s="10" t="s">
        <v>615</v>
      </c>
      <c r="F166" s="7"/>
      <c r="G166" s="7"/>
      <c r="H166" s="10" t="s">
        <v>615</v>
      </c>
      <c r="I166" s="7">
        <f t="shared" si="6"/>
        <v>0</v>
      </c>
      <c r="M166" s="8"/>
      <c r="N166" s="8"/>
      <c r="O166" s="8"/>
      <c r="P166" s="8"/>
      <c r="Q166" s="8"/>
      <c r="R166" s="92"/>
      <c r="Z166" s="8"/>
      <c r="AA166" s="8"/>
      <c r="AB166" s="8"/>
      <c r="AC166" s="8"/>
      <c r="AD166" s="8"/>
      <c r="AE166" s="8"/>
      <c r="AF166" s="8"/>
      <c r="AG166" s="8"/>
    </row>
    <row r="167" spans="1:33" ht="12.75" customHeight="1" x14ac:dyDescent="0.2">
      <c r="A167" s="239"/>
      <c r="B167" s="224"/>
      <c r="C167" s="49" t="s">
        <v>577</v>
      </c>
      <c r="D167" s="7"/>
      <c r="E167" s="10">
        <f t="shared" si="7"/>
        <v>0</v>
      </c>
      <c r="F167" s="7"/>
      <c r="G167" s="7">
        <v>11616</v>
      </c>
      <c r="H167" s="10">
        <f t="shared" si="8"/>
        <v>1</v>
      </c>
      <c r="I167" s="7">
        <f t="shared" si="6"/>
        <v>11616</v>
      </c>
      <c r="N167" s="92"/>
      <c r="R167" s="92"/>
      <c r="Z167" s="8"/>
      <c r="AA167" s="8"/>
      <c r="AB167" s="8"/>
      <c r="AC167" s="8"/>
      <c r="AD167" s="8"/>
      <c r="AE167" s="8"/>
      <c r="AF167" s="8"/>
      <c r="AG167" s="8"/>
    </row>
    <row r="168" spans="1:33" ht="12.75" customHeight="1" x14ac:dyDescent="0.2">
      <c r="A168" s="239"/>
      <c r="B168" s="224"/>
      <c r="C168" s="34" t="s">
        <v>44</v>
      </c>
      <c r="D168" s="32">
        <f>SUM(D159:D167)</f>
        <v>4624</v>
      </c>
      <c r="E168" s="33">
        <f t="shared" si="7"/>
        <v>8.6449297038588099E-2</v>
      </c>
      <c r="F168" s="32"/>
      <c r="G168" s="32">
        <f>SUM(G159:G167)</f>
        <v>48864</v>
      </c>
      <c r="H168" s="33">
        <f t="shared" si="8"/>
        <v>0.91355070296141194</v>
      </c>
      <c r="I168" s="32">
        <f t="shared" si="6"/>
        <v>53488</v>
      </c>
      <c r="M168" s="8"/>
      <c r="N168" s="8"/>
      <c r="O168" s="8"/>
      <c r="P168" s="8"/>
      <c r="Q168" s="8"/>
      <c r="R168" s="92"/>
      <c r="Z168" s="8"/>
      <c r="AA168" s="8"/>
      <c r="AB168" s="8"/>
      <c r="AC168" s="8"/>
      <c r="AD168" s="8"/>
      <c r="AE168" s="8"/>
      <c r="AF168" s="8"/>
      <c r="AG168" s="8"/>
    </row>
    <row r="169" spans="1:33" ht="12.75" customHeight="1" x14ac:dyDescent="0.2">
      <c r="A169" s="239"/>
      <c r="B169" s="225"/>
      <c r="C169" s="53" t="s">
        <v>674</v>
      </c>
      <c r="D169" s="32"/>
      <c r="E169" s="33"/>
      <c r="F169" s="64"/>
      <c r="G169" s="32"/>
      <c r="H169" s="33"/>
      <c r="I169" s="32"/>
      <c r="M169" s="8"/>
      <c r="N169" s="8"/>
      <c r="O169" s="8"/>
      <c r="P169" s="8"/>
      <c r="Q169" s="8"/>
      <c r="R169" s="92"/>
      <c r="Z169" s="8"/>
      <c r="AA169" s="8"/>
      <c r="AB169" s="8"/>
      <c r="AC169" s="8"/>
      <c r="AD169" s="8"/>
      <c r="AE169" s="8"/>
      <c r="AF169" s="8"/>
      <c r="AG169" s="8"/>
    </row>
    <row r="170" spans="1:33" ht="12.75" customHeight="1" x14ac:dyDescent="0.2">
      <c r="A170" s="239"/>
      <c r="B170" s="225"/>
      <c r="C170" s="8" t="s">
        <v>578</v>
      </c>
      <c r="D170" s="7">
        <v>3456</v>
      </c>
      <c r="E170" s="10">
        <f t="shared" ref="E170:E220" si="15">+D170/$I170</f>
        <v>0.12849494348602022</v>
      </c>
      <c r="F170" s="7"/>
      <c r="G170" s="15">
        <v>23440</v>
      </c>
      <c r="H170" s="10">
        <f t="shared" ref="H170:H220" si="16">+G170/$I170</f>
        <v>0.8715050565139798</v>
      </c>
      <c r="I170" s="7">
        <f t="shared" ref="I170:I220" si="17">+D170+G170</f>
        <v>26896</v>
      </c>
      <c r="R170" s="92"/>
      <c r="Z170" s="8"/>
      <c r="AA170" s="8"/>
      <c r="AB170" s="8"/>
      <c r="AC170" s="8"/>
      <c r="AD170" s="8"/>
      <c r="AE170" s="8"/>
      <c r="AF170" s="8"/>
      <c r="AG170" s="8"/>
    </row>
    <row r="171" spans="1:33" ht="12.75" customHeight="1" x14ac:dyDescent="0.2">
      <c r="A171" s="239"/>
      <c r="B171" s="225"/>
      <c r="C171" s="49" t="s">
        <v>579</v>
      </c>
      <c r="D171" s="7">
        <v>20320</v>
      </c>
      <c r="E171" s="10">
        <f t="shared" si="15"/>
        <v>0.55824175824175826</v>
      </c>
      <c r="F171" s="7"/>
      <c r="G171" s="15">
        <v>16080</v>
      </c>
      <c r="H171" s="10">
        <f t="shared" si="16"/>
        <v>0.44175824175824174</v>
      </c>
      <c r="I171" s="7">
        <f t="shared" si="17"/>
        <v>36400</v>
      </c>
      <c r="N171" s="92"/>
      <c r="R171" s="92"/>
      <c r="Z171" s="8"/>
      <c r="AA171" s="8"/>
      <c r="AB171" s="8"/>
      <c r="AC171" s="8"/>
      <c r="AD171" s="8"/>
      <c r="AE171" s="8"/>
      <c r="AF171" s="8"/>
      <c r="AG171" s="8"/>
    </row>
    <row r="172" spans="1:33" ht="12.75" customHeight="1" x14ac:dyDescent="0.2">
      <c r="A172" s="239"/>
      <c r="B172" s="225"/>
      <c r="C172" s="49" t="s">
        <v>580</v>
      </c>
      <c r="D172" s="7">
        <v>4928</v>
      </c>
      <c r="E172" s="10">
        <f t="shared" si="15"/>
        <v>0.46879756468797562</v>
      </c>
      <c r="F172" s="7"/>
      <c r="G172" s="15">
        <v>5584</v>
      </c>
      <c r="H172" s="10">
        <f t="shared" si="16"/>
        <v>0.53120243531202438</v>
      </c>
      <c r="I172" s="7">
        <f t="shared" si="17"/>
        <v>10512</v>
      </c>
      <c r="M172" s="8"/>
      <c r="N172" s="8"/>
      <c r="O172" s="8"/>
      <c r="P172" s="8"/>
      <c r="Q172" s="8"/>
      <c r="R172" s="92"/>
      <c r="Z172" s="8"/>
      <c r="AA172" s="8"/>
      <c r="AB172" s="8"/>
      <c r="AC172" s="8"/>
      <c r="AD172" s="8"/>
      <c r="AE172" s="8"/>
      <c r="AF172" s="8"/>
      <c r="AG172" s="8"/>
    </row>
    <row r="173" spans="1:33" ht="12.75" customHeight="1" x14ac:dyDescent="0.2">
      <c r="A173" s="239"/>
      <c r="B173" s="225"/>
      <c r="C173" s="49" t="s">
        <v>581</v>
      </c>
      <c r="D173" s="7"/>
      <c r="E173" s="10">
        <f t="shared" si="15"/>
        <v>0</v>
      </c>
      <c r="F173" s="7"/>
      <c r="G173" s="15">
        <v>11648</v>
      </c>
      <c r="H173" s="10">
        <f t="shared" si="16"/>
        <v>1</v>
      </c>
      <c r="I173" s="7">
        <f t="shared" si="17"/>
        <v>11648</v>
      </c>
      <c r="R173" s="92"/>
      <c r="Z173" s="8"/>
      <c r="AA173" s="8"/>
      <c r="AB173" s="8"/>
      <c r="AC173" s="8"/>
      <c r="AD173" s="8"/>
      <c r="AE173" s="8"/>
      <c r="AF173" s="8"/>
      <c r="AG173" s="8"/>
    </row>
    <row r="174" spans="1:33" ht="12.75" customHeight="1" x14ac:dyDescent="0.2">
      <c r="A174" s="239"/>
      <c r="B174" s="225"/>
      <c r="C174" s="34" t="s">
        <v>44</v>
      </c>
      <c r="D174" s="32">
        <f>SUM(D170:D173)</f>
        <v>28704</v>
      </c>
      <c r="E174" s="33">
        <f t="shared" si="15"/>
        <v>0.33589215502714848</v>
      </c>
      <c r="F174" s="32"/>
      <c r="G174" s="32">
        <f>SUM(G170:G173)</f>
        <v>56752</v>
      </c>
      <c r="H174" s="33">
        <f t="shared" si="16"/>
        <v>0.66410784497285158</v>
      </c>
      <c r="I174" s="32">
        <f t="shared" si="17"/>
        <v>85456</v>
      </c>
      <c r="R174" s="92"/>
      <c r="Z174" s="8"/>
      <c r="AA174" s="8"/>
      <c r="AB174" s="8"/>
      <c r="AC174" s="8"/>
      <c r="AD174" s="8"/>
      <c r="AE174" s="8"/>
      <c r="AF174" s="8"/>
      <c r="AG174" s="8"/>
    </row>
    <row r="175" spans="1:33" ht="12.75" customHeight="1" thickBot="1" x14ac:dyDescent="0.25">
      <c r="A175" s="239"/>
      <c r="B175" s="226"/>
      <c r="C175" s="63" t="s">
        <v>0</v>
      </c>
      <c r="D175" s="62">
        <f>SUM(D150,D157,D168,D174)</f>
        <v>59632</v>
      </c>
      <c r="E175" s="60">
        <f t="shared" si="15"/>
        <v>0.26222472384436785</v>
      </c>
      <c r="F175" s="62"/>
      <c r="G175" s="62">
        <f>SUM(G150,G157,G168,G174)</f>
        <v>167776</v>
      </c>
      <c r="H175" s="60">
        <f t="shared" si="16"/>
        <v>0.73777527615563221</v>
      </c>
      <c r="I175" s="62">
        <f t="shared" si="17"/>
        <v>227408</v>
      </c>
      <c r="Z175" s="8"/>
      <c r="AA175" s="8"/>
      <c r="AB175" s="8"/>
      <c r="AC175" s="8"/>
      <c r="AD175" s="8"/>
      <c r="AE175" s="8"/>
      <c r="AF175" s="8"/>
      <c r="AG175" s="8"/>
    </row>
    <row r="176" spans="1:33" ht="12.75" customHeight="1" thickBot="1" x14ac:dyDescent="0.25">
      <c r="A176" s="240"/>
      <c r="B176" s="228" t="s">
        <v>170</v>
      </c>
      <c r="C176" s="229"/>
      <c r="D176" s="75">
        <f>SUM(D142,D175)</f>
        <v>81872</v>
      </c>
      <c r="E176" s="76">
        <f t="shared" si="15"/>
        <v>0.28325491281483534</v>
      </c>
      <c r="F176" s="77"/>
      <c r="G176" s="75">
        <f>SUM(G142,G175)</f>
        <v>207168</v>
      </c>
      <c r="H176" s="76">
        <f t="shared" si="16"/>
        <v>0.71674508718516472</v>
      </c>
      <c r="I176" s="77">
        <f t="shared" si="17"/>
        <v>289040</v>
      </c>
      <c r="N176" s="92"/>
      <c r="Z176" s="8"/>
      <c r="AA176" s="8"/>
      <c r="AB176" s="8"/>
      <c r="AC176" s="8"/>
      <c r="AD176" s="8"/>
      <c r="AE176" s="8"/>
      <c r="AF176" s="8"/>
      <c r="AG176" s="8"/>
    </row>
    <row r="177" spans="1:33" ht="12.75" customHeight="1" x14ac:dyDescent="0.2">
      <c r="A177" s="235" t="s">
        <v>399</v>
      </c>
      <c r="B177" s="223" t="s">
        <v>338</v>
      </c>
      <c r="C177" s="54" t="s">
        <v>181</v>
      </c>
      <c r="D177" s="32"/>
      <c r="E177" s="33"/>
      <c r="F177" s="64"/>
      <c r="G177" s="32"/>
      <c r="H177" s="33"/>
      <c r="I177" s="32"/>
      <c r="N177" s="92"/>
      <c r="Z177" s="8"/>
      <c r="AA177" s="8"/>
      <c r="AB177" s="8"/>
      <c r="AC177" s="8"/>
      <c r="AD177" s="8"/>
      <c r="AE177" s="8"/>
      <c r="AF177" s="8"/>
      <c r="AG177" s="8"/>
    </row>
    <row r="178" spans="1:33" ht="12.75" customHeight="1" x14ac:dyDescent="0.2">
      <c r="A178" s="242"/>
      <c r="B178" s="225"/>
      <c r="C178" s="49" t="s">
        <v>522</v>
      </c>
      <c r="D178" s="7"/>
      <c r="E178" s="10" t="s">
        <v>615</v>
      </c>
      <c r="F178" s="7"/>
      <c r="G178" s="7"/>
      <c r="H178" s="10" t="s">
        <v>615</v>
      </c>
      <c r="I178" s="7">
        <f t="shared" ref="I178:I221" si="18">+D178+G178</f>
        <v>0</v>
      </c>
      <c r="N178" s="92"/>
      <c r="Z178" s="8"/>
      <c r="AA178" s="8"/>
      <c r="AB178" s="8"/>
      <c r="AC178" s="8"/>
      <c r="AD178" s="8"/>
      <c r="AE178" s="8"/>
      <c r="AF178" s="8"/>
      <c r="AG178" s="8"/>
    </row>
    <row r="179" spans="1:33" ht="12.75" customHeight="1" x14ac:dyDescent="0.2">
      <c r="A179" s="242"/>
      <c r="B179" s="225"/>
      <c r="C179" s="49" t="s">
        <v>419</v>
      </c>
      <c r="D179" s="7"/>
      <c r="E179" s="10" t="s">
        <v>615</v>
      </c>
      <c r="F179" s="7"/>
      <c r="G179" s="7"/>
      <c r="H179" s="10" t="s">
        <v>615</v>
      </c>
      <c r="I179" s="7">
        <f t="shared" si="18"/>
        <v>0</v>
      </c>
      <c r="N179" s="92"/>
      <c r="Z179" s="8"/>
      <c r="AA179" s="8"/>
      <c r="AB179" s="8"/>
      <c r="AC179" s="8"/>
      <c r="AD179" s="8"/>
      <c r="AE179" s="8"/>
      <c r="AF179" s="8"/>
      <c r="AG179" s="8"/>
    </row>
    <row r="180" spans="1:33" ht="12.75" customHeight="1" x14ac:dyDescent="0.2">
      <c r="A180" s="242"/>
      <c r="B180" s="225"/>
      <c r="C180" s="49" t="s">
        <v>420</v>
      </c>
      <c r="D180" s="7"/>
      <c r="E180" s="10" t="s">
        <v>615</v>
      </c>
      <c r="F180" s="7"/>
      <c r="G180" s="7"/>
      <c r="H180" s="10" t="s">
        <v>615</v>
      </c>
      <c r="I180" s="7">
        <f t="shared" si="18"/>
        <v>0</v>
      </c>
      <c r="N180" s="92"/>
      <c r="Z180" s="8"/>
      <c r="AA180" s="8"/>
      <c r="AB180" s="8"/>
      <c r="AC180" s="8"/>
      <c r="AD180" s="8"/>
      <c r="AE180" s="8"/>
      <c r="AF180" s="8"/>
      <c r="AG180" s="8"/>
    </row>
    <row r="181" spans="1:33" ht="12.75" customHeight="1" x14ac:dyDescent="0.2">
      <c r="A181" s="242"/>
      <c r="B181" s="225"/>
      <c r="C181" s="49" t="s">
        <v>422</v>
      </c>
      <c r="D181" s="7"/>
      <c r="E181" s="10" t="s">
        <v>615</v>
      </c>
      <c r="F181" s="7"/>
      <c r="G181" s="7"/>
      <c r="H181" s="10" t="s">
        <v>615</v>
      </c>
      <c r="I181" s="7">
        <f t="shared" si="18"/>
        <v>0</v>
      </c>
      <c r="N181" s="92"/>
      <c r="Z181" s="8"/>
      <c r="AA181" s="8"/>
      <c r="AB181" s="8"/>
      <c r="AC181" s="8"/>
      <c r="AD181" s="8"/>
      <c r="AE181" s="8"/>
      <c r="AF181" s="8"/>
      <c r="AG181" s="8"/>
    </row>
    <row r="182" spans="1:33" ht="12.75" customHeight="1" x14ac:dyDescent="0.2">
      <c r="A182" s="242"/>
      <c r="B182" s="225"/>
      <c r="C182" s="49" t="s">
        <v>423</v>
      </c>
      <c r="D182" s="7"/>
      <c r="E182" s="10" t="s">
        <v>615</v>
      </c>
      <c r="F182" s="7"/>
      <c r="G182" s="7"/>
      <c r="H182" s="10" t="s">
        <v>615</v>
      </c>
      <c r="I182" s="7">
        <f t="shared" si="18"/>
        <v>0</v>
      </c>
      <c r="N182" s="92"/>
      <c r="Z182" s="8"/>
      <c r="AA182" s="8"/>
      <c r="AB182" s="8"/>
      <c r="AC182" s="8"/>
      <c r="AD182" s="8"/>
      <c r="AE182" s="8"/>
      <c r="AF182" s="8"/>
      <c r="AG182" s="8"/>
    </row>
    <row r="183" spans="1:33" ht="12.75" customHeight="1" x14ac:dyDescent="0.2">
      <c r="A183" s="242"/>
      <c r="B183" s="225"/>
      <c r="C183" s="49" t="s">
        <v>424</v>
      </c>
      <c r="D183" s="7"/>
      <c r="E183" s="10" t="s">
        <v>615</v>
      </c>
      <c r="F183" s="7"/>
      <c r="G183" s="7"/>
      <c r="H183" s="10" t="s">
        <v>615</v>
      </c>
      <c r="I183" s="7">
        <f t="shared" si="18"/>
        <v>0</v>
      </c>
      <c r="N183" s="92"/>
      <c r="Z183" s="8"/>
      <c r="AA183" s="8"/>
      <c r="AB183" s="8"/>
      <c r="AC183" s="8"/>
      <c r="AD183" s="8"/>
      <c r="AE183" s="8"/>
      <c r="AF183" s="8"/>
      <c r="AG183" s="8"/>
    </row>
    <row r="184" spans="1:33" ht="12.75" customHeight="1" x14ac:dyDescent="0.2">
      <c r="A184" s="242"/>
      <c r="B184" s="225"/>
      <c r="C184" s="49" t="s">
        <v>428</v>
      </c>
      <c r="D184" s="7"/>
      <c r="E184" s="10" t="s">
        <v>615</v>
      </c>
      <c r="F184" s="7"/>
      <c r="G184" s="7"/>
      <c r="H184" s="10" t="s">
        <v>615</v>
      </c>
      <c r="I184" s="7">
        <f t="shared" si="18"/>
        <v>0</v>
      </c>
      <c r="N184" s="92"/>
      <c r="Z184" s="8"/>
      <c r="AA184" s="8"/>
      <c r="AB184" s="8"/>
      <c r="AC184" s="8"/>
      <c r="AD184" s="8"/>
      <c r="AE184" s="8"/>
      <c r="AF184" s="8"/>
      <c r="AG184" s="8"/>
    </row>
    <row r="185" spans="1:33" ht="12.75" customHeight="1" x14ac:dyDescent="0.2">
      <c r="A185" s="242"/>
      <c r="B185" s="225"/>
      <c r="C185" s="49" t="s">
        <v>431</v>
      </c>
      <c r="D185" s="7"/>
      <c r="E185" s="10" t="s">
        <v>615</v>
      </c>
      <c r="F185" s="7"/>
      <c r="G185" s="7"/>
      <c r="H185" s="10" t="s">
        <v>615</v>
      </c>
      <c r="I185" s="7">
        <f t="shared" si="18"/>
        <v>0</v>
      </c>
      <c r="N185" s="92"/>
      <c r="Z185" s="8"/>
      <c r="AA185" s="8"/>
      <c r="AB185" s="8"/>
      <c r="AC185" s="8"/>
      <c r="AD185" s="8"/>
      <c r="AE185" s="8"/>
      <c r="AF185" s="8"/>
      <c r="AG185" s="8"/>
    </row>
    <row r="186" spans="1:33" ht="12.75" customHeight="1" x14ac:dyDescent="0.2">
      <c r="A186" s="242"/>
      <c r="B186" s="225"/>
      <c r="C186" s="49" t="s">
        <v>435</v>
      </c>
      <c r="D186" s="7">
        <v>4816</v>
      </c>
      <c r="E186" s="10">
        <f t="shared" ref="E186:E221" si="19">+D186/$I186</f>
        <v>1</v>
      </c>
      <c r="F186" s="7"/>
      <c r="G186" s="7"/>
      <c r="H186" s="10">
        <f t="shared" ref="H186:H221" si="20">+G186/$I186</f>
        <v>0</v>
      </c>
      <c r="I186" s="7">
        <f t="shared" si="18"/>
        <v>4816</v>
      </c>
      <c r="N186" s="92"/>
      <c r="R186" s="92"/>
      <c r="Z186" s="8"/>
      <c r="AA186" s="8"/>
      <c r="AB186" s="8"/>
      <c r="AC186" s="8"/>
      <c r="AD186" s="8"/>
      <c r="AE186" s="8"/>
      <c r="AF186" s="8"/>
      <c r="AG186" s="8"/>
    </row>
    <row r="187" spans="1:33" ht="12.75" customHeight="1" x14ac:dyDescent="0.2">
      <c r="A187" s="242"/>
      <c r="B187" s="225"/>
      <c r="C187" s="49" t="s">
        <v>440</v>
      </c>
      <c r="D187" s="7"/>
      <c r="E187" s="10" t="s">
        <v>615</v>
      </c>
      <c r="F187" s="7"/>
      <c r="G187" s="7"/>
      <c r="H187" s="10" t="s">
        <v>615</v>
      </c>
      <c r="I187" s="7">
        <f t="shared" si="18"/>
        <v>0</v>
      </c>
      <c r="Z187" s="8"/>
      <c r="AA187" s="8"/>
      <c r="AB187" s="8"/>
      <c r="AC187" s="8"/>
      <c r="AD187" s="8"/>
      <c r="AE187" s="8"/>
      <c r="AF187" s="8"/>
      <c r="AG187" s="8"/>
    </row>
    <row r="188" spans="1:33" ht="12.75" customHeight="1" x14ac:dyDescent="0.2">
      <c r="A188" s="242"/>
      <c r="B188" s="225"/>
      <c r="C188" s="49" t="s">
        <v>442</v>
      </c>
      <c r="D188" s="7"/>
      <c r="E188" s="10" t="s">
        <v>615</v>
      </c>
      <c r="F188" s="7"/>
      <c r="G188" s="7"/>
      <c r="H188" s="10" t="s">
        <v>615</v>
      </c>
      <c r="I188" s="7">
        <f t="shared" si="18"/>
        <v>0</v>
      </c>
      <c r="N188" s="92"/>
      <c r="Z188" s="8"/>
      <c r="AA188" s="8"/>
      <c r="AB188" s="8"/>
      <c r="AC188" s="8"/>
      <c r="AD188" s="8"/>
      <c r="AE188" s="8"/>
      <c r="AF188" s="8"/>
      <c r="AG188" s="8"/>
    </row>
    <row r="189" spans="1:33" ht="12.75" customHeight="1" x14ac:dyDescent="0.2">
      <c r="A189" s="242"/>
      <c r="B189" s="225"/>
      <c r="C189" s="49" t="s">
        <v>443</v>
      </c>
      <c r="D189" s="7"/>
      <c r="E189" s="10" t="s">
        <v>615</v>
      </c>
      <c r="F189" s="7"/>
      <c r="G189" s="7"/>
      <c r="H189" s="10" t="s">
        <v>615</v>
      </c>
      <c r="I189" s="7">
        <f t="shared" si="18"/>
        <v>0</v>
      </c>
      <c r="Z189" s="8"/>
      <c r="AA189" s="8"/>
      <c r="AB189" s="8"/>
      <c r="AC189" s="8"/>
      <c r="AD189" s="8"/>
      <c r="AE189" s="8"/>
      <c r="AF189" s="8"/>
      <c r="AG189" s="8"/>
    </row>
    <row r="190" spans="1:33" ht="12.75" customHeight="1" x14ac:dyDescent="0.2">
      <c r="A190" s="242"/>
      <c r="B190" s="225"/>
      <c r="C190" s="49" t="s">
        <v>446</v>
      </c>
      <c r="D190" s="7"/>
      <c r="E190" s="10" t="s">
        <v>615</v>
      </c>
      <c r="F190" s="7"/>
      <c r="G190" s="7"/>
      <c r="H190" s="10" t="s">
        <v>615</v>
      </c>
      <c r="I190" s="7">
        <f t="shared" si="18"/>
        <v>0</v>
      </c>
      <c r="Z190" s="8"/>
      <c r="AA190" s="8"/>
      <c r="AB190" s="8"/>
      <c r="AC190" s="8"/>
      <c r="AD190" s="8"/>
      <c r="AE190" s="8"/>
      <c r="AF190" s="8"/>
      <c r="AG190" s="8"/>
    </row>
    <row r="191" spans="1:33" ht="12.75" customHeight="1" x14ac:dyDescent="0.2">
      <c r="A191" s="242"/>
      <c r="B191" s="225"/>
      <c r="C191" s="49" t="s">
        <v>452</v>
      </c>
      <c r="D191" s="7"/>
      <c r="E191" s="10" t="s">
        <v>615</v>
      </c>
      <c r="F191" s="7"/>
      <c r="G191" s="7"/>
      <c r="H191" s="10" t="s">
        <v>615</v>
      </c>
      <c r="I191" s="7">
        <f t="shared" si="18"/>
        <v>0</v>
      </c>
      <c r="N191" s="92"/>
      <c r="Z191" s="8"/>
      <c r="AA191" s="8"/>
      <c r="AB191" s="8"/>
      <c r="AC191" s="8"/>
      <c r="AD191" s="8"/>
      <c r="AE191" s="8"/>
      <c r="AF191" s="8"/>
      <c r="AG191" s="8"/>
    </row>
    <row r="192" spans="1:33" ht="12.75" customHeight="1" x14ac:dyDescent="0.2">
      <c r="A192" s="242"/>
      <c r="B192" s="225"/>
      <c r="C192" s="49" t="s">
        <v>458</v>
      </c>
      <c r="D192" s="7"/>
      <c r="E192" s="10" t="s">
        <v>615</v>
      </c>
      <c r="F192" s="7"/>
      <c r="G192" s="7"/>
      <c r="H192" s="10" t="s">
        <v>615</v>
      </c>
      <c r="I192" s="7">
        <f t="shared" si="18"/>
        <v>0</v>
      </c>
      <c r="N192" s="92"/>
      <c r="Z192" s="8"/>
      <c r="AA192" s="8"/>
      <c r="AB192" s="8"/>
      <c r="AC192" s="8"/>
      <c r="AD192" s="8"/>
      <c r="AE192" s="8"/>
      <c r="AF192" s="8"/>
      <c r="AG192" s="8"/>
    </row>
    <row r="193" spans="1:33" ht="12.75" customHeight="1" x14ac:dyDescent="0.2">
      <c r="A193" s="242"/>
      <c r="B193" s="225"/>
      <c r="C193" s="49" t="s">
        <v>459</v>
      </c>
      <c r="D193" s="7"/>
      <c r="E193" s="10" t="s">
        <v>615</v>
      </c>
      <c r="F193" s="7"/>
      <c r="G193" s="7"/>
      <c r="H193" s="10" t="s">
        <v>615</v>
      </c>
      <c r="I193" s="7">
        <f t="shared" si="18"/>
        <v>0</v>
      </c>
      <c r="N193" s="92"/>
      <c r="Z193" s="8"/>
      <c r="AA193" s="8"/>
      <c r="AB193" s="8"/>
      <c r="AC193" s="8"/>
      <c r="AD193" s="8"/>
      <c r="AE193" s="8"/>
      <c r="AF193" s="8"/>
      <c r="AG193" s="8"/>
    </row>
    <row r="194" spans="1:33" ht="12.75" customHeight="1" x14ac:dyDescent="0.2">
      <c r="A194" s="242"/>
      <c r="B194" s="225"/>
      <c r="C194" s="49" t="s">
        <v>460</v>
      </c>
      <c r="D194" s="7"/>
      <c r="E194" s="10" t="s">
        <v>615</v>
      </c>
      <c r="F194" s="7"/>
      <c r="G194" s="7"/>
      <c r="H194" s="10" t="s">
        <v>615</v>
      </c>
      <c r="I194" s="7">
        <f t="shared" si="18"/>
        <v>0</v>
      </c>
      <c r="N194" s="92"/>
      <c r="Z194" s="8"/>
      <c r="AA194" s="8"/>
      <c r="AB194" s="8"/>
      <c r="AC194" s="8"/>
      <c r="AD194" s="8"/>
      <c r="AE194" s="8"/>
      <c r="AF194" s="8"/>
      <c r="AG194" s="8"/>
    </row>
    <row r="195" spans="1:33" ht="12.75" customHeight="1" x14ac:dyDescent="0.2">
      <c r="A195" s="242"/>
      <c r="B195" s="225"/>
      <c r="C195" s="49" t="s">
        <v>461</v>
      </c>
      <c r="D195" s="7"/>
      <c r="E195" s="10" t="s">
        <v>615</v>
      </c>
      <c r="F195" s="7"/>
      <c r="G195" s="7"/>
      <c r="H195" s="10" t="s">
        <v>615</v>
      </c>
      <c r="I195" s="7">
        <f t="shared" si="18"/>
        <v>0</v>
      </c>
      <c r="N195" s="92"/>
      <c r="Z195" s="8"/>
      <c r="AA195" s="8"/>
      <c r="AB195" s="8"/>
      <c r="AC195" s="8"/>
      <c r="AD195" s="8"/>
      <c r="AE195" s="8"/>
      <c r="AF195" s="8"/>
      <c r="AG195" s="8"/>
    </row>
    <row r="196" spans="1:33" ht="12.75" customHeight="1" x14ac:dyDescent="0.2">
      <c r="A196" s="242"/>
      <c r="B196" s="225"/>
      <c r="C196" s="89" t="s">
        <v>465</v>
      </c>
      <c r="D196" s="7"/>
      <c r="E196" s="10" t="s">
        <v>615</v>
      </c>
      <c r="F196" s="7"/>
      <c r="G196" s="7"/>
      <c r="H196" s="10" t="s">
        <v>615</v>
      </c>
      <c r="I196" s="7">
        <f t="shared" si="18"/>
        <v>0</v>
      </c>
      <c r="N196" s="92"/>
      <c r="Z196" s="8"/>
      <c r="AA196" s="8"/>
      <c r="AB196" s="8"/>
      <c r="AC196" s="8"/>
      <c r="AD196" s="8"/>
      <c r="AE196" s="8"/>
      <c r="AF196" s="8"/>
      <c r="AG196" s="8"/>
    </row>
    <row r="197" spans="1:33" ht="12.75" customHeight="1" x14ac:dyDescent="0.2">
      <c r="A197" s="242"/>
      <c r="B197" s="225"/>
      <c r="C197" s="89" t="s">
        <v>466</v>
      </c>
      <c r="D197" s="7"/>
      <c r="E197" s="10" t="s">
        <v>615</v>
      </c>
      <c r="F197" s="7"/>
      <c r="G197" s="7"/>
      <c r="H197" s="10" t="s">
        <v>615</v>
      </c>
      <c r="I197" s="7">
        <f t="shared" si="18"/>
        <v>0</v>
      </c>
      <c r="N197" s="92"/>
      <c r="Z197" s="8"/>
      <c r="AA197" s="8"/>
      <c r="AB197" s="8"/>
      <c r="AC197" s="8"/>
      <c r="AD197" s="8"/>
      <c r="AE197" s="8"/>
      <c r="AF197" s="8"/>
      <c r="AG197" s="8"/>
    </row>
    <row r="198" spans="1:33" ht="12.75" customHeight="1" x14ac:dyDescent="0.2">
      <c r="A198" s="242"/>
      <c r="B198" s="225"/>
      <c r="C198" s="49" t="s">
        <v>467</v>
      </c>
      <c r="D198" s="7"/>
      <c r="E198" s="10" t="s">
        <v>615</v>
      </c>
      <c r="F198" s="7"/>
      <c r="G198" s="7"/>
      <c r="H198" s="10" t="s">
        <v>615</v>
      </c>
      <c r="I198" s="7">
        <f t="shared" si="18"/>
        <v>0</v>
      </c>
      <c r="N198" s="92"/>
      <c r="Z198" s="8"/>
      <c r="AA198" s="8"/>
      <c r="AB198" s="8"/>
      <c r="AC198" s="8"/>
      <c r="AD198" s="8"/>
      <c r="AE198" s="8"/>
      <c r="AF198" s="8"/>
      <c r="AG198" s="8"/>
    </row>
    <row r="199" spans="1:33" ht="12.75" customHeight="1" x14ac:dyDescent="0.2">
      <c r="A199" s="242"/>
      <c r="B199" s="225"/>
      <c r="C199" s="49" t="s">
        <v>471</v>
      </c>
      <c r="D199" s="7"/>
      <c r="E199" s="10" t="s">
        <v>615</v>
      </c>
      <c r="F199" s="7"/>
      <c r="G199" s="7"/>
      <c r="H199" s="10" t="s">
        <v>615</v>
      </c>
      <c r="I199" s="7">
        <f t="shared" si="18"/>
        <v>0</v>
      </c>
      <c r="N199" s="92"/>
      <c r="Z199" s="8"/>
      <c r="AA199" s="8"/>
      <c r="AB199" s="8"/>
      <c r="AC199" s="8"/>
      <c r="AD199" s="8"/>
      <c r="AE199" s="8"/>
      <c r="AF199" s="8"/>
      <c r="AG199" s="8"/>
    </row>
    <row r="200" spans="1:33" ht="12.75" customHeight="1" x14ac:dyDescent="0.2">
      <c r="A200" s="242"/>
      <c r="B200" s="225"/>
      <c r="C200" s="49" t="s">
        <v>473</v>
      </c>
      <c r="D200" s="7"/>
      <c r="E200" s="10" t="s">
        <v>615</v>
      </c>
      <c r="F200" s="7"/>
      <c r="G200" s="7"/>
      <c r="H200" s="10" t="s">
        <v>615</v>
      </c>
      <c r="I200" s="7">
        <f t="shared" si="18"/>
        <v>0</v>
      </c>
      <c r="N200" s="92"/>
      <c r="Z200" s="8"/>
      <c r="AA200" s="8"/>
      <c r="AB200" s="8"/>
      <c r="AC200" s="8"/>
      <c r="AD200" s="8"/>
      <c r="AE200" s="8"/>
      <c r="AF200" s="8"/>
      <c r="AG200" s="8"/>
    </row>
    <row r="201" spans="1:33" ht="12.75" customHeight="1" x14ac:dyDescent="0.2">
      <c r="A201" s="242"/>
      <c r="B201" s="225"/>
      <c r="C201" s="49" t="s">
        <v>474</v>
      </c>
      <c r="D201" s="7"/>
      <c r="E201" s="10" t="s">
        <v>615</v>
      </c>
      <c r="F201" s="7"/>
      <c r="G201" s="7"/>
      <c r="H201" s="10" t="s">
        <v>615</v>
      </c>
      <c r="I201" s="7">
        <f t="shared" si="18"/>
        <v>0</v>
      </c>
      <c r="N201" s="92"/>
      <c r="Z201" s="8"/>
      <c r="AA201" s="8"/>
      <c r="AB201" s="8"/>
      <c r="AC201" s="8"/>
      <c r="AD201" s="8"/>
      <c r="AE201" s="8"/>
      <c r="AF201" s="8"/>
      <c r="AG201" s="8"/>
    </row>
    <row r="202" spans="1:33" ht="12.75" customHeight="1" x14ac:dyDescent="0.2">
      <c r="A202" s="242"/>
      <c r="B202" s="225"/>
      <c r="C202" s="49" t="s">
        <v>477</v>
      </c>
      <c r="D202" s="7"/>
      <c r="E202" s="10" t="s">
        <v>615</v>
      </c>
      <c r="F202" s="7"/>
      <c r="G202" s="7"/>
      <c r="H202" s="10" t="s">
        <v>615</v>
      </c>
      <c r="I202" s="7">
        <f t="shared" si="18"/>
        <v>0</v>
      </c>
      <c r="N202" s="92"/>
      <c r="Z202" s="8"/>
      <c r="AA202" s="8"/>
      <c r="AB202" s="8"/>
      <c r="AC202" s="8"/>
      <c r="AD202" s="8"/>
      <c r="AE202" s="8"/>
      <c r="AF202" s="8"/>
      <c r="AG202" s="8"/>
    </row>
    <row r="203" spans="1:33" ht="12.75" customHeight="1" x14ac:dyDescent="0.2">
      <c r="A203" s="242"/>
      <c r="B203" s="225"/>
      <c r="C203" s="49" t="s">
        <v>480</v>
      </c>
      <c r="D203" s="7"/>
      <c r="E203" s="10" t="s">
        <v>615</v>
      </c>
      <c r="F203" s="7"/>
      <c r="G203" s="7"/>
      <c r="H203" s="10" t="s">
        <v>615</v>
      </c>
      <c r="I203" s="7">
        <f t="shared" si="18"/>
        <v>0</v>
      </c>
      <c r="N203" s="92"/>
      <c r="Z203" s="8"/>
      <c r="AA203" s="8"/>
      <c r="AB203" s="8"/>
      <c r="AC203" s="8"/>
      <c r="AD203" s="8"/>
      <c r="AE203" s="8"/>
      <c r="AF203" s="8"/>
      <c r="AG203" s="8"/>
    </row>
    <row r="204" spans="1:33" ht="12.75" customHeight="1" x14ac:dyDescent="0.2">
      <c r="A204" s="242"/>
      <c r="B204" s="225"/>
      <c r="C204" s="49" t="s">
        <v>484</v>
      </c>
      <c r="D204" s="7"/>
      <c r="E204" s="10" t="s">
        <v>615</v>
      </c>
      <c r="F204" s="7"/>
      <c r="G204" s="7"/>
      <c r="H204" s="10" t="s">
        <v>615</v>
      </c>
      <c r="I204" s="7">
        <f t="shared" si="18"/>
        <v>0</v>
      </c>
      <c r="N204" s="92"/>
      <c r="Z204" s="8"/>
      <c r="AA204" s="8"/>
      <c r="AB204" s="8"/>
      <c r="AC204" s="8"/>
      <c r="AD204" s="8"/>
      <c r="AE204" s="8"/>
      <c r="AF204" s="8"/>
      <c r="AG204" s="8"/>
    </row>
    <row r="205" spans="1:33" ht="12.75" customHeight="1" x14ac:dyDescent="0.2">
      <c r="A205" s="242"/>
      <c r="B205" s="225"/>
      <c r="C205" s="49" t="s">
        <v>486</v>
      </c>
      <c r="D205" s="7"/>
      <c r="E205" s="10" t="s">
        <v>615</v>
      </c>
      <c r="F205" s="7"/>
      <c r="G205" s="7"/>
      <c r="H205" s="10" t="s">
        <v>615</v>
      </c>
      <c r="I205" s="7">
        <f t="shared" si="18"/>
        <v>0</v>
      </c>
      <c r="N205" s="92"/>
      <c r="Z205" s="8"/>
      <c r="AA205" s="8"/>
      <c r="AB205" s="8"/>
      <c r="AC205" s="8"/>
      <c r="AD205" s="8"/>
      <c r="AE205" s="8"/>
      <c r="AF205" s="8"/>
      <c r="AG205" s="8"/>
    </row>
    <row r="206" spans="1:33" ht="12.75" customHeight="1" x14ac:dyDescent="0.2">
      <c r="A206" s="242"/>
      <c r="B206" s="225"/>
      <c r="C206" s="49" t="s">
        <v>488</v>
      </c>
      <c r="D206" s="7"/>
      <c r="E206" s="10" t="s">
        <v>615</v>
      </c>
      <c r="F206" s="7"/>
      <c r="G206" s="7"/>
      <c r="H206" s="10" t="s">
        <v>615</v>
      </c>
      <c r="I206" s="7">
        <f t="shared" si="18"/>
        <v>0</v>
      </c>
      <c r="N206" s="92"/>
      <c r="Z206" s="8"/>
      <c r="AA206" s="8"/>
      <c r="AB206" s="8"/>
      <c r="AC206" s="8"/>
      <c r="AD206" s="8"/>
      <c r="AE206" s="8"/>
      <c r="AF206" s="8"/>
      <c r="AG206" s="8"/>
    </row>
    <row r="207" spans="1:33" ht="12.75" customHeight="1" x14ac:dyDescent="0.2">
      <c r="A207" s="242"/>
      <c r="B207" s="225"/>
      <c r="C207" s="49" t="s">
        <v>490</v>
      </c>
      <c r="D207" s="7"/>
      <c r="E207" s="10" t="s">
        <v>615</v>
      </c>
      <c r="F207" s="7"/>
      <c r="G207" s="7"/>
      <c r="H207" s="10" t="s">
        <v>615</v>
      </c>
      <c r="I207" s="7">
        <f t="shared" si="18"/>
        <v>0</v>
      </c>
      <c r="N207" s="92"/>
      <c r="Z207" s="8"/>
      <c r="AA207" s="8"/>
      <c r="AB207" s="8"/>
      <c r="AC207" s="8"/>
      <c r="AD207" s="8"/>
      <c r="AE207" s="8"/>
      <c r="AF207" s="8"/>
      <c r="AG207" s="8"/>
    </row>
    <row r="208" spans="1:33" ht="12.75" customHeight="1" x14ac:dyDescent="0.2">
      <c r="A208" s="242"/>
      <c r="B208" s="225"/>
      <c r="C208" s="49" t="s">
        <v>491</v>
      </c>
      <c r="D208" s="7"/>
      <c r="E208" s="10" t="s">
        <v>615</v>
      </c>
      <c r="F208" s="7"/>
      <c r="G208" s="7"/>
      <c r="H208" s="10" t="s">
        <v>615</v>
      </c>
      <c r="I208" s="7">
        <f t="shared" si="18"/>
        <v>0</v>
      </c>
      <c r="N208" s="92"/>
      <c r="Z208" s="8"/>
      <c r="AA208" s="8"/>
      <c r="AB208" s="8"/>
      <c r="AC208" s="8"/>
      <c r="AD208" s="8"/>
      <c r="AE208" s="8"/>
      <c r="AF208" s="8"/>
      <c r="AG208" s="8"/>
    </row>
    <row r="209" spans="1:33" ht="12.75" customHeight="1" x14ac:dyDescent="0.2">
      <c r="A209" s="242"/>
      <c r="B209" s="225"/>
      <c r="C209" s="49" t="s">
        <v>494</v>
      </c>
      <c r="D209" s="7"/>
      <c r="E209" s="10" t="s">
        <v>615</v>
      </c>
      <c r="F209" s="7"/>
      <c r="G209" s="7"/>
      <c r="H209" s="10" t="s">
        <v>615</v>
      </c>
      <c r="I209" s="7">
        <f t="shared" si="18"/>
        <v>0</v>
      </c>
      <c r="N209" s="92"/>
      <c r="Z209" s="8"/>
      <c r="AA209" s="8"/>
      <c r="AB209" s="8"/>
      <c r="AC209" s="8"/>
      <c r="AD209" s="8"/>
      <c r="AE209" s="8"/>
      <c r="AF209" s="8"/>
      <c r="AG209" s="8"/>
    </row>
    <row r="210" spans="1:33" ht="12.75" customHeight="1" x14ac:dyDescent="0.2">
      <c r="A210" s="242"/>
      <c r="B210" s="225"/>
      <c r="C210" s="49" t="s">
        <v>495</v>
      </c>
      <c r="D210" s="7"/>
      <c r="E210" s="10" t="s">
        <v>615</v>
      </c>
      <c r="F210" s="7"/>
      <c r="G210" s="7"/>
      <c r="H210" s="10" t="s">
        <v>615</v>
      </c>
      <c r="I210" s="7">
        <f t="shared" si="18"/>
        <v>0</v>
      </c>
      <c r="N210" s="92"/>
      <c r="Z210" s="8"/>
      <c r="AA210" s="8"/>
      <c r="AB210" s="8"/>
      <c r="AC210" s="8"/>
      <c r="AD210" s="8"/>
      <c r="AE210" s="8"/>
      <c r="AF210" s="8"/>
      <c r="AG210" s="8"/>
    </row>
    <row r="211" spans="1:33" ht="12.75" customHeight="1" x14ac:dyDescent="0.2">
      <c r="A211" s="242"/>
      <c r="B211" s="225"/>
      <c r="C211" s="49" t="s">
        <v>497</v>
      </c>
      <c r="D211" s="7"/>
      <c r="E211" s="10" t="s">
        <v>615</v>
      </c>
      <c r="F211" s="7"/>
      <c r="G211" s="7"/>
      <c r="H211" s="10" t="s">
        <v>615</v>
      </c>
      <c r="I211" s="7">
        <f t="shared" si="18"/>
        <v>0</v>
      </c>
      <c r="N211" s="92"/>
      <c r="Z211" s="8"/>
      <c r="AA211" s="8"/>
      <c r="AB211" s="8"/>
      <c r="AC211" s="8"/>
      <c r="AD211" s="8"/>
      <c r="AE211" s="8"/>
      <c r="AF211" s="8"/>
      <c r="AG211" s="8"/>
    </row>
    <row r="212" spans="1:33" ht="12.75" customHeight="1" x14ac:dyDescent="0.2">
      <c r="A212" s="242"/>
      <c r="B212" s="225"/>
      <c r="C212" s="49" t="s">
        <v>499</v>
      </c>
      <c r="D212" s="7"/>
      <c r="E212" s="10" t="s">
        <v>615</v>
      </c>
      <c r="F212" s="7"/>
      <c r="G212" s="7"/>
      <c r="H212" s="10" t="s">
        <v>615</v>
      </c>
      <c r="I212" s="7">
        <f t="shared" si="18"/>
        <v>0</v>
      </c>
      <c r="N212" s="92"/>
      <c r="Z212" s="8"/>
      <c r="AA212" s="8"/>
      <c r="AB212" s="8"/>
      <c r="AC212" s="8"/>
      <c r="AD212" s="8"/>
      <c r="AE212" s="8"/>
      <c r="AF212" s="8"/>
      <c r="AG212" s="8"/>
    </row>
    <row r="213" spans="1:33" ht="12.75" customHeight="1" x14ac:dyDescent="0.2">
      <c r="A213" s="242"/>
      <c r="B213" s="225"/>
      <c r="C213" s="49" t="s">
        <v>501</v>
      </c>
      <c r="D213" s="7"/>
      <c r="E213" s="10" t="s">
        <v>615</v>
      </c>
      <c r="F213" s="7"/>
      <c r="G213" s="7"/>
      <c r="H213" s="10" t="s">
        <v>615</v>
      </c>
      <c r="I213" s="7">
        <f t="shared" si="18"/>
        <v>0</v>
      </c>
      <c r="N213" s="92"/>
      <c r="Z213" s="8"/>
      <c r="AA213" s="8"/>
      <c r="AB213" s="8"/>
      <c r="AC213" s="8"/>
      <c r="AD213" s="8"/>
      <c r="AE213" s="8"/>
      <c r="AF213" s="8"/>
      <c r="AG213" s="8"/>
    </row>
    <row r="214" spans="1:33" ht="12.75" customHeight="1" x14ac:dyDescent="0.2">
      <c r="A214" s="242"/>
      <c r="B214" s="225"/>
      <c r="C214" s="89" t="s">
        <v>508</v>
      </c>
      <c r="D214" s="7"/>
      <c r="E214" s="10" t="s">
        <v>615</v>
      </c>
      <c r="F214" s="7"/>
      <c r="G214" s="7"/>
      <c r="H214" s="10" t="s">
        <v>615</v>
      </c>
      <c r="I214" s="7">
        <f t="shared" ref="I214" si="21">+D214+G214</f>
        <v>0</v>
      </c>
      <c r="N214" s="92"/>
      <c r="Z214" s="8"/>
      <c r="AA214" s="8"/>
      <c r="AB214" s="8"/>
      <c r="AC214" s="8"/>
      <c r="AD214" s="8"/>
      <c r="AE214" s="8"/>
      <c r="AF214" s="8"/>
      <c r="AG214" s="8"/>
    </row>
    <row r="215" spans="1:33" ht="12.75" customHeight="1" x14ac:dyDescent="0.2">
      <c r="A215" s="242"/>
      <c r="B215" s="225"/>
      <c r="C215" s="49" t="s">
        <v>509</v>
      </c>
      <c r="D215" s="7"/>
      <c r="E215" s="10" t="s">
        <v>615</v>
      </c>
      <c r="F215" s="7"/>
      <c r="G215" s="7"/>
      <c r="H215" s="10" t="s">
        <v>615</v>
      </c>
      <c r="I215" s="7">
        <f t="shared" si="18"/>
        <v>0</v>
      </c>
      <c r="N215" s="92"/>
      <c r="Z215" s="8"/>
      <c r="AA215" s="8"/>
      <c r="AB215" s="8"/>
      <c r="AC215" s="8"/>
      <c r="AD215" s="8"/>
      <c r="AE215" s="8"/>
      <c r="AF215" s="8"/>
      <c r="AG215" s="8"/>
    </row>
    <row r="216" spans="1:33" ht="12.75" customHeight="1" x14ac:dyDescent="0.2">
      <c r="A216" s="242"/>
      <c r="B216" s="225"/>
      <c r="C216" s="89" t="s">
        <v>510</v>
      </c>
      <c r="D216" s="7"/>
      <c r="E216" s="10" t="s">
        <v>615</v>
      </c>
      <c r="F216" s="7"/>
      <c r="G216" s="7"/>
      <c r="H216" s="10" t="s">
        <v>615</v>
      </c>
      <c r="I216" s="7">
        <f t="shared" si="18"/>
        <v>0</v>
      </c>
      <c r="N216" s="92"/>
      <c r="Z216" s="8"/>
      <c r="AA216" s="8"/>
      <c r="AB216" s="8"/>
      <c r="AC216" s="8"/>
      <c r="AD216" s="8"/>
      <c r="AE216" s="8"/>
      <c r="AF216" s="8"/>
      <c r="AG216" s="8"/>
    </row>
    <row r="217" spans="1:33" ht="12.75" customHeight="1" x14ac:dyDescent="0.2">
      <c r="A217" s="242"/>
      <c r="B217" s="225"/>
      <c r="C217" s="49" t="s">
        <v>511</v>
      </c>
      <c r="D217" s="7"/>
      <c r="E217" s="10" t="s">
        <v>615</v>
      </c>
      <c r="F217" s="7"/>
      <c r="G217" s="7"/>
      <c r="H217" s="10" t="s">
        <v>615</v>
      </c>
      <c r="I217" s="7">
        <f t="shared" si="18"/>
        <v>0</v>
      </c>
      <c r="N217" s="92"/>
      <c r="Z217" s="8"/>
      <c r="AA217" s="8"/>
      <c r="AB217" s="8"/>
      <c r="AC217" s="8"/>
      <c r="AD217" s="8"/>
      <c r="AE217" s="8"/>
      <c r="AF217" s="8"/>
      <c r="AG217" s="8"/>
    </row>
    <row r="218" spans="1:33" ht="12.75" customHeight="1" x14ac:dyDescent="0.2">
      <c r="A218" s="242"/>
      <c r="B218" s="225"/>
      <c r="C218" s="89" t="s">
        <v>512</v>
      </c>
      <c r="D218" s="7"/>
      <c r="E218" s="10" t="s">
        <v>615</v>
      </c>
      <c r="F218" s="7"/>
      <c r="G218" s="7"/>
      <c r="H218" s="10" t="s">
        <v>615</v>
      </c>
      <c r="I218" s="7">
        <f t="shared" si="18"/>
        <v>0</v>
      </c>
      <c r="N218" s="92"/>
      <c r="Z218" s="8"/>
      <c r="AA218" s="8"/>
      <c r="AB218" s="8"/>
      <c r="AC218" s="8"/>
      <c r="AD218" s="8"/>
      <c r="AE218" s="8"/>
      <c r="AF218" s="8"/>
      <c r="AG218" s="8"/>
    </row>
    <row r="219" spans="1:33" ht="12.75" customHeight="1" x14ac:dyDescent="0.2">
      <c r="A219" s="242"/>
      <c r="B219" s="225"/>
      <c r="C219" s="49" t="s">
        <v>516</v>
      </c>
      <c r="D219" s="7"/>
      <c r="E219" s="10" t="s">
        <v>615</v>
      </c>
      <c r="F219" s="7"/>
      <c r="G219" s="7"/>
      <c r="H219" s="10" t="s">
        <v>615</v>
      </c>
      <c r="I219" s="7">
        <f t="shared" si="18"/>
        <v>0</v>
      </c>
      <c r="N219" s="92"/>
      <c r="Z219" s="8"/>
      <c r="AA219" s="8"/>
      <c r="AB219" s="8"/>
      <c r="AC219" s="8"/>
      <c r="AD219" s="8"/>
      <c r="AE219" s="8"/>
      <c r="AF219" s="8"/>
      <c r="AG219" s="8"/>
    </row>
    <row r="220" spans="1:33" ht="12.75" customHeight="1" thickBot="1" x14ac:dyDescent="0.25">
      <c r="A220" s="242"/>
      <c r="B220" s="225"/>
      <c r="C220" s="194" t="s">
        <v>44</v>
      </c>
      <c r="D220" s="73">
        <f>SUM(D178:D219)</f>
        <v>4816</v>
      </c>
      <c r="E220" s="74">
        <f t="shared" si="15"/>
        <v>1</v>
      </c>
      <c r="F220" s="73"/>
      <c r="G220" s="73">
        <f>SUM(G178:G219)</f>
        <v>0</v>
      </c>
      <c r="H220" s="74">
        <f t="shared" si="16"/>
        <v>0</v>
      </c>
      <c r="I220" s="73">
        <f t="shared" si="17"/>
        <v>4816</v>
      </c>
      <c r="R220" s="92"/>
      <c r="Z220" s="8"/>
      <c r="AA220" s="8"/>
      <c r="AB220" s="8"/>
      <c r="AC220" s="8"/>
      <c r="AD220" s="8"/>
      <c r="AE220" s="8"/>
      <c r="AF220" s="8"/>
      <c r="AG220" s="8"/>
    </row>
    <row r="221" spans="1:33" ht="12.75" customHeight="1" thickBot="1" x14ac:dyDescent="0.25">
      <c r="A221" s="222"/>
      <c r="B221" s="228" t="s">
        <v>582</v>
      </c>
      <c r="C221" s="229"/>
      <c r="D221" s="75">
        <f>SUM(D220)</f>
        <v>4816</v>
      </c>
      <c r="E221" s="76">
        <f t="shared" si="19"/>
        <v>1</v>
      </c>
      <c r="F221" s="77"/>
      <c r="G221" s="75">
        <f>SUM(G220)</f>
        <v>0</v>
      </c>
      <c r="H221" s="76">
        <f t="shared" si="20"/>
        <v>0</v>
      </c>
      <c r="I221" s="77">
        <f t="shared" si="18"/>
        <v>4816</v>
      </c>
      <c r="N221" s="92"/>
      <c r="Z221" s="8"/>
      <c r="AA221" s="8"/>
      <c r="AB221" s="8"/>
      <c r="AC221" s="8"/>
      <c r="AD221" s="8"/>
      <c r="AE221" s="8"/>
      <c r="AF221" s="8"/>
      <c r="AG221" s="8"/>
    </row>
    <row r="222" spans="1:33" ht="12.75" customHeight="1" x14ac:dyDescent="0.2">
      <c r="A222" s="235" t="s">
        <v>346</v>
      </c>
      <c r="B222" s="224" t="s">
        <v>339</v>
      </c>
      <c r="C222" s="52" t="s">
        <v>149</v>
      </c>
      <c r="D222" s="42"/>
      <c r="E222" s="41"/>
      <c r="F222" s="42"/>
      <c r="G222" s="42"/>
      <c r="H222" s="41"/>
      <c r="I222" s="42"/>
      <c r="Z222" s="8"/>
      <c r="AA222" s="8"/>
      <c r="AB222" s="8"/>
      <c r="AC222" s="8"/>
      <c r="AD222" s="8"/>
      <c r="AE222" s="8"/>
      <c r="AF222" s="8"/>
      <c r="AG222" s="8"/>
    </row>
    <row r="223" spans="1:33" ht="12.75" customHeight="1" x14ac:dyDescent="0.2">
      <c r="A223" s="238"/>
      <c r="B223" s="233"/>
      <c r="C223" s="51" t="s">
        <v>420</v>
      </c>
      <c r="D223" s="16"/>
      <c r="E223" s="17">
        <f t="shared" ref="E223:E233" si="22">+D223/$I223</f>
        <v>0</v>
      </c>
      <c r="F223" s="16"/>
      <c r="G223" s="16">
        <v>4704</v>
      </c>
      <c r="H223" s="17">
        <f t="shared" ref="H223:H233" si="23">+G223/$I223</f>
        <v>1</v>
      </c>
      <c r="I223" s="16">
        <f t="shared" ref="I223:I233" si="24">+D223+G223</f>
        <v>4704</v>
      </c>
      <c r="R223" s="92"/>
      <c r="Z223" s="8"/>
      <c r="AA223" s="8"/>
      <c r="AB223" s="8"/>
      <c r="AC223" s="8"/>
      <c r="AD223" s="8"/>
      <c r="AE223" s="8"/>
      <c r="AF223" s="8"/>
      <c r="AG223" s="8"/>
    </row>
    <row r="224" spans="1:33" ht="12.75" customHeight="1" x14ac:dyDescent="0.2">
      <c r="A224" s="238"/>
      <c r="B224" s="233"/>
      <c r="C224" s="9" t="s">
        <v>428</v>
      </c>
      <c r="D224" s="16"/>
      <c r="E224" s="17">
        <f t="shared" si="22"/>
        <v>0</v>
      </c>
      <c r="F224" s="16"/>
      <c r="G224" s="16">
        <v>11344</v>
      </c>
      <c r="H224" s="17">
        <f t="shared" si="23"/>
        <v>1</v>
      </c>
      <c r="I224" s="16">
        <f t="shared" si="24"/>
        <v>11344</v>
      </c>
      <c r="R224" s="92"/>
      <c r="Z224" s="8"/>
      <c r="AA224" s="8"/>
      <c r="AB224" s="8"/>
      <c r="AC224" s="8"/>
      <c r="AD224" s="8"/>
      <c r="AE224" s="8"/>
      <c r="AF224" s="8"/>
      <c r="AG224" s="8"/>
    </row>
    <row r="225" spans="1:33" ht="12.75" customHeight="1" x14ac:dyDescent="0.2">
      <c r="A225" s="238"/>
      <c r="B225" s="233"/>
      <c r="C225" s="9" t="s">
        <v>435</v>
      </c>
      <c r="D225" s="7"/>
      <c r="E225" s="10" t="s">
        <v>615</v>
      </c>
      <c r="F225" s="7"/>
      <c r="G225" s="7"/>
      <c r="H225" s="10" t="s">
        <v>615</v>
      </c>
      <c r="I225" s="7">
        <f t="shared" si="24"/>
        <v>0</v>
      </c>
      <c r="R225" s="92"/>
      <c r="Z225" s="8"/>
      <c r="AA225" s="8"/>
      <c r="AB225" s="8"/>
      <c r="AC225" s="8"/>
      <c r="AD225" s="8"/>
      <c r="AE225" s="8"/>
      <c r="AF225" s="8"/>
      <c r="AG225" s="8"/>
    </row>
    <row r="226" spans="1:33" ht="12.75" customHeight="1" x14ac:dyDescent="0.2">
      <c r="A226" s="238"/>
      <c r="B226" s="233"/>
      <c r="C226" s="9" t="s">
        <v>467</v>
      </c>
      <c r="D226" s="7"/>
      <c r="E226" s="10" t="s">
        <v>615</v>
      </c>
      <c r="F226" s="7"/>
      <c r="G226" s="7"/>
      <c r="H226" s="10" t="s">
        <v>615</v>
      </c>
      <c r="I226" s="7">
        <f t="shared" si="24"/>
        <v>0</v>
      </c>
      <c r="R226" s="92"/>
      <c r="Z226" s="8"/>
      <c r="AA226" s="8"/>
      <c r="AB226" s="8"/>
      <c r="AC226" s="8"/>
      <c r="AD226" s="8"/>
      <c r="AE226" s="8"/>
      <c r="AF226" s="8"/>
      <c r="AG226" s="8"/>
    </row>
    <row r="227" spans="1:33" ht="12.75" customHeight="1" x14ac:dyDescent="0.2">
      <c r="A227" s="238"/>
      <c r="B227" s="233"/>
      <c r="C227" s="9" t="s">
        <v>473</v>
      </c>
      <c r="D227" s="7"/>
      <c r="E227" s="10" t="s">
        <v>615</v>
      </c>
      <c r="F227" s="7"/>
      <c r="G227" s="7"/>
      <c r="H227" s="10" t="s">
        <v>615</v>
      </c>
      <c r="I227" s="7">
        <f t="shared" si="24"/>
        <v>0</v>
      </c>
      <c r="R227" s="92"/>
      <c r="Z227" s="8"/>
      <c r="AA227" s="8"/>
      <c r="AB227" s="8"/>
      <c r="AC227" s="8"/>
      <c r="AD227" s="8"/>
      <c r="AE227" s="8"/>
      <c r="AF227" s="8"/>
      <c r="AG227" s="8"/>
    </row>
    <row r="228" spans="1:33" ht="12.75" customHeight="1" x14ac:dyDescent="0.2">
      <c r="A228" s="238"/>
      <c r="B228" s="233"/>
      <c r="C228" s="9" t="s">
        <v>474</v>
      </c>
      <c r="D228" s="7"/>
      <c r="E228" s="10" t="s">
        <v>615</v>
      </c>
      <c r="F228" s="7"/>
      <c r="G228" s="7"/>
      <c r="H228" s="10" t="s">
        <v>615</v>
      </c>
      <c r="I228" s="7">
        <f t="shared" si="24"/>
        <v>0</v>
      </c>
      <c r="R228" s="92"/>
      <c r="Z228" s="8"/>
      <c r="AA228" s="8"/>
      <c r="AB228" s="8"/>
      <c r="AC228" s="8"/>
      <c r="AD228" s="8"/>
      <c r="AE228" s="8"/>
      <c r="AF228" s="8"/>
      <c r="AG228" s="8"/>
    </row>
    <row r="229" spans="1:33" ht="12.75" customHeight="1" x14ac:dyDescent="0.2">
      <c r="A229" s="238"/>
      <c r="B229" s="233"/>
      <c r="C229" s="9" t="s">
        <v>484</v>
      </c>
      <c r="D229" s="7"/>
      <c r="E229" s="10" t="s">
        <v>615</v>
      </c>
      <c r="F229" s="7"/>
      <c r="G229" s="7"/>
      <c r="H229" s="10" t="s">
        <v>615</v>
      </c>
      <c r="I229" s="7">
        <f t="shared" si="24"/>
        <v>0</v>
      </c>
      <c r="R229" s="92"/>
      <c r="Z229" s="8"/>
      <c r="AA229" s="8"/>
      <c r="AB229" s="8"/>
      <c r="AC229" s="8"/>
      <c r="AD229" s="8"/>
      <c r="AE229" s="8"/>
      <c r="AF229" s="8"/>
      <c r="AG229" s="8"/>
    </row>
    <row r="230" spans="1:33" ht="12.75" customHeight="1" x14ac:dyDescent="0.2">
      <c r="A230" s="238"/>
      <c r="B230" s="233"/>
      <c r="C230" s="9" t="s">
        <v>491</v>
      </c>
      <c r="D230" s="7"/>
      <c r="E230" s="10" t="s">
        <v>615</v>
      </c>
      <c r="F230" s="7"/>
      <c r="G230" s="7"/>
      <c r="H230" s="10" t="s">
        <v>615</v>
      </c>
      <c r="I230" s="7">
        <f t="shared" si="24"/>
        <v>0</v>
      </c>
      <c r="R230" s="92"/>
      <c r="Z230" s="8"/>
      <c r="AA230" s="8"/>
      <c r="AB230" s="8"/>
      <c r="AC230" s="8"/>
      <c r="AD230" s="8"/>
      <c r="AE230" s="8"/>
      <c r="AF230" s="8"/>
      <c r="AG230" s="8"/>
    </row>
    <row r="231" spans="1:33" ht="12.75" customHeight="1" x14ac:dyDescent="0.2">
      <c r="A231" s="238"/>
      <c r="B231" s="233"/>
      <c r="C231" s="9" t="s">
        <v>497</v>
      </c>
      <c r="D231" s="7">
        <v>1008</v>
      </c>
      <c r="E231" s="10">
        <f t="shared" si="22"/>
        <v>1</v>
      </c>
      <c r="F231" s="7"/>
      <c r="G231" s="7"/>
      <c r="H231" s="10">
        <f t="shared" si="23"/>
        <v>0</v>
      </c>
      <c r="I231" s="7">
        <f t="shared" si="24"/>
        <v>1008</v>
      </c>
      <c r="R231" s="92"/>
      <c r="Z231" s="8"/>
      <c r="AA231" s="8"/>
      <c r="AB231" s="8"/>
      <c r="AC231" s="8"/>
      <c r="AD231" s="8"/>
      <c r="AE231" s="8"/>
      <c r="AF231" s="8"/>
      <c r="AG231" s="8"/>
    </row>
    <row r="232" spans="1:33" ht="12.75" customHeight="1" x14ac:dyDescent="0.2">
      <c r="A232" s="238"/>
      <c r="B232" s="233"/>
      <c r="C232" s="9" t="s">
        <v>499</v>
      </c>
      <c r="D232" s="7">
        <v>1344</v>
      </c>
      <c r="E232" s="10">
        <f t="shared" si="22"/>
        <v>0.62222222222222223</v>
      </c>
      <c r="F232" s="7"/>
      <c r="G232" s="7">
        <v>816</v>
      </c>
      <c r="H232" s="10">
        <f t="shared" si="23"/>
        <v>0.37777777777777777</v>
      </c>
      <c r="I232" s="7">
        <f t="shared" si="24"/>
        <v>2160</v>
      </c>
      <c r="R232" s="92"/>
      <c r="Z232" s="8"/>
      <c r="AA232" s="8"/>
      <c r="AB232" s="8"/>
      <c r="AC232" s="8"/>
      <c r="AD232" s="8"/>
      <c r="AE232" s="8"/>
      <c r="AF232" s="8"/>
      <c r="AG232" s="8"/>
    </row>
    <row r="233" spans="1:33" ht="12.75" customHeight="1" x14ac:dyDescent="0.2">
      <c r="A233" s="238"/>
      <c r="B233" s="233"/>
      <c r="C233" s="34" t="s">
        <v>44</v>
      </c>
      <c r="D233" s="32">
        <f>SUM(D223:D232)</f>
        <v>2352</v>
      </c>
      <c r="E233" s="39">
        <f t="shared" si="22"/>
        <v>0.12239800166527894</v>
      </c>
      <c r="F233" s="38"/>
      <c r="G233" s="32">
        <f>SUM(G223:G232)</f>
        <v>16864</v>
      </c>
      <c r="H233" s="39">
        <f t="shared" si="23"/>
        <v>0.87760199833472108</v>
      </c>
      <c r="I233" s="38">
        <f t="shared" si="24"/>
        <v>19216</v>
      </c>
      <c r="R233" s="92"/>
      <c r="Z233" s="8"/>
      <c r="AA233" s="8"/>
      <c r="AB233" s="8"/>
      <c r="AC233" s="8"/>
      <c r="AD233" s="8"/>
      <c r="AE233" s="8"/>
      <c r="AF233" s="8"/>
      <c r="AG233" s="8"/>
    </row>
    <row r="234" spans="1:33" ht="12.75" customHeight="1" x14ac:dyDescent="0.2">
      <c r="A234" s="238"/>
      <c r="B234" s="233"/>
      <c r="C234" s="52" t="s">
        <v>133</v>
      </c>
      <c r="D234" s="32"/>
      <c r="E234" s="33"/>
      <c r="F234" s="64"/>
      <c r="G234" s="32"/>
      <c r="H234" s="33"/>
      <c r="I234" s="32"/>
      <c r="Z234" s="8"/>
      <c r="AA234" s="8"/>
      <c r="AB234" s="8"/>
      <c r="AC234" s="8"/>
      <c r="AD234" s="8"/>
      <c r="AE234" s="8"/>
      <c r="AF234" s="8"/>
      <c r="AG234" s="8"/>
    </row>
    <row r="235" spans="1:33" ht="12.75" customHeight="1" x14ac:dyDescent="0.2">
      <c r="A235" s="238"/>
      <c r="B235" s="233"/>
      <c r="C235" s="9" t="s">
        <v>422</v>
      </c>
      <c r="D235" s="16"/>
      <c r="E235" s="10" t="s">
        <v>615</v>
      </c>
      <c r="F235" s="5"/>
      <c r="G235" s="16"/>
      <c r="H235" s="10" t="s">
        <v>615</v>
      </c>
      <c r="I235" s="16">
        <f t="shared" ref="I235:I326" si="25">+D235+G235</f>
        <v>0</v>
      </c>
      <c r="Z235" s="8"/>
      <c r="AA235" s="8"/>
      <c r="AB235" s="8"/>
      <c r="AC235" s="8"/>
      <c r="AD235" s="8"/>
      <c r="AE235" s="8"/>
      <c r="AF235" s="8"/>
      <c r="AG235" s="8"/>
    </row>
    <row r="236" spans="1:33" ht="12.75" customHeight="1" x14ac:dyDescent="0.2">
      <c r="A236" s="238"/>
      <c r="B236" s="233"/>
      <c r="C236" s="9" t="s">
        <v>440</v>
      </c>
      <c r="D236" s="7"/>
      <c r="E236" s="10" t="s">
        <v>615</v>
      </c>
      <c r="F236" s="12"/>
      <c r="G236" s="7"/>
      <c r="H236" s="10" t="s">
        <v>615</v>
      </c>
      <c r="I236" s="7">
        <f t="shared" si="25"/>
        <v>0</v>
      </c>
      <c r="Z236" s="8"/>
      <c r="AA236" s="8"/>
      <c r="AB236" s="8"/>
      <c r="AC236" s="8"/>
      <c r="AD236" s="8"/>
      <c r="AE236" s="8"/>
      <c r="AF236" s="8"/>
      <c r="AG236" s="8"/>
    </row>
    <row r="237" spans="1:33" ht="12.75" customHeight="1" x14ac:dyDescent="0.2">
      <c r="A237" s="238"/>
      <c r="B237" s="233"/>
      <c r="C237" s="9" t="s">
        <v>466</v>
      </c>
      <c r="D237" s="7">
        <v>1216</v>
      </c>
      <c r="E237" s="10">
        <f t="shared" ref="E237:E326" si="26">+D237/$I237</f>
        <v>0.20430107526881722</v>
      </c>
      <c r="F237" s="12"/>
      <c r="G237" s="7">
        <v>4736</v>
      </c>
      <c r="H237" s="10">
        <f t="shared" ref="H237:H326" si="27">+G237/$I237</f>
        <v>0.79569892473118276</v>
      </c>
      <c r="I237" s="7">
        <f t="shared" si="25"/>
        <v>5952</v>
      </c>
      <c r="R237" s="92"/>
      <c r="Z237" s="8"/>
      <c r="AA237" s="8"/>
      <c r="AB237" s="8"/>
      <c r="AC237" s="8"/>
      <c r="AD237" s="8"/>
      <c r="AE237" s="8"/>
      <c r="AF237" s="8"/>
      <c r="AG237" s="8"/>
    </row>
    <row r="238" spans="1:33" ht="12.75" customHeight="1" x14ac:dyDescent="0.2">
      <c r="A238" s="238"/>
      <c r="B238" s="233"/>
      <c r="C238" s="9" t="s">
        <v>471</v>
      </c>
      <c r="D238" s="7"/>
      <c r="E238" s="10" t="s">
        <v>615</v>
      </c>
      <c r="F238" s="7"/>
      <c r="G238" s="7"/>
      <c r="H238" s="10" t="s">
        <v>615</v>
      </c>
      <c r="I238" s="7">
        <f t="shared" si="25"/>
        <v>0</v>
      </c>
      <c r="R238" s="92"/>
      <c r="Z238" s="8"/>
      <c r="AA238" s="8"/>
      <c r="AB238" s="8"/>
      <c r="AC238" s="8"/>
      <c r="AD238" s="8"/>
      <c r="AE238" s="8"/>
      <c r="AF238" s="8"/>
      <c r="AG238" s="8"/>
    </row>
    <row r="239" spans="1:33" ht="12.75" customHeight="1" x14ac:dyDescent="0.2">
      <c r="A239" s="238"/>
      <c r="B239" s="233"/>
      <c r="C239" s="9" t="s">
        <v>477</v>
      </c>
      <c r="D239" s="7"/>
      <c r="E239" s="10">
        <f t="shared" si="26"/>
        <v>0</v>
      </c>
      <c r="F239" s="7"/>
      <c r="G239" s="7">
        <v>2736</v>
      </c>
      <c r="H239" s="10">
        <f t="shared" si="27"/>
        <v>1</v>
      </c>
      <c r="I239" s="7">
        <f t="shared" si="25"/>
        <v>2736</v>
      </c>
      <c r="R239" s="92"/>
      <c r="Z239" s="8"/>
      <c r="AA239" s="8"/>
      <c r="AB239" s="8"/>
      <c r="AC239" s="8"/>
      <c r="AD239" s="8"/>
      <c r="AE239" s="8"/>
      <c r="AF239" s="8"/>
      <c r="AG239" s="8"/>
    </row>
    <row r="240" spans="1:33" ht="12.75" customHeight="1" x14ac:dyDescent="0.2">
      <c r="A240" s="238"/>
      <c r="B240" s="233"/>
      <c r="C240" s="9" t="s">
        <v>480</v>
      </c>
      <c r="D240" s="15"/>
      <c r="E240" s="10" t="s">
        <v>615</v>
      </c>
      <c r="F240" s="7"/>
      <c r="G240" s="15"/>
      <c r="H240" s="10" t="s">
        <v>615</v>
      </c>
      <c r="I240" s="7">
        <f t="shared" si="25"/>
        <v>0</v>
      </c>
      <c r="R240" s="92"/>
      <c r="Z240" s="8"/>
      <c r="AA240" s="8"/>
      <c r="AB240" s="8"/>
      <c r="AC240" s="8"/>
      <c r="AD240" s="8"/>
      <c r="AE240" s="8"/>
      <c r="AF240" s="8"/>
      <c r="AG240" s="8"/>
    </row>
    <row r="241" spans="1:33" ht="12.75" customHeight="1" x14ac:dyDescent="0.2">
      <c r="A241" s="238"/>
      <c r="B241" s="233"/>
      <c r="C241" s="9" t="s">
        <v>494</v>
      </c>
      <c r="D241" s="15"/>
      <c r="E241" s="10">
        <f t="shared" si="26"/>
        <v>0</v>
      </c>
      <c r="F241" s="7"/>
      <c r="G241" s="7">
        <v>528</v>
      </c>
      <c r="H241" s="10">
        <f t="shared" si="27"/>
        <v>1</v>
      </c>
      <c r="I241" s="7">
        <f t="shared" si="25"/>
        <v>528</v>
      </c>
      <c r="R241" s="92"/>
      <c r="Z241" s="8"/>
      <c r="AA241" s="8"/>
      <c r="AB241" s="8"/>
      <c r="AC241" s="8"/>
      <c r="AD241" s="8"/>
      <c r="AE241" s="8"/>
      <c r="AF241" s="8"/>
      <c r="AG241" s="8"/>
    </row>
    <row r="242" spans="1:33" ht="12.75" customHeight="1" x14ac:dyDescent="0.2">
      <c r="A242" s="238"/>
      <c r="B242" s="233"/>
      <c r="C242" s="9" t="s">
        <v>502</v>
      </c>
      <c r="D242" s="7">
        <v>3600</v>
      </c>
      <c r="E242" s="10">
        <f t="shared" si="26"/>
        <v>0.77319587628865982</v>
      </c>
      <c r="F242" s="7"/>
      <c r="G242" s="7">
        <v>1056</v>
      </c>
      <c r="H242" s="10">
        <f t="shared" si="27"/>
        <v>0.22680412371134021</v>
      </c>
      <c r="I242" s="7">
        <f t="shared" si="25"/>
        <v>4656</v>
      </c>
      <c r="R242" s="92"/>
      <c r="Z242" s="8"/>
      <c r="AA242" s="8"/>
      <c r="AB242" s="8"/>
      <c r="AC242" s="8"/>
      <c r="AD242" s="8"/>
      <c r="AE242" s="8"/>
      <c r="AF242" s="8"/>
      <c r="AG242" s="8"/>
    </row>
    <row r="243" spans="1:33" ht="12.75" customHeight="1" x14ac:dyDescent="0.2">
      <c r="A243" s="238"/>
      <c r="B243" s="233"/>
      <c r="C243" s="9" t="s">
        <v>510</v>
      </c>
      <c r="D243" s="7"/>
      <c r="E243" s="10" t="s">
        <v>615</v>
      </c>
      <c r="F243" s="7"/>
      <c r="G243" s="7"/>
      <c r="H243" s="10" t="s">
        <v>615</v>
      </c>
      <c r="I243" s="7">
        <f t="shared" si="25"/>
        <v>0</v>
      </c>
      <c r="R243" s="92"/>
      <c r="Z243" s="8"/>
      <c r="AA243" s="8"/>
      <c r="AB243" s="8"/>
      <c r="AC243" s="8"/>
      <c r="AD243" s="8"/>
      <c r="AE243" s="8"/>
      <c r="AF243" s="8"/>
      <c r="AG243" s="8"/>
    </row>
    <row r="244" spans="1:33" ht="12.75" customHeight="1" x14ac:dyDescent="0.2">
      <c r="A244" s="238"/>
      <c r="B244" s="233"/>
      <c r="C244" s="49" t="s">
        <v>511</v>
      </c>
      <c r="D244" s="7">
        <v>720</v>
      </c>
      <c r="E244" s="10">
        <f t="shared" si="26"/>
        <v>0.68181818181818177</v>
      </c>
      <c r="F244" s="7"/>
      <c r="G244" s="7">
        <v>336</v>
      </c>
      <c r="H244" s="10">
        <f t="shared" si="27"/>
        <v>0.31818181818181818</v>
      </c>
      <c r="I244" s="7">
        <f t="shared" si="25"/>
        <v>1056</v>
      </c>
      <c r="R244" s="92"/>
      <c r="Z244" s="8"/>
      <c r="AA244" s="8"/>
      <c r="AB244" s="8"/>
      <c r="AC244" s="8"/>
      <c r="AD244" s="8"/>
      <c r="AE244" s="8"/>
      <c r="AF244" s="8"/>
      <c r="AG244" s="8"/>
    </row>
    <row r="245" spans="1:33" ht="12.75" customHeight="1" x14ac:dyDescent="0.2">
      <c r="A245" s="238"/>
      <c r="B245" s="233"/>
      <c r="C245" s="34" t="s">
        <v>44</v>
      </c>
      <c r="D245" s="32">
        <f>SUM(D235:D244)</f>
        <v>5536</v>
      </c>
      <c r="E245" s="33">
        <f t="shared" si="26"/>
        <v>0.37084673097534832</v>
      </c>
      <c r="F245" s="32"/>
      <c r="G245" s="32">
        <f>SUM(G235:G244)</f>
        <v>9392</v>
      </c>
      <c r="H245" s="33">
        <f t="shared" si="27"/>
        <v>0.62915326902465163</v>
      </c>
      <c r="I245" s="32">
        <f t="shared" si="25"/>
        <v>14928</v>
      </c>
      <c r="R245" s="92"/>
      <c r="Z245" s="8"/>
      <c r="AA245" s="8"/>
      <c r="AB245" s="8"/>
      <c r="AC245" s="8"/>
      <c r="AD245" s="8"/>
      <c r="AE245" s="8"/>
      <c r="AF245" s="8"/>
      <c r="AG245" s="8"/>
    </row>
    <row r="246" spans="1:33" ht="12.75" customHeight="1" x14ac:dyDescent="0.2">
      <c r="A246" s="238"/>
      <c r="B246" s="233"/>
      <c r="C246" s="52" t="s">
        <v>54</v>
      </c>
      <c r="D246" s="32"/>
      <c r="E246" s="33"/>
      <c r="F246" s="64"/>
      <c r="G246" s="32"/>
      <c r="H246" s="33"/>
      <c r="I246" s="32"/>
      <c r="Z246" s="8"/>
      <c r="AA246" s="8"/>
      <c r="AB246" s="8"/>
      <c r="AC246" s="8"/>
      <c r="AD246" s="8"/>
      <c r="AE246" s="8"/>
      <c r="AF246" s="8"/>
      <c r="AG246" s="8"/>
    </row>
    <row r="247" spans="1:33" ht="12.75" customHeight="1" x14ac:dyDescent="0.2">
      <c r="A247" s="238"/>
      <c r="B247" s="233"/>
      <c r="C247" s="9" t="s">
        <v>522</v>
      </c>
      <c r="D247" s="7"/>
      <c r="E247" s="10" t="s">
        <v>615</v>
      </c>
      <c r="F247" s="12"/>
      <c r="G247" s="7"/>
      <c r="H247" s="10" t="s">
        <v>615</v>
      </c>
      <c r="I247" s="7">
        <f t="shared" si="25"/>
        <v>0</v>
      </c>
      <c r="Z247" s="8"/>
      <c r="AA247" s="8"/>
      <c r="AB247" s="8"/>
      <c r="AC247" s="8"/>
      <c r="AD247" s="8"/>
      <c r="AE247" s="8"/>
      <c r="AF247" s="8"/>
      <c r="AG247" s="8"/>
    </row>
    <row r="248" spans="1:33" ht="12.75" customHeight="1" x14ac:dyDescent="0.2">
      <c r="A248" s="238"/>
      <c r="B248" s="233"/>
      <c r="C248" s="9" t="s">
        <v>423</v>
      </c>
      <c r="D248" s="15"/>
      <c r="E248" s="10">
        <f t="shared" si="26"/>
        <v>0</v>
      </c>
      <c r="F248" s="7"/>
      <c r="G248" s="15">
        <v>1872</v>
      </c>
      <c r="H248" s="10">
        <f t="shared" si="27"/>
        <v>1</v>
      </c>
      <c r="I248" s="7">
        <f t="shared" si="25"/>
        <v>1872</v>
      </c>
      <c r="R248" s="92"/>
      <c r="Z248" s="8"/>
      <c r="AA248" s="8"/>
      <c r="AB248" s="8"/>
      <c r="AC248" s="8"/>
      <c r="AD248" s="8"/>
      <c r="AE248" s="8"/>
      <c r="AF248" s="8"/>
      <c r="AG248" s="8"/>
    </row>
    <row r="249" spans="1:33" ht="12.75" customHeight="1" x14ac:dyDescent="0.2">
      <c r="A249" s="238"/>
      <c r="B249" s="233"/>
      <c r="C249" s="9" t="s">
        <v>431</v>
      </c>
      <c r="D249" s="15"/>
      <c r="E249" s="10" t="s">
        <v>615</v>
      </c>
      <c r="F249" s="7"/>
      <c r="G249" s="15"/>
      <c r="H249" s="10" t="s">
        <v>615</v>
      </c>
      <c r="I249" s="7">
        <f t="shared" si="25"/>
        <v>0</v>
      </c>
      <c r="R249" s="92"/>
      <c r="Z249" s="8"/>
      <c r="AA249" s="8"/>
      <c r="AB249" s="8"/>
      <c r="AC249" s="8"/>
      <c r="AD249" s="8"/>
      <c r="AE249" s="8"/>
      <c r="AF249" s="8"/>
      <c r="AG249" s="8"/>
    </row>
    <row r="250" spans="1:33" ht="12.75" customHeight="1" x14ac:dyDescent="0.2">
      <c r="A250" s="238"/>
      <c r="B250" s="233"/>
      <c r="C250" s="9" t="s">
        <v>452</v>
      </c>
      <c r="D250" s="7"/>
      <c r="E250" s="10" t="s">
        <v>615</v>
      </c>
      <c r="F250" s="7"/>
      <c r="G250" s="7"/>
      <c r="H250" s="10" t="s">
        <v>615</v>
      </c>
      <c r="I250" s="7">
        <f t="shared" si="25"/>
        <v>0</v>
      </c>
      <c r="R250" s="92"/>
      <c r="Z250" s="8"/>
      <c r="AA250" s="8"/>
      <c r="AB250" s="8"/>
      <c r="AC250" s="8"/>
      <c r="AD250" s="8"/>
      <c r="AE250" s="8"/>
      <c r="AF250" s="8"/>
      <c r="AG250" s="8"/>
    </row>
    <row r="251" spans="1:33" ht="12.75" customHeight="1" x14ac:dyDescent="0.2">
      <c r="A251" s="238"/>
      <c r="B251" s="233"/>
      <c r="C251" s="9" t="s">
        <v>455</v>
      </c>
      <c r="D251" s="15"/>
      <c r="E251" s="10">
        <f t="shared" si="26"/>
        <v>0</v>
      </c>
      <c r="F251" s="7"/>
      <c r="G251" s="15">
        <v>4608</v>
      </c>
      <c r="H251" s="10">
        <f t="shared" si="27"/>
        <v>1</v>
      </c>
      <c r="I251" s="7">
        <f t="shared" si="25"/>
        <v>4608</v>
      </c>
      <c r="R251" s="92"/>
      <c r="Z251" s="8"/>
      <c r="AA251" s="8"/>
      <c r="AB251" s="8"/>
      <c r="AC251" s="8"/>
      <c r="AD251" s="8"/>
      <c r="AE251" s="8"/>
      <c r="AF251" s="8"/>
      <c r="AG251" s="8"/>
    </row>
    <row r="252" spans="1:33" ht="12.75" customHeight="1" x14ac:dyDescent="0.2">
      <c r="A252" s="238"/>
      <c r="B252" s="233"/>
      <c r="C252" s="9" t="s">
        <v>459</v>
      </c>
      <c r="D252" s="7">
        <v>576</v>
      </c>
      <c r="E252" s="10">
        <f t="shared" si="26"/>
        <v>1</v>
      </c>
      <c r="F252" s="7"/>
      <c r="G252" s="7"/>
      <c r="H252" s="10">
        <f t="shared" si="27"/>
        <v>0</v>
      </c>
      <c r="I252" s="7">
        <f t="shared" si="25"/>
        <v>576</v>
      </c>
      <c r="R252" s="92"/>
      <c r="Z252" s="8"/>
      <c r="AA252" s="8"/>
      <c r="AB252" s="8"/>
      <c r="AC252" s="8"/>
      <c r="AD252" s="8"/>
      <c r="AE252" s="8"/>
      <c r="AF252" s="8"/>
      <c r="AG252" s="8"/>
    </row>
    <row r="253" spans="1:33" ht="12.75" customHeight="1" x14ac:dyDescent="0.2">
      <c r="A253" s="238"/>
      <c r="B253" s="233"/>
      <c r="C253" s="9" t="s">
        <v>460</v>
      </c>
      <c r="D253" s="7"/>
      <c r="E253" s="10">
        <f t="shared" si="26"/>
        <v>0</v>
      </c>
      <c r="F253" s="12"/>
      <c r="G253" s="7">
        <v>1632</v>
      </c>
      <c r="H253" s="10">
        <f t="shared" si="27"/>
        <v>1</v>
      </c>
      <c r="I253" s="7">
        <f t="shared" si="25"/>
        <v>1632</v>
      </c>
      <c r="R253" s="92"/>
      <c r="Z253" s="8"/>
      <c r="AA253" s="8"/>
      <c r="AB253" s="8"/>
      <c r="AC253" s="8"/>
      <c r="AD253" s="8"/>
      <c r="AE253" s="8"/>
      <c r="AF253" s="8"/>
      <c r="AG253" s="8"/>
    </row>
    <row r="254" spans="1:33" ht="12.75" customHeight="1" x14ac:dyDescent="0.2">
      <c r="A254" s="238"/>
      <c r="B254" s="233"/>
      <c r="C254" s="9" t="s">
        <v>461</v>
      </c>
      <c r="D254" s="15"/>
      <c r="E254" s="10">
        <f t="shared" si="26"/>
        <v>0</v>
      </c>
      <c r="F254" s="7"/>
      <c r="G254" s="15">
        <v>960</v>
      </c>
      <c r="H254" s="10">
        <f t="shared" si="27"/>
        <v>1</v>
      </c>
      <c r="I254" s="7">
        <f t="shared" si="25"/>
        <v>960</v>
      </c>
      <c r="R254" s="92"/>
      <c r="Z254" s="8"/>
      <c r="AA254" s="8"/>
      <c r="AB254" s="8"/>
      <c r="AC254" s="8"/>
      <c r="AD254" s="8"/>
      <c r="AE254" s="8"/>
      <c r="AF254" s="8"/>
      <c r="AG254" s="8"/>
    </row>
    <row r="255" spans="1:33" ht="12.75" customHeight="1" x14ac:dyDescent="0.2">
      <c r="A255" s="238"/>
      <c r="B255" s="233"/>
      <c r="C255" s="9" t="s">
        <v>488</v>
      </c>
      <c r="D255" s="7">
        <v>912</v>
      </c>
      <c r="E255" s="10">
        <f t="shared" si="26"/>
        <v>0.22007722007722008</v>
      </c>
      <c r="F255" s="7"/>
      <c r="G255" s="7">
        <v>3232</v>
      </c>
      <c r="H255" s="10">
        <f t="shared" si="27"/>
        <v>0.77992277992277992</v>
      </c>
      <c r="I255" s="7">
        <f t="shared" si="25"/>
        <v>4144</v>
      </c>
      <c r="R255" s="92"/>
      <c r="Z255" s="8"/>
      <c r="AA255" s="8"/>
      <c r="AB255" s="8"/>
      <c r="AC255" s="8"/>
      <c r="AD255" s="8"/>
      <c r="AE255" s="8"/>
      <c r="AF255" s="8"/>
      <c r="AG255" s="8"/>
    </row>
    <row r="256" spans="1:33" ht="12.75" customHeight="1" x14ac:dyDescent="0.2">
      <c r="A256" s="238"/>
      <c r="B256" s="233"/>
      <c r="C256" s="9" t="s">
        <v>490</v>
      </c>
      <c r="D256" s="7">
        <v>576</v>
      </c>
      <c r="E256" s="10">
        <f t="shared" si="26"/>
        <v>1</v>
      </c>
      <c r="F256" s="7"/>
      <c r="G256" s="7"/>
      <c r="H256" s="10">
        <f t="shared" si="27"/>
        <v>0</v>
      </c>
      <c r="I256" s="7">
        <f t="shared" si="25"/>
        <v>576</v>
      </c>
      <c r="R256" s="92"/>
      <c r="Z256" s="8"/>
      <c r="AA256" s="8"/>
      <c r="AB256" s="8"/>
      <c r="AC256" s="8"/>
      <c r="AD256" s="8"/>
      <c r="AE256" s="8"/>
      <c r="AF256" s="8"/>
      <c r="AG256" s="8"/>
    </row>
    <row r="257" spans="1:33" ht="12.75" customHeight="1" x14ac:dyDescent="0.2">
      <c r="A257" s="238"/>
      <c r="B257" s="233"/>
      <c r="C257" s="9" t="s">
        <v>495</v>
      </c>
      <c r="D257" s="7"/>
      <c r="E257" s="10">
        <f t="shared" si="26"/>
        <v>0</v>
      </c>
      <c r="F257" s="7"/>
      <c r="G257" s="7">
        <v>1152</v>
      </c>
      <c r="H257" s="10">
        <f t="shared" si="27"/>
        <v>1</v>
      </c>
      <c r="I257" s="7">
        <f t="shared" si="25"/>
        <v>1152</v>
      </c>
      <c r="R257" s="92"/>
      <c r="Z257" s="8"/>
      <c r="AA257" s="8"/>
      <c r="AB257" s="8"/>
      <c r="AC257" s="8"/>
      <c r="AD257" s="8"/>
      <c r="AE257" s="8"/>
      <c r="AF257" s="8"/>
      <c r="AG257" s="8"/>
    </row>
    <row r="258" spans="1:33" ht="12.75" customHeight="1" x14ac:dyDescent="0.2">
      <c r="A258" s="238"/>
      <c r="B258" s="233"/>
      <c r="C258" s="49" t="s">
        <v>501</v>
      </c>
      <c r="D258" s="7">
        <v>720</v>
      </c>
      <c r="E258" s="10">
        <f t="shared" si="26"/>
        <v>0.5</v>
      </c>
      <c r="F258" s="7"/>
      <c r="G258" s="7">
        <v>720</v>
      </c>
      <c r="H258" s="10">
        <f t="shared" si="27"/>
        <v>0.5</v>
      </c>
      <c r="I258" s="7">
        <f t="shared" si="25"/>
        <v>1440</v>
      </c>
      <c r="R258" s="92"/>
      <c r="Z258" s="8"/>
      <c r="AA258" s="8"/>
      <c r="AB258" s="8"/>
      <c r="AC258" s="8"/>
      <c r="AD258" s="8"/>
      <c r="AE258" s="8"/>
      <c r="AF258" s="8"/>
      <c r="AG258" s="8"/>
    </row>
    <row r="259" spans="1:33" ht="12.75" customHeight="1" x14ac:dyDescent="0.2">
      <c r="A259" s="238"/>
      <c r="B259" s="233"/>
      <c r="C259" s="49" t="s">
        <v>509</v>
      </c>
      <c r="D259" s="15"/>
      <c r="E259" s="10" t="s">
        <v>615</v>
      </c>
      <c r="F259" s="7"/>
      <c r="G259" s="15"/>
      <c r="H259" s="10" t="s">
        <v>615</v>
      </c>
      <c r="I259" s="7">
        <f t="shared" si="25"/>
        <v>0</v>
      </c>
      <c r="R259" s="92"/>
      <c r="Z259" s="8"/>
      <c r="AA259" s="8"/>
      <c r="AB259" s="8"/>
      <c r="AC259" s="8"/>
      <c r="AD259" s="8"/>
      <c r="AE259" s="8"/>
      <c r="AF259" s="8"/>
      <c r="AG259" s="8"/>
    </row>
    <row r="260" spans="1:33" ht="12.75" customHeight="1" x14ac:dyDescent="0.2">
      <c r="A260" s="238"/>
      <c r="B260" s="233"/>
      <c r="C260" s="34" t="s">
        <v>44</v>
      </c>
      <c r="D260" s="32">
        <f>SUM(D247:D259)</f>
        <v>2784</v>
      </c>
      <c r="E260" s="33">
        <f t="shared" si="26"/>
        <v>0.16415094339622641</v>
      </c>
      <c r="F260" s="32"/>
      <c r="G260" s="32">
        <f>SUM(G247:G259)</f>
        <v>14176</v>
      </c>
      <c r="H260" s="33">
        <f t="shared" si="27"/>
        <v>0.83584905660377362</v>
      </c>
      <c r="I260" s="32">
        <f t="shared" si="25"/>
        <v>16960</v>
      </c>
      <c r="R260" s="92"/>
      <c r="Z260" s="8"/>
      <c r="AA260" s="8"/>
      <c r="AB260" s="8"/>
      <c r="AC260" s="8"/>
      <c r="AD260" s="8"/>
      <c r="AE260" s="8"/>
      <c r="AF260" s="8"/>
      <c r="AG260" s="8"/>
    </row>
    <row r="261" spans="1:33" ht="12.75" customHeight="1" thickBot="1" x14ac:dyDescent="0.25">
      <c r="A261" s="238"/>
      <c r="B261" s="234"/>
      <c r="C261" s="63" t="s">
        <v>0</v>
      </c>
      <c r="D261" s="62">
        <f>SUM(D233,D245,D260)</f>
        <v>10672</v>
      </c>
      <c r="E261" s="60">
        <f t="shared" si="26"/>
        <v>0.20882905447714464</v>
      </c>
      <c r="F261" s="62"/>
      <c r="G261" s="62">
        <f>SUM(G233,G245,G260)</f>
        <v>40432</v>
      </c>
      <c r="H261" s="60">
        <f t="shared" si="27"/>
        <v>0.79117094552285538</v>
      </c>
      <c r="I261" s="62">
        <f t="shared" si="25"/>
        <v>51104</v>
      </c>
      <c r="N261" s="92"/>
      <c r="Z261" s="8"/>
      <c r="AA261" s="8"/>
      <c r="AB261" s="8"/>
      <c r="AC261" s="8"/>
      <c r="AD261" s="8"/>
      <c r="AE261" s="8"/>
      <c r="AF261" s="8"/>
      <c r="AG261" s="8"/>
    </row>
    <row r="262" spans="1:33" ht="12.75" customHeight="1" x14ac:dyDescent="0.2">
      <c r="A262" s="221" t="s">
        <v>346</v>
      </c>
      <c r="B262" s="224" t="s">
        <v>354</v>
      </c>
      <c r="C262" s="51" t="s">
        <v>583</v>
      </c>
      <c r="D262" s="16"/>
      <c r="E262" s="10" t="s">
        <v>615</v>
      </c>
      <c r="F262" s="5"/>
      <c r="G262" s="16"/>
      <c r="H262" s="10" t="s">
        <v>615</v>
      </c>
      <c r="I262" s="16">
        <f t="shared" si="25"/>
        <v>0</v>
      </c>
      <c r="N262" s="92"/>
      <c r="Z262" s="8"/>
      <c r="AA262" s="8"/>
      <c r="AB262" s="8"/>
      <c r="AC262" s="8"/>
      <c r="AD262" s="8"/>
      <c r="AE262" s="8"/>
      <c r="AF262" s="8"/>
      <c r="AG262" s="8"/>
    </row>
    <row r="263" spans="1:33" ht="12.75" customHeight="1" x14ac:dyDescent="0.2">
      <c r="A263" s="242"/>
      <c r="B263" s="224"/>
      <c r="C263" s="9" t="s">
        <v>584</v>
      </c>
      <c r="D263" s="7"/>
      <c r="E263" s="10" t="s">
        <v>615</v>
      </c>
      <c r="F263" s="12"/>
      <c r="G263" s="7"/>
      <c r="H263" s="10" t="s">
        <v>615</v>
      </c>
      <c r="I263" s="7">
        <f t="shared" si="25"/>
        <v>0</v>
      </c>
      <c r="Z263" s="8"/>
      <c r="AA263" s="8"/>
      <c r="AB263" s="8"/>
      <c r="AC263" s="8"/>
      <c r="AD263" s="8"/>
      <c r="AE263" s="8"/>
      <c r="AF263" s="8"/>
      <c r="AG263" s="8"/>
    </row>
    <row r="264" spans="1:33" ht="12.75" customHeight="1" x14ac:dyDescent="0.2">
      <c r="A264" s="242"/>
      <c r="B264" s="224"/>
      <c r="C264" s="9" t="s">
        <v>585</v>
      </c>
      <c r="D264" s="7"/>
      <c r="E264" s="10" t="s">
        <v>615</v>
      </c>
      <c r="F264" s="7"/>
      <c r="G264" s="7"/>
      <c r="H264" s="10" t="s">
        <v>615</v>
      </c>
      <c r="I264" s="7">
        <f t="shared" si="25"/>
        <v>0</v>
      </c>
      <c r="N264" s="92"/>
      <c r="Z264" s="8"/>
      <c r="AA264" s="8"/>
      <c r="AB264" s="8"/>
      <c r="AC264" s="8"/>
      <c r="AD264" s="8"/>
      <c r="AE264" s="8"/>
      <c r="AF264" s="8"/>
      <c r="AG264" s="8"/>
    </row>
    <row r="265" spans="1:33" ht="12.75" customHeight="1" x14ac:dyDescent="0.2">
      <c r="A265" s="242"/>
      <c r="B265" s="224"/>
      <c r="C265" s="9" t="s">
        <v>586</v>
      </c>
      <c r="D265" s="7"/>
      <c r="E265" s="10" t="s">
        <v>615</v>
      </c>
      <c r="F265" s="12"/>
      <c r="G265" s="7"/>
      <c r="H265" s="10" t="s">
        <v>615</v>
      </c>
      <c r="I265" s="7">
        <f t="shared" si="25"/>
        <v>0</v>
      </c>
      <c r="Z265" s="8"/>
      <c r="AA265" s="8"/>
      <c r="AB265" s="8"/>
      <c r="AC265" s="8"/>
      <c r="AD265" s="8"/>
      <c r="AE265" s="8"/>
      <c r="AF265" s="8"/>
      <c r="AG265" s="8"/>
    </row>
    <row r="266" spans="1:33" ht="12.75" customHeight="1" x14ac:dyDescent="0.2">
      <c r="A266" s="242"/>
      <c r="B266" s="224"/>
      <c r="C266" s="205" t="s">
        <v>587</v>
      </c>
      <c r="D266" s="7"/>
      <c r="E266" s="10" t="s">
        <v>615</v>
      </c>
      <c r="F266" s="12"/>
      <c r="G266" s="7"/>
      <c r="H266" s="10" t="s">
        <v>615</v>
      </c>
      <c r="I266" s="7">
        <f t="shared" si="25"/>
        <v>0</v>
      </c>
      <c r="N266" s="92"/>
      <c r="Z266" s="8"/>
      <c r="AA266" s="8"/>
      <c r="AB266" s="8"/>
      <c r="AC266" s="8"/>
      <c r="AD266" s="8"/>
      <c r="AE266" s="8"/>
      <c r="AF266" s="8"/>
      <c r="AG266" s="8"/>
    </row>
    <row r="267" spans="1:33" ht="12.75" customHeight="1" x14ac:dyDescent="0.2">
      <c r="A267" s="242"/>
      <c r="B267" s="224"/>
      <c r="C267" s="9" t="s">
        <v>588</v>
      </c>
      <c r="D267" s="7"/>
      <c r="E267" s="10" t="s">
        <v>615</v>
      </c>
      <c r="F267" s="12"/>
      <c r="G267" s="7"/>
      <c r="H267" s="10" t="s">
        <v>615</v>
      </c>
      <c r="I267" s="7">
        <f t="shared" si="25"/>
        <v>0</v>
      </c>
      <c r="N267" s="92"/>
      <c r="Z267" s="8"/>
      <c r="AA267" s="8"/>
      <c r="AB267" s="8"/>
      <c r="AC267" s="8"/>
      <c r="AD267" s="8"/>
      <c r="AE267" s="8"/>
      <c r="AF267" s="8"/>
      <c r="AG267" s="8"/>
    </row>
    <row r="268" spans="1:33" ht="12.75" customHeight="1" x14ac:dyDescent="0.2">
      <c r="A268" s="242"/>
      <c r="B268" s="224"/>
      <c r="C268" s="9" t="s">
        <v>589</v>
      </c>
      <c r="D268" s="7">
        <v>1920</v>
      </c>
      <c r="E268" s="10">
        <f t="shared" si="26"/>
        <v>0.38461538461538464</v>
      </c>
      <c r="F268" s="12"/>
      <c r="G268" s="7">
        <v>3072</v>
      </c>
      <c r="H268" s="10">
        <f t="shared" si="27"/>
        <v>0.61538461538461542</v>
      </c>
      <c r="I268" s="7">
        <f t="shared" si="25"/>
        <v>4992</v>
      </c>
      <c r="N268" s="92"/>
      <c r="R268" s="92"/>
      <c r="Z268" s="8"/>
      <c r="AA268" s="8"/>
      <c r="AB268" s="8"/>
      <c r="AC268" s="8"/>
      <c r="AD268" s="8"/>
      <c r="AE268" s="8"/>
      <c r="AF268" s="8"/>
      <c r="AG268" s="8"/>
    </row>
    <row r="269" spans="1:33" ht="12.75" customHeight="1" x14ac:dyDescent="0.2">
      <c r="A269" s="242"/>
      <c r="B269" s="224"/>
      <c r="C269" s="9" t="s">
        <v>590</v>
      </c>
      <c r="D269" s="7"/>
      <c r="E269" s="10" t="s">
        <v>615</v>
      </c>
      <c r="F269" s="12"/>
      <c r="G269" s="7"/>
      <c r="H269" s="10" t="s">
        <v>615</v>
      </c>
      <c r="I269" s="7">
        <f t="shared" si="25"/>
        <v>0</v>
      </c>
      <c r="R269" s="92"/>
      <c r="Z269" s="8"/>
      <c r="AA269" s="8"/>
      <c r="AB269" s="8"/>
      <c r="AC269" s="8"/>
      <c r="AD269" s="8"/>
      <c r="AE269" s="8"/>
      <c r="AF269" s="8"/>
      <c r="AG269" s="8"/>
    </row>
    <row r="270" spans="1:33" ht="12.75" customHeight="1" x14ac:dyDescent="0.2">
      <c r="A270" s="242"/>
      <c r="B270" s="224"/>
      <c r="C270" s="51" t="s">
        <v>591</v>
      </c>
      <c r="D270" s="14">
        <v>1408</v>
      </c>
      <c r="E270" s="17">
        <f t="shared" si="26"/>
        <v>0.59459459459459463</v>
      </c>
      <c r="F270" s="16"/>
      <c r="G270" s="14">
        <v>960</v>
      </c>
      <c r="H270" s="17">
        <f t="shared" si="27"/>
        <v>0.40540540540540543</v>
      </c>
      <c r="I270" s="16">
        <f t="shared" si="25"/>
        <v>2368</v>
      </c>
      <c r="R270" s="92"/>
      <c r="Z270" s="8"/>
      <c r="AA270" s="8"/>
      <c r="AB270" s="8"/>
      <c r="AC270" s="8"/>
      <c r="AD270" s="8"/>
      <c r="AE270" s="8"/>
      <c r="AF270" s="8"/>
      <c r="AG270" s="8"/>
    </row>
    <row r="271" spans="1:33" ht="12.75" customHeight="1" x14ac:dyDescent="0.2">
      <c r="A271" s="242"/>
      <c r="B271" s="224"/>
      <c r="C271" s="9" t="s">
        <v>489</v>
      </c>
      <c r="D271" s="7"/>
      <c r="E271" s="10">
        <f t="shared" si="26"/>
        <v>0</v>
      </c>
      <c r="F271" s="7"/>
      <c r="G271" s="7">
        <v>4784</v>
      </c>
      <c r="H271" s="10">
        <f t="shared" si="27"/>
        <v>1</v>
      </c>
      <c r="I271" s="7">
        <f t="shared" si="25"/>
        <v>4784</v>
      </c>
      <c r="R271" s="92"/>
      <c r="Z271" s="8"/>
      <c r="AA271" s="8"/>
      <c r="AB271" s="8"/>
      <c r="AC271" s="8"/>
      <c r="AD271" s="8"/>
      <c r="AE271" s="8"/>
      <c r="AF271" s="8"/>
      <c r="AG271" s="8"/>
    </row>
    <row r="272" spans="1:33" ht="12.75" customHeight="1" x14ac:dyDescent="0.2">
      <c r="A272" s="242"/>
      <c r="B272" s="224"/>
      <c r="C272" s="9" t="s">
        <v>493</v>
      </c>
      <c r="D272" s="7"/>
      <c r="E272" s="10" t="s">
        <v>615</v>
      </c>
      <c r="F272" s="7"/>
      <c r="G272" s="7"/>
      <c r="H272" s="10" t="s">
        <v>615</v>
      </c>
      <c r="I272" s="7">
        <f t="shared" si="25"/>
        <v>0</v>
      </c>
      <c r="R272" s="92"/>
      <c r="Z272" s="8"/>
      <c r="AA272" s="8"/>
      <c r="AB272" s="8"/>
      <c r="AC272" s="8"/>
      <c r="AD272" s="8"/>
      <c r="AE272" s="8"/>
      <c r="AF272" s="8"/>
      <c r="AG272" s="8"/>
    </row>
    <row r="273" spans="1:33" ht="12.75" customHeight="1" x14ac:dyDescent="0.2">
      <c r="A273" s="242"/>
      <c r="B273" s="224"/>
      <c r="C273" s="9" t="s">
        <v>496</v>
      </c>
      <c r="D273" s="7"/>
      <c r="E273" s="10">
        <f t="shared" si="26"/>
        <v>0</v>
      </c>
      <c r="F273" s="7"/>
      <c r="G273" s="7">
        <v>1680</v>
      </c>
      <c r="H273" s="10">
        <f t="shared" si="27"/>
        <v>1</v>
      </c>
      <c r="I273" s="7">
        <f t="shared" si="25"/>
        <v>1680</v>
      </c>
      <c r="N273" s="92"/>
      <c r="R273" s="92"/>
      <c r="Z273" s="8"/>
      <c r="AA273" s="8"/>
      <c r="AB273" s="8"/>
      <c r="AC273" s="8"/>
      <c r="AD273" s="8"/>
      <c r="AE273" s="8"/>
      <c r="AF273" s="8"/>
      <c r="AG273" s="8"/>
    </row>
    <row r="274" spans="1:33" ht="12.75" customHeight="1" x14ac:dyDescent="0.2">
      <c r="A274" s="242"/>
      <c r="B274" s="224"/>
      <c r="C274" s="9" t="s">
        <v>592</v>
      </c>
      <c r="D274" s="7"/>
      <c r="E274" s="10" t="s">
        <v>615</v>
      </c>
      <c r="F274" s="7"/>
      <c r="G274" s="7"/>
      <c r="H274" s="10" t="s">
        <v>615</v>
      </c>
      <c r="I274" s="7">
        <f t="shared" si="25"/>
        <v>0</v>
      </c>
      <c r="R274" s="92"/>
      <c r="Z274" s="8"/>
      <c r="AA274" s="8"/>
      <c r="AB274" s="8"/>
      <c r="AC274" s="8"/>
      <c r="AD274" s="8"/>
      <c r="AE274" s="8"/>
      <c r="AF274" s="8"/>
      <c r="AG274" s="8"/>
    </row>
    <row r="275" spans="1:33" ht="12.75" customHeight="1" x14ac:dyDescent="0.2">
      <c r="A275" s="242"/>
      <c r="B275" s="224"/>
      <c r="C275" s="9" t="s">
        <v>663</v>
      </c>
      <c r="D275" s="7"/>
      <c r="E275" s="10">
        <f t="shared" si="26"/>
        <v>0</v>
      </c>
      <c r="F275" s="7"/>
      <c r="G275" s="7">
        <v>1008</v>
      </c>
      <c r="H275" s="10">
        <f t="shared" si="27"/>
        <v>1</v>
      </c>
      <c r="I275" s="7">
        <f t="shared" si="25"/>
        <v>1008</v>
      </c>
      <c r="R275" s="92"/>
      <c r="Z275" s="8"/>
      <c r="AA275" s="8"/>
      <c r="AB275" s="8"/>
      <c r="AC275" s="8"/>
      <c r="AD275" s="8"/>
      <c r="AE275" s="8"/>
      <c r="AF275" s="8"/>
      <c r="AG275" s="8"/>
    </row>
    <row r="276" spans="1:33" ht="12.75" customHeight="1" x14ac:dyDescent="0.2">
      <c r="A276" s="242"/>
      <c r="B276" s="224"/>
      <c r="C276" s="48" t="s">
        <v>675</v>
      </c>
      <c r="D276" s="7"/>
      <c r="E276" s="10" t="s">
        <v>615</v>
      </c>
      <c r="F276" s="7"/>
      <c r="G276" s="7"/>
      <c r="H276" s="10" t="s">
        <v>615</v>
      </c>
      <c r="I276" s="7">
        <f t="shared" si="25"/>
        <v>0</v>
      </c>
      <c r="R276" s="92"/>
      <c r="Z276" s="8"/>
      <c r="AA276" s="8"/>
      <c r="AB276" s="8"/>
      <c r="AC276" s="8"/>
      <c r="AD276" s="8"/>
      <c r="AE276" s="8"/>
      <c r="AF276" s="8"/>
      <c r="AG276" s="8"/>
    </row>
    <row r="277" spans="1:33" ht="12.75" customHeight="1" x14ac:dyDescent="0.2">
      <c r="A277" s="242"/>
      <c r="B277" s="224"/>
      <c r="C277" s="9" t="s">
        <v>676</v>
      </c>
      <c r="D277" s="7"/>
      <c r="E277" s="10" t="s">
        <v>615</v>
      </c>
      <c r="F277" s="7"/>
      <c r="G277" s="7"/>
      <c r="H277" s="10" t="s">
        <v>615</v>
      </c>
      <c r="I277" s="7">
        <f t="shared" si="25"/>
        <v>0</v>
      </c>
      <c r="N277" s="92"/>
      <c r="R277" s="92"/>
      <c r="Z277" s="8"/>
      <c r="AA277" s="8"/>
      <c r="AB277" s="8"/>
      <c r="AC277" s="8"/>
      <c r="AD277" s="8"/>
      <c r="AE277" s="8"/>
      <c r="AF277" s="8"/>
      <c r="AG277" s="8"/>
    </row>
    <row r="278" spans="1:33" ht="12.75" customHeight="1" thickBot="1" x14ac:dyDescent="0.25">
      <c r="A278" s="242"/>
      <c r="B278" s="227"/>
      <c r="C278" s="63" t="s">
        <v>0</v>
      </c>
      <c r="D278" s="62">
        <f>SUM(D262:D277)</f>
        <v>3328</v>
      </c>
      <c r="E278" s="60">
        <f t="shared" si="26"/>
        <v>0.2243797195253506</v>
      </c>
      <c r="F278" s="62"/>
      <c r="G278" s="62">
        <f>SUM(G262:G277)</f>
        <v>11504</v>
      </c>
      <c r="H278" s="60">
        <f t="shared" si="27"/>
        <v>0.77562028047464937</v>
      </c>
      <c r="I278" s="62">
        <f t="shared" si="25"/>
        <v>14832</v>
      </c>
      <c r="N278" s="92"/>
      <c r="R278" s="92"/>
      <c r="Z278" s="8"/>
      <c r="AA278" s="8"/>
      <c r="AB278" s="8"/>
      <c r="AC278" s="8"/>
      <c r="AD278" s="8"/>
      <c r="AE278" s="8"/>
      <c r="AF278" s="8"/>
      <c r="AG278" s="8"/>
    </row>
    <row r="279" spans="1:33" ht="12.75" customHeight="1" x14ac:dyDescent="0.2">
      <c r="A279" s="242"/>
      <c r="B279" s="223" t="s">
        <v>340</v>
      </c>
      <c r="C279" s="47" t="s">
        <v>593</v>
      </c>
      <c r="D279" s="16"/>
      <c r="E279" s="10" t="s">
        <v>615</v>
      </c>
      <c r="F279" s="16"/>
      <c r="G279" s="16"/>
      <c r="H279" s="10" t="s">
        <v>615</v>
      </c>
      <c r="I279" s="16">
        <f t="shared" si="25"/>
        <v>0</v>
      </c>
      <c r="N279" s="92"/>
      <c r="Z279" s="8"/>
      <c r="AA279" s="8"/>
      <c r="AB279" s="8"/>
      <c r="AC279" s="8"/>
      <c r="AD279" s="8"/>
      <c r="AE279" s="8"/>
      <c r="AF279" s="8"/>
      <c r="AG279" s="8"/>
    </row>
    <row r="280" spans="1:33" ht="12.75" customHeight="1" x14ac:dyDescent="0.2">
      <c r="A280" s="242"/>
      <c r="B280" s="225"/>
      <c r="C280" s="9" t="s">
        <v>594</v>
      </c>
      <c r="D280" s="7"/>
      <c r="E280" s="10" t="s">
        <v>615</v>
      </c>
      <c r="F280" s="7"/>
      <c r="G280" s="7"/>
      <c r="H280" s="10" t="s">
        <v>615</v>
      </c>
      <c r="I280" s="7">
        <f t="shared" si="25"/>
        <v>0</v>
      </c>
      <c r="Z280" s="8"/>
      <c r="AA280" s="8"/>
      <c r="AB280" s="8"/>
      <c r="AC280" s="8"/>
      <c r="AD280" s="8"/>
      <c r="AE280" s="8"/>
      <c r="AF280" s="8"/>
      <c r="AG280" s="8"/>
    </row>
    <row r="281" spans="1:33" ht="12.75" customHeight="1" x14ac:dyDescent="0.2">
      <c r="A281" s="242"/>
      <c r="B281" s="225"/>
      <c r="C281" s="49" t="s">
        <v>519</v>
      </c>
      <c r="D281" s="7"/>
      <c r="E281" s="10" t="s">
        <v>615</v>
      </c>
      <c r="F281" s="7"/>
      <c r="G281" s="7"/>
      <c r="H281" s="10" t="s">
        <v>615</v>
      </c>
      <c r="I281" s="7">
        <f t="shared" si="25"/>
        <v>0</v>
      </c>
      <c r="N281" s="92"/>
      <c r="Z281" s="8"/>
      <c r="AA281" s="8"/>
      <c r="AB281" s="8"/>
      <c r="AC281" s="8"/>
      <c r="AD281" s="8"/>
      <c r="AE281" s="8"/>
      <c r="AF281" s="8"/>
      <c r="AG281" s="8"/>
    </row>
    <row r="282" spans="1:33" ht="12.75" customHeight="1" thickBot="1" x14ac:dyDescent="0.25">
      <c r="A282" s="242"/>
      <c r="B282" s="226"/>
      <c r="C282" s="61" t="s">
        <v>0</v>
      </c>
      <c r="D282" s="62">
        <f>SUM(D279:D281)</f>
        <v>0</v>
      </c>
      <c r="E282" s="60" t="s">
        <v>615</v>
      </c>
      <c r="F282" s="62"/>
      <c r="G282" s="62">
        <f>SUM(G279:G281)</f>
        <v>0</v>
      </c>
      <c r="H282" s="60" t="s">
        <v>615</v>
      </c>
      <c r="I282" s="62">
        <f t="shared" si="25"/>
        <v>0</v>
      </c>
      <c r="N282" s="92"/>
      <c r="Z282" s="8"/>
      <c r="AA282" s="8"/>
      <c r="AB282" s="8"/>
      <c r="AC282" s="8"/>
      <c r="AD282" s="8"/>
      <c r="AE282" s="8"/>
      <c r="AF282" s="8"/>
      <c r="AG282" s="8"/>
    </row>
    <row r="283" spans="1:33" ht="12.75" customHeight="1" thickBot="1" x14ac:dyDescent="0.25">
      <c r="A283" s="222"/>
      <c r="B283" s="228" t="s">
        <v>171</v>
      </c>
      <c r="C283" s="229"/>
      <c r="D283" s="75">
        <f>SUM(D261,D278,D282)</f>
        <v>14000</v>
      </c>
      <c r="E283" s="76">
        <f t="shared" si="26"/>
        <v>0.21232710507158456</v>
      </c>
      <c r="F283" s="77"/>
      <c r="G283" s="75">
        <f>SUM(G261,G278,G282)</f>
        <v>51936</v>
      </c>
      <c r="H283" s="76">
        <f t="shared" si="27"/>
        <v>0.78767289492841541</v>
      </c>
      <c r="I283" s="77">
        <f t="shared" si="25"/>
        <v>65936</v>
      </c>
      <c r="Z283" s="8"/>
      <c r="AA283" s="8"/>
      <c r="AB283" s="8"/>
      <c r="AC283" s="8"/>
      <c r="AD283" s="8"/>
      <c r="AE283" s="8"/>
      <c r="AF283" s="8"/>
      <c r="AG283" s="8"/>
    </row>
    <row r="284" spans="1:33" ht="12.75" customHeight="1" x14ac:dyDescent="0.2">
      <c r="A284" s="235" t="s">
        <v>345</v>
      </c>
      <c r="B284" s="223" t="s">
        <v>341</v>
      </c>
      <c r="C284" s="46" t="s">
        <v>179</v>
      </c>
      <c r="D284" s="35"/>
      <c r="E284" s="35"/>
      <c r="F284" s="35"/>
      <c r="G284" s="35"/>
      <c r="H284" s="35"/>
      <c r="I284" s="35"/>
      <c r="N284" s="92"/>
      <c r="Z284" s="8"/>
      <c r="AA284" s="8"/>
      <c r="AB284" s="8"/>
      <c r="AC284" s="8"/>
      <c r="AD284" s="8"/>
      <c r="AE284" s="8"/>
      <c r="AF284" s="8"/>
      <c r="AG284" s="8"/>
    </row>
    <row r="285" spans="1:33" ht="12.75" customHeight="1" x14ac:dyDescent="0.2">
      <c r="A285" s="238"/>
      <c r="B285" s="225"/>
      <c r="C285" s="9" t="s">
        <v>595</v>
      </c>
      <c r="D285" s="15">
        <v>320</v>
      </c>
      <c r="E285" s="10">
        <f t="shared" ref="E285:E292" si="28">+D285/$I285</f>
        <v>7.1942446043165464E-2</v>
      </c>
      <c r="F285" s="7"/>
      <c r="G285" s="15">
        <v>4128</v>
      </c>
      <c r="H285" s="10">
        <f t="shared" ref="H285:H292" si="29">+G285/$I285</f>
        <v>0.92805755395683454</v>
      </c>
      <c r="I285" s="7">
        <f t="shared" ref="I285:I292" si="30">+D285+G285</f>
        <v>4448</v>
      </c>
      <c r="N285" s="92"/>
      <c r="R285" s="92"/>
      <c r="Z285" s="8"/>
      <c r="AA285" s="8"/>
      <c r="AB285" s="8"/>
      <c r="AC285" s="8"/>
      <c r="AD285" s="8"/>
      <c r="AE285" s="8"/>
      <c r="AF285" s="8"/>
      <c r="AG285" s="8"/>
    </row>
    <row r="286" spans="1:33" ht="12.75" customHeight="1" x14ac:dyDescent="0.2">
      <c r="A286" s="238"/>
      <c r="B286" s="225"/>
      <c r="C286" s="9" t="s">
        <v>440</v>
      </c>
      <c r="D286" s="15"/>
      <c r="E286" s="10" t="s">
        <v>615</v>
      </c>
      <c r="F286" s="7"/>
      <c r="G286" s="15"/>
      <c r="H286" s="10" t="s">
        <v>615</v>
      </c>
      <c r="I286" s="7">
        <f t="shared" si="30"/>
        <v>0</v>
      </c>
      <c r="R286" s="92"/>
      <c r="Z286" s="8"/>
      <c r="AA286" s="8"/>
      <c r="AB286" s="8"/>
      <c r="AC286" s="8"/>
      <c r="AD286" s="8"/>
      <c r="AE286" s="8"/>
      <c r="AF286" s="8"/>
      <c r="AG286" s="8"/>
    </row>
    <row r="287" spans="1:33" ht="12.75" customHeight="1" x14ac:dyDescent="0.2">
      <c r="A287" s="238"/>
      <c r="B287" s="225"/>
      <c r="C287" s="9" t="s">
        <v>452</v>
      </c>
      <c r="D287" s="15"/>
      <c r="E287" s="10" t="s">
        <v>615</v>
      </c>
      <c r="F287" s="7"/>
      <c r="G287" s="15"/>
      <c r="H287" s="10" t="s">
        <v>615</v>
      </c>
      <c r="I287" s="7">
        <f t="shared" si="30"/>
        <v>0</v>
      </c>
      <c r="R287" s="92"/>
      <c r="Z287" s="8"/>
      <c r="AA287" s="8"/>
      <c r="AB287" s="8"/>
      <c r="AC287" s="8"/>
      <c r="AD287" s="8"/>
      <c r="AE287" s="8"/>
      <c r="AF287" s="8"/>
      <c r="AG287" s="8"/>
    </row>
    <row r="288" spans="1:33" ht="12.75" customHeight="1" x14ac:dyDescent="0.2">
      <c r="A288" s="238"/>
      <c r="B288" s="225"/>
      <c r="C288" s="150" t="s">
        <v>480</v>
      </c>
      <c r="D288" s="15">
        <v>2112</v>
      </c>
      <c r="E288" s="10">
        <f t="shared" si="28"/>
        <v>1</v>
      </c>
      <c r="F288" s="7"/>
      <c r="G288" s="15"/>
      <c r="H288" s="10">
        <f t="shared" si="29"/>
        <v>0</v>
      </c>
      <c r="I288" s="7">
        <f t="shared" si="30"/>
        <v>2112</v>
      </c>
      <c r="R288" s="92"/>
      <c r="Z288" s="8"/>
      <c r="AA288" s="8"/>
      <c r="AB288" s="8"/>
      <c r="AC288" s="8"/>
      <c r="AD288" s="8"/>
      <c r="AE288" s="8"/>
      <c r="AF288" s="8"/>
      <c r="AG288" s="8"/>
    </row>
    <row r="289" spans="1:33" ht="12.75" customHeight="1" x14ac:dyDescent="0.2">
      <c r="A289" s="238"/>
      <c r="B289" s="225"/>
      <c r="C289" s="9" t="s">
        <v>490</v>
      </c>
      <c r="D289" s="7">
        <v>448</v>
      </c>
      <c r="E289" s="10">
        <f t="shared" si="28"/>
        <v>0.7567567567567568</v>
      </c>
      <c r="F289" s="7"/>
      <c r="G289" s="7">
        <v>144</v>
      </c>
      <c r="H289" s="10">
        <f t="shared" si="29"/>
        <v>0.24324324324324326</v>
      </c>
      <c r="I289" s="7">
        <f t="shared" si="30"/>
        <v>592</v>
      </c>
      <c r="R289" s="92"/>
      <c r="Z289" s="8"/>
      <c r="AA289" s="8"/>
      <c r="AB289" s="8"/>
      <c r="AC289" s="8"/>
      <c r="AD289" s="8"/>
      <c r="AE289" s="8"/>
      <c r="AF289" s="8"/>
      <c r="AG289" s="8"/>
    </row>
    <row r="290" spans="1:33" ht="12.75" customHeight="1" x14ac:dyDescent="0.2">
      <c r="A290" s="238"/>
      <c r="B290" s="225"/>
      <c r="C290" s="9" t="s">
        <v>511</v>
      </c>
      <c r="D290" s="16"/>
      <c r="E290" s="17">
        <f t="shared" si="28"/>
        <v>0</v>
      </c>
      <c r="F290" s="5"/>
      <c r="G290" s="16">
        <v>4848</v>
      </c>
      <c r="H290" s="17">
        <f t="shared" si="29"/>
        <v>1</v>
      </c>
      <c r="I290" s="16">
        <f t="shared" si="30"/>
        <v>4848</v>
      </c>
      <c r="N290" s="92"/>
      <c r="R290" s="92"/>
      <c r="Z290" s="8"/>
      <c r="AA290" s="8"/>
      <c r="AB290" s="8"/>
      <c r="AC290" s="8"/>
      <c r="AD290" s="8"/>
      <c r="AE290" s="8"/>
      <c r="AF290" s="8"/>
      <c r="AG290" s="8"/>
    </row>
    <row r="291" spans="1:33" ht="12.75" customHeight="1" x14ac:dyDescent="0.2">
      <c r="A291" s="238"/>
      <c r="B291" s="225"/>
      <c r="C291" s="9" t="s">
        <v>596</v>
      </c>
      <c r="D291" s="7">
        <v>2000</v>
      </c>
      <c r="E291" s="10">
        <f t="shared" si="28"/>
        <v>1</v>
      </c>
      <c r="F291" s="7"/>
      <c r="G291" s="7"/>
      <c r="H291" s="10">
        <f t="shared" si="29"/>
        <v>0</v>
      </c>
      <c r="I291" s="7">
        <f t="shared" si="30"/>
        <v>2000</v>
      </c>
      <c r="R291" s="92"/>
      <c r="Z291" s="8"/>
      <c r="AA291" s="8"/>
      <c r="AB291" s="8"/>
      <c r="AC291" s="8"/>
      <c r="AD291" s="8"/>
      <c r="AE291" s="8"/>
      <c r="AF291" s="8"/>
      <c r="AG291" s="8"/>
    </row>
    <row r="292" spans="1:33" ht="12.75" customHeight="1" x14ac:dyDescent="0.2">
      <c r="A292" s="238"/>
      <c r="B292" s="225"/>
      <c r="C292" s="34" t="s">
        <v>44</v>
      </c>
      <c r="D292" s="32">
        <f>SUM(D285:D291)</f>
        <v>4880</v>
      </c>
      <c r="E292" s="41">
        <f t="shared" si="28"/>
        <v>0.34857142857142859</v>
      </c>
      <c r="F292" s="42"/>
      <c r="G292" s="32">
        <f>SUM(G285:G291)</f>
        <v>9120</v>
      </c>
      <c r="H292" s="41">
        <f t="shared" si="29"/>
        <v>0.65142857142857147</v>
      </c>
      <c r="I292" s="42">
        <f t="shared" si="30"/>
        <v>14000</v>
      </c>
      <c r="N292" s="92"/>
      <c r="R292" s="92"/>
      <c r="Z292" s="8"/>
      <c r="AA292" s="8"/>
      <c r="AB292" s="8"/>
      <c r="AC292" s="8"/>
      <c r="AD292" s="8"/>
      <c r="AE292" s="8"/>
      <c r="AF292" s="8"/>
      <c r="AG292" s="8"/>
    </row>
    <row r="293" spans="1:33" ht="12.75" customHeight="1" x14ac:dyDescent="0.2">
      <c r="A293" s="238"/>
      <c r="B293" s="225"/>
      <c r="C293" s="52" t="s">
        <v>186</v>
      </c>
      <c r="D293" s="32"/>
      <c r="E293" s="33"/>
      <c r="F293" s="32"/>
      <c r="G293" s="32"/>
      <c r="H293" s="33"/>
      <c r="I293" s="32"/>
      <c r="R293" s="92"/>
      <c r="Z293" s="8"/>
      <c r="AA293" s="8"/>
      <c r="AB293" s="8"/>
      <c r="AC293" s="8"/>
      <c r="AD293" s="8"/>
      <c r="AE293" s="8"/>
      <c r="AF293" s="8"/>
      <c r="AG293" s="8"/>
    </row>
    <row r="294" spans="1:33" ht="12.75" customHeight="1" x14ac:dyDescent="0.2">
      <c r="A294" s="238"/>
      <c r="B294" s="225"/>
      <c r="C294" s="9" t="s">
        <v>423</v>
      </c>
      <c r="D294" s="15"/>
      <c r="E294" s="10">
        <f t="shared" si="26"/>
        <v>0</v>
      </c>
      <c r="F294" s="7"/>
      <c r="G294" s="15">
        <v>8256</v>
      </c>
      <c r="H294" s="10">
        <f t="shared" si="27"/>
        <v>1</v>
      </c>
      <c r="I294" s="7">
        <f t="shared" si="25"/>
        <v>8256</v>
      </c>
      <c r="R294" s="92"/>
      <c r="Z294" s="8"/>
      <c r="AA294" s="8"/>
      <c r="AB294" s="8"/>
      <c r="AC294" s="8"/>
      <c r="AD294" s="8"/>
      <c r="AE294" s="8"/>
      <c r="AF294" s="8"/>
      <c r="AG294" s="8"/>
    </row>
    <row r="295" spans="1:33" ht="12.75" customHeight="1" x14ac:dyDescent="0.2">
      <c r="A295" s="238"/>
      <c r="B295" s="225"/>
      <c r="C295" s="9" t="s">
        <v>597</v>
      </c>
      <c r="D295" s="15">
        <v>9456</v>
      </c>
      <c r="E295" s="10">
        <f t="shared" si="26"/>
        <v>0.38104448742746616</v>
      </c>
      <c r="F295" s="7"/>
      <c r="G295" s="15">
        <v>15360</v>
      </c>
      <c r="H295" s="10">
        <f t="shared" si="27"/>
        <v>0.61895551257253389</v>
      </c>
      <c r="I295" s="7">
        <f t="shared" si="25"/>
        <v>24816</v>
      </c>
      <c r="R295" s="92"/>
      <c r="Z295" s="8"/>
      <c r="AA295" s="8"/>
      <c r="AB295" s="8"/>
      <c r="AC295" s="8"/>
      <c r="AD295" s="8"/>
      <c r="AE295" s="8"/>
      <c r="AF295" s="8"/>
      <c r="AG295" s="8"/>
    </row>
    <row r="296" spans="1:33" ht="12.75" customHeight="1" x14ac:dyDescent="0.2">
      <c r="A296" s="238"/>
      <c r="B296" s="225"/>
      <c r="C296" s="9" t="s">
        <v>598</v>
      </c>
      <c r="D296" s="7">
        <v>640</v>
      </c>
      <c r="E296" s="10">
        <f t="shared" si="26"/>
        <v>0.55555555555555558</v>
      </c>
      <c r="F296" s="7"/>
      <c r="G296" s="7">
        <v>512</v>
      </c>
      <c r="H296" s="10">
        <f t="shared" si="27"/>
        <v>0.44444444444444442</v>
      </c>
      <c r="I296" s="7">
        <f t="shared" si="25"/>
        <v>1152</v>
      </c>
      <c r="R296" s="92"/>
      <c r="Z296" s="8"/>
      <c r="AA296" s="8"/>
      <c r="AB296" s="8"/>
      <c r="AC296" s="8"/>
      <c r="AD296" s="8"/>
      <c r="AE296" s="8"/>
      <c r="AF296" s="8"/>
      <c r="AG296" s="8"/>
    </row>
    <row r="297" spans="1:33" ht="12.75" customHeight="1" x14ac:dyDescent="0.2">
      <c r="A297" s="238"/>
      <c r="B297" s="225"/>
      <c r="C297" s="9" t="s">
        <v>460</v>
      </c>
      <c r="D297" s="7"/>
      <c r="E297" s="10">
        <f t="shared" si="26"/>
        <v>0</v>
      </c>
      <c r="F297" s="12"/>
      <c r="G297" s="7">
        <v>1920</v>
      </c>
      <c r="H297" s="10">
        <f t="shared" si="27"/>
        <v>1</v>
      </c>
      <c r="I297" s="7">
        <f t="shared" si="25"/>
        <v>1920</v>
      </c>
      <c r="R297" s="92"/>
      <c r="Z297" s="8"/>
      <c r="AA297" s="8"/>
      <c r="AB297" s="8"/>
      <c r="AC297" s="8"/>
      <c r="AD297" s="8"/>
      <c r="AE297" s="8"/>
      <c r="AF297" s="8"/>
      <c r="AG297" s="8"/>
    </row>
    <row r="298" spans="1:33" ht="12.75" customHeight="1" x14ac:dyDescent="0.2">
      <c r="A298" s="238"/>
      <c r="B298" s="225"/>
      <c r="C298" s="9" t="s">
        <v>461</v>
      </c>
      <c r="D298" s="15"/>
      <c r="E298" s="10">
        <f t="shared" si="26"/>
        <v>0</v>
      </c>
      <c r="F298" s="7"/>
      <c r="G298" s="7">
        <v>1152</v>
      </c>
      <c r="H298" s="10">
        <f t="shared" si="27"/>
        <v>1</v>
      </c>
      <c r="I298" s="7">
        <f t="shared" si="25"/>
        <v>1152</v>
      </c>
      <c r="N298" s="92"/>
      <c r="R298" s="92"/>
      <c r="Z298" s="8"/>
      <c r="AA298" s="8"/>
      <c r="AB298" s="8"/>
      <c r="AC298" s="8"/>
      <c r="AD298" s="8"/>
      <c r="AE298" s="8"/>
      <c r="AF298" s="8"/>
      <c r="AG298" s="8"/>
    </row>
    <row r="299" spans="1:33" ht="12.75" customHeight="1" x14ac:dyDescent="0.2">
      <c r="A299" s="238"/>
      <c r="B299" s="225"/>
      <c r="C299" s="9" t="s">
        <v>495</v>
      </c>
      <c r="D299" s="7">
        <v>5088</v>
      </c>
      <c r="E299" s="10">
        <f t="shared" si="26"/>
        <v>0.64634146341463417</v>
      </c>
      <c r="F299" s="7"/>
      <c r="G299" s="7">
        <v>2784</v>
      </c>
      <c r="H299" s="10">
        <f t="shared" si="27"/>
        <v>0.35365853658536583</v>
      </c>
      <c r="I299" s="7">
        <f t="shared" si="25"/>
        <v>7872</v>
      </c>
      <c r="R299" s="92"/>
      <c r="Z299" s="8"/>
      <c r="AA299" s="8"/>
      <c r="AB299" s="8"/>
      <c r="AC299" s="8"/>
      <c r="AD299" s="8"/>
      <c r="AE299" s="8"/>
      <c r="AF299" s="8"/>
      <c r="AG299" s="8"/>
    </row>
    <row r="300" spans="1:33" ht="12.75" customHeight="1" x14ac:dyDescent="0.2">
      <c r="A300" s="238"/>
      <c r="B300" s="225"/>
      <c r="C300" s="34" t="s">
        <v>44</v>
      </c>
      <c r="D300" s="32">
        <f>SUM(D294:D299)</f>
        <v>15184</v>
      </c>
      <c r="E300" s="33">
        <f t="shared" si="26"/>
        <v>0.33616719801629474</v>
      </c>
      <c r="F300" s="32"/>
      <c r="G300" s="32">
        <f>SUM(G294:G299)</f>
        <v>29984</v>
      </c>
      <c r="H300" s="33">
        <f t="shared" si="27"/>
        <v>0.66383280198370531</v>
      </c>
      <c r="I300" s="32">
        <f t="shared" si="25"/>
        <v>45168</v>
      </c>
      <c r="R300" s="92"/>
      <c r="Z300" s="8"/>
      <c r="AA300" s="8"/>
      <c r="AB300" s="8"/>
      <c r="AC300" s="8"/>
      <c r="AD300" s="8"/>
      <c r="AE300" s="8"/>
      <c r="AF300" s="8"/>
      <c r="AG300" s="8"/>
    </row>
    <row r="301" spans="1:33" ht="12.75" customHeight="1" thickBot="1" x14ac:dyDescent="0.25">
      <c r="A301" s="238"/>
      <c r="B301" s="226"/>
      <c r="C301" s="63" t="s">
        <v>0</v>
      </c>
      <c r="D301" s="62">
        <f>SUM(D292,D300)</f>
        <v>20064</v>
      </c>
      <c r="E301" s="60">
        <f t="shared" si="26"/>
        <v>0.33910221741481883</v>
      </c>
      <c r="F301" s="62"/>
      <c r="G301" s="62">
        <f>SUM(G292,G300)</f>
        <v>39104</v>
      </c>
      <c r="H301" s="60">
        <f t="shared" si="27"/>
        <v>0.66089778258518117</v>
      </c>
      <c r="I301" s="62">
        <f t="shared" si="25"/>
        <v>59168</v>
      </c>
      <c r="R301" s="92"/>
      <c r="Z301" s="8"/>
      <c r="AA301" s="8"/>
      <c r="AB301" s="8"/>
      <c r="AC301" s="8"/>
      <c r="AD301" s="8"/>
      <c r="AE301" s="8"/>
      <c r="AF301" s="8"/>
      <c r="AG301" s="8"/>
    </row>
    <row r="302" spans="1:33" ht="12.75" customHeight="1" x14ac:dyDescent="0.2">
      <c r="A302" s="238"/>
      <c r="B302" s="223" t="s">
        <v>342</v>
      </c>
      <c r="C302" s="52" t="s">
        <v>56</v>
      </c>
      <c r="D302" s="35"/>
      <c r="E302" s="35"/>
      <c r="F302" s="35"/>
      <c r="G302" s="35"/>
      <c r="H302" s="35"/>
      <c r="I302" s="35"/>
      <c r="N302" s="92"/>
      <c r="R302" s="92"/>
      <c r="Z302" s="8"/>
      <c r="AA302" s="8"/>
      <c r="AB302" s="8"/>
      <c r="AC302" s="8"/>
      <c r="AD302" s="8"/>
      <c r="AE302" s="8"/>
      <c r="AF302" s="8"/>
      <c r="AG302" s="8"/>
    </row>
    <row r="303" spans="1:33" ht="12.75" customHeight="1" x14ac:dyDescent="0.2">
      <c r="A303" s="238"/>
      <c r="B303" s="225"/>
      <c r="C303" s="51" t="s">
        <v>522</v>
      </c>
      <c r="D303" s="15"/>
      <c r="E303" s="10">
        <f t="shared" ref="E303:E312" si="31">+D303/$I303</f>
        <v>0</v>
      </c>
      <c r="F303" s="7"/>
      <c r="G303" s="15">
        <v>704</v>
      </c>
      <c r="H303" s="10">
        <f t="shared" ref="H303:H312" si="32">+G303/$I303</f>
        <v>1</v>
      </c>
      <c r="I303" s="7">
        <f t="shared" ref="I303:I312" si="33">+D303+G303</f>
        <v>704</v>
      </c>
      <c r="R303" s="92"/>
      <c r="Z303" s="8"/>
      <c r="AA303" s="8"/>
      <c r="AB303" s="8"/>
      <c r="AC303" s="8"/>
      <c r="AD303" s="8"/>
      <c r="AE303" s="8"/>
      <c r="AF303" s="8"/>
      <c r="AG303" s="8"/>
    </row>
    <row r="304" spans="1:33" ht="12.75" customHeight="1" x14ac:dyDescent="0.2">
      <c r="A304" s="238"/>
      <c r="B304" s="225"/>
      <c r="C304" s="51" t="s">
        <v>424</v>
      </c>
      <c r="D304" s="7"/>
      <c r="E304" s="10">
        <f t="shared" si="31"/>
        <v>0</v>
      </c>
      <c r="F304" s="7"/>
      <c r="G304" s="7">
        <v>2640</v>
      </c>
      <c r="H304" s="10">
        <f t="shared" si="32"/>
        <v>1</v>
      </c>
      <c r="I304" s="7">
        <f t="shared" si="33"/>
        <v>2640</v>
      </c>
      <c r="N304" s="92"/>
      <c r="R304" s="92"/>
      <c r="Z304" s="8"/>
      <c r="AA304" s="8"/>
      <c r="AB304" s="8"/>
      <c r="AC304" s="8"/>
      <c r="AD304" s="8"/>
      <c r="AE304" s="8"/>
      <c r="AF304" s="8"/>
      <c r="AG304" s="8"/>
    </row>
    <row r="305" spans="1:33" ht="12.75" customHeight="1" x14ac:dyDescent="0.2">
      <c r="A305" s="238"/>
      <c r="B305" s="225"/>
      <c r="C305" s="9" t="s">
        <v>599</v>
      </c>
      <c r="D305" s="16">
        <v>576</v>
      </c>
      <c r="E305" s="10" t="s">
        <v>615</v>
      </c>
      <c r="F305" s="16"/>
      <c r="G305" s="16"/>
      <c r="H305" s="10" t="s">
        <v>615</v>
      </c>
      <c r="I305" s="16">
        <f t="shared" si="33"/>
        <v>576</v>
      </c>
      <c r="R305" s="92"/>
      <c r="Z305" s="8"/>
      <c r="AA305" s="8"/>
      <c r="AB305" s="8"/>
      <c r="AC305" s="8"/>
      <c r="AD305" s="8"/>
      <c r="AE305" s="8"/>
      <c r="AF305" s="8"/>
      <c r="AG305" s="8"/>
    </row>
    <row r="306" spans="1:33" ht="12.75" customHeight="1" x14ac:dyDescent="0.2">
      <c r="A306" s="238"/>
      <c r="B306" s="225"/>
      <c r="C306" s="51" t="s">
        <v>431</v>
      </c>
      <c r="D306" s="16">
        <v>1392</v>
      </c>
      <c r="E306" s="10" t="s">
        <v>615</v>
      </c>
      <c r="F306" s="16"/>
      <c r="G306" s="16"/>
      <c r="H306" s="10" t="s">
        <v>615</v>
      </c>
      <c r="I306" s="16">
        <f t="shared" si="33"/>
        <v>1392</v>
      </c>
      <c r="R306" s="92"/>
      <c r="Z306" s="8"/>
      <c r="AA306" s="8"/>
      <c r="AB306" s="8"/>
      <c r="AC306" s="8"/>
      <c r="AD306" s="8"/>
      <c r="AE306" s="8"/>
      <c r="AF306" s="8"/>
      <c r="AG306" s="8"/>
    </row>
    <row r="307" spans="1:33" ht="12.75" customHeight="1" x14ac:dyDescent="0.2">
      <c r="A307" s="238"/>
      <c r="B307" s="225"/>
      <c r="C307" s="51" t="s">
        <v>459</v>
      </c>
      <c r="D307" s="7"/>
      <c r="E307" s="10">
        <f t="shared" si="31"/>
        <v>0</v>
      </c>
      <c r="F307" s="7"/>
      <c r="G307" s="7">
        <v>3696</v>
      </c>
      <c r="H307" s="10">
        <f t="shared" si="32"/>
        <v>1</v>
      </c>
      <c r="I307" s="7">
        <f t="shared" si="33"/>
        <v>3696</v>
      </c>
      <c r="R307" s="92"/>
      <c r="Z307" s="8"/>
      <c r="AA307" s="8"/>
      <c r="AB307" s="8"/>
      <c r="AC307" s="8"/>
      <c r="AD307" s="8"/>
      <c r="AE307" s="8"/>
      <c r="AF307" s="8"/>
      <c r="AG307" s="8"/>
    </row>
    <row r="308" spans="1:33" ht="12.75" customHeight="1" x14ac:dyDescent="0.2">
      <c r="A308" s="238"/>
      <c r="B308" s="225"/>
      <c r="C308" s="9" t="s">
        <v>471</v>
      </c>
      <c r="D308" s="15"/>
      <c r="E308" s="10" t="s">
        <v>615</v>
      </c>
      <c r="F308" s="7"/>
      <c r="G308" s="15"/>
      <c r="H308" s="10" t="s">
        <v>615</v>
      </c>
      <c r="I308" s="7">
        <f t="shared" si="33"/>
        <v>0</v>
      </c>
      <c r="R308" s="92"/>
      <c r="Z308" s="8"/>
      <c r="AA308" s="8"/>
      <c r="AB308" s="8"/>
      <c r="AC308" s="8"/>
      <c r="AD308" s="8"/>
      <c r="AE308" s="8"/>
      <c r="AF308" s="8"/>
      <c r="AG308" s="8"/>
    </row>
    <row r="309" spans="1:33" ht="12.75" customHeight="1" x14ac:dyDescent="0.2">
      <c r="A309" s="238"/>
      <c r="B309" s="225"/>
      <c r="C309" s="51" t="s">
        <v>606</v>
      </c>
      <c r="D309" s="7">
        <v>384</v>
      </c>
      <c r="E309" s="10">
        <f t="shared" si="31"/>
        <v>7.8431372549019607E-2</v>
      </c>
      <c r="F309" s="7"/>
      <c r="G309" s="7">
        <v>4512</v>
      </c>
      <c r="H309" s="10">
        <f t="shared" si="32"/>
        <v>0.92156862745098034</v>
      </c>
      <c r="I309" s="7">
        <f t="shared" si="33"/>
        <v>4896</v>
      </c>
      <c r="R309" s="92"/>
      <c r="Z309" s="8"/>
      <c r="AA309" s="8"/>
      <c r="AB309" s="8"/>
      <c r="AC309" s="8"/>
      <c r="AD309" s="8"/>
      <c r="AE309" s="8"/>
      <c r="AF309" s="8"/>
      <c r="AG309" s="8"/>
    </row>
    <row r="310" spans="1:33" ht="12.75" customHeight="1" x14ac:dyDescent="0.2">
      <c r="A310" s="238"/>
      <c r="B310" s="225"/>
      <c r="C310" s="44" t="s">
        <v>600</v>
      </c>
      <c r="D310" s="15"/>
      <c r="E310" s="10">
        <f t="shared" si="31"/>
        <v>0</v>
      </c>
      <c r="F310" s="7"/>
      <c r="G310" s="15">
        <v>528</v>
      </c>
      <c r="H310" s="10">
        <f t="shared" si="32"/>
        <v>1</v>
      </c>
      <c r="I310" s="7">
        <f t="shared" si="33"/>
        <v>528</v>
      </c>
      <c r="R310" s="92"/>
      <c r="Z310" s="8"/>
      <c r="AA310" s="8"/>
      <c r="AB310" s="8"/>
      <c r="AC310" s="8"/>
      <c r="AD310" s="8"/>
      <c r="AE310" s="8"/>
      <c r="AF310" s="8"/>
      <c r="AG310" s="8"/>
    </row>
    <row r="311" spans="1:33" ht="12.75" customHeight="1" x14ac:dyDescent="0.2">
      <c r="A311" s="238"/>
      <c r="B311" s="225"/>
      <c r="C311" s="9" t="s">
        <v>510</v>
      </c>
      <c r="D311" s="7"/>
      <c r="E311" s="10" t="s">
        <v>615</v>
      </c>
      <c r="F311" s="7"/>
      <c r="G311" s="7"/>
      <c r="H311" s="10" t="s">
        <v>615</v>
      </c>
      <c r="I311" s="7">
        <f t="shared" si="33"/>
        <v>0</v>
      </c>
      <c r="R311" s="92"/>
      <c r="Z311" s="8"/>
      <c r="AA311" s="8"/>
      <c r="AB311" s="8"/>
      <c r="AC311" s="8"/>
      <c r="AD311" s="8"/>
      <c r="AE311" s="8"/>
      <c r="AF311" s="8"/>
      <c r="AG311" s="8"/>
    </row>
    <row r="312" spans="1:33" ht="12.75" customHeight="1" x14ac:dyDescent="0.2">
      <c r="A312" s="238"/>
      <c r="B312" s="225"/>
      <c r="C312" s="34" t="s">
        <v>44</v>
      </c>
      <c r="D312" s="36">
        <f>SUM(D303:D311)</f>
        <v>2352</v>
      </c>
      <c r="E312" s="33">
        <f t="shared" si="31"/>
        <v>0.16297117516629711</v>
      </c>
      <c r="F312" s="32"/>
      <c r="G312" s="36">
        <f>SUM(G303:G311)</f>
        <v>12080</v>
      </c>
      <c r="H312" s="33">
        <f t="shared" si="32"/>
        <v>0.83702882483370289</v>
      </c>
      <c r="I312" s="32">
        <f t="shared" si="33"/>
        <v>14432</v>
      </c>
      <c r="N312" s="92"/>
      <c r="R312" s="92"/>
      <c r="Z312" s="8"/>
      <c r="AA312" s="8"/>
      <c r="AB312" s="8"/>
      <c r="AC312" s="8"/>
      <c r="AD312" s="8"/>
      <c r="AE312" s="8"/>
      <c r="AF312" s="8"/>
      <c r="AG312" s="8"/>
    </row>
    <row r="313" spans="1:33" ht="12.75" customHeight="1" x14ac:dyDescent="0.2">
      <c r="A313" s="238"/>
      <c r="B313" s="225"/>
      <c r="C313" s="52" t="s">
        <v>132</v>
      </c>
      <c r="D313" s="36"/>
      <c r="E313" s="33"/>
      <c r="F313" s="32"/>
      <c r="G313" s="36"/>
      <c r="H313" s="33"/>
      <c r="I313" s="32"/>
      <c r="R313" s="92"/>
      <c r="Z313" s="8"/>
      <c r="AA313" s="8"/>
      <c r="AB313" s="8"/>
      <c r="AC313" s="8"/>
      <c r="AD313" s="8"/>
      <c r="AE313" s="8"/>
      <c r="AF313" s="8"/>
      <c r="AG313" s="8"/>
    </row>
    <row r="314" spans="1:33" ht="12.75" customHeight="1" x14ac:dyDescent="0.2">
      <c r="A314" s="238"/>
      <c r="B314" s="225"/>
      <c r="C314" s="9" t="s">
        <v>625</v>
      </c>
      <c r="D314" s="16">
        <v>1280</v>
      </c>
      <c r="E314" s="17">
        <f>+D314/$I314</f>
        <v>0.39215686274509803</v>
      </c>
      <c r="F314" s="16"/>
      <c r="G314" s="16">
        <v>1984</v>
      </c>
      <c r="H314" s="17">
        <f>+G314/$I314</f>
        <v>0.60784313725490191</v>
      </c>
      <c r="I314" s="16">
        <f>+D314+G314</f>
        <v>3264</v>
      </c>
      <c r="R314" s="92"/>
      <c r="Z314" s="8"/>
      <c r="AA314" s="8"/>
      <c r="AB314" s="8"/>
      <c r="AC314" s="8"/>
      <c r="AD314" s="8"/>
      <c r="AE314" s="8"/>
      <c r="AF314" s="8"/>
      <c r="AG314" s="8"/>
    </row>
    <row r="315" spans="1:33" ht="12.75" customHeight="1" x14ac:dyDescent="0.2">
      <c r="A315" s="238"/>
      <c r="B315" s="225"/>
      <c r="C315" s="9" t="s">
        <v>455</v>
      </c>
      <c r="D315" s="7"/>
      <c r="E315" s="10">
        <f t="shared" ref="E315:E316" si="34">+D315/$I315</f>
        <v>0</v>
      </c>
      <c r="F315" s="7"/>
      <c r="G315" s="7">
        <v>4608</v>
      </c>
      <c r="H315" s="10">
        <f t="shared" ref="H315:H316" si="35">+G315/$I315</f>
        <v>1</v>
      </c>
      <c r="I315" s="7">
        <f t="shared" ref="I315:I316" si="36">+D315+G315</f>
        <v>4608</v>
      </c>
      <c r="R315" s="92"/>
      <c r="Z315" s="8"/>
      <c r="AA315" s="8"/>
      <c r="AB315" s="8"/>
      <c r="AC315" s="8"/>
      <c r="AD315" s="8"/>
      <c r="AE315" s="8"/>
      <c r="AF315" s="8"/>
      <c r="AG315" s="8"/>
    </row>
    <row r="316" spans="1:33" ht="12.75" customHeight="1" x14ac:dyDescent="0.2">
      <c r="A316" s="238"/>
      <c r="B316" s="225"/>
      <c r="C316" s="9" t="s">
        <v>601</v>
      </c>
      <c r="D316" s="7"/>
      <c r="E316" s="10">
        <f t="shared" si="34"/>
        <v>0</v>
      </c>
      <c r="F316" s="7"/>
      <c r="G316" s="7">
        <v>1472</v>
      </c>
      <c r="H316" s="10">
        <f t="shared" si="35"/>
        <v>1</v>
      </c>
      <c r="I316" s="7">
        <f t="shared" si="36"/>
        <v>1472</v>
      </c>
      <c r="R316" s="92"/>
      <c r="Z316" s="8"/>
      <c r="AA316" s="8"/>
      <c r="AB316" s="8"/>
      <c r="AC316" s="8"/>
      <c r="AD316" s="8"/>
      <c r="AE316" s="8"/>
      <c r="AF316" s="8"/>
      <c r="AG316" s="8"/>
    </row>
    <row r="317" spans="1:33" ht="12.75" customHeight="1" x14ac:dyDescent="0.2">
      <c r="A317" s="238"/>
      <c r="B317" s="225"/>
      <c r="C317" s="9" t="s">
        <v>488</v>
      </c>
      <c r="D317" s="7">
        <v>6144</v>
      </c>
      <c r="E317" s="10">
        <f>+D317/$I317</f>
        <v>0.66092943201376941</v>
      </c>
      <c r="F317" s="7"/>
      <c r="G317" s="7">
        <v>3152</v>
      </c>
      <c r="H317" s="10">
        <f>+G317/$I317</f>
        <v>0.33907056798623064</v>
      </c>
      <c r="I317" s="7">
        <f>+D317+G317</f>
        <v>9296</v>
      </c>
      <c r="N317" s="92"/>
      <c r="R317" s="92"/>
      <c r="Z317" s="8"/>
      <c r="AA317" s="8"/>
      <c r="AB317" s="8"/>
      <c r="AC317" s="8"/>
      <c r="AD317" s="8"/>
      <c r="AE317" s="8"/>
      <c r="AF317" s="8"/>
      <c r="AG317" s="8"/>
    </row>
    <row r="318" spans="1:33" ht="12.75" customHeight="1" x14ac:dyDescent="0.2">
      <c r="A318" s="238"/>
      <c r="B318" s="225"/>
      <c r="C318" s="34" t="s">
        <v>44</v>
      </c>
      <c r="D318" s="32">
        <f>SUM(D314:D317)</f>
        <v>7424</v>
      </c>
      <c r="E318" s="33">
        <f>+D318/$I318</f>
        <v>0.39828326180257512</v>
      </c>
      <c r="F318" s="32"/>
      <c r="G318" s="32">
        <f>SUM(G314:G317)</f>
        <v>11216</v>
      </c>
      <c r="H318" s="33">
        <f>+G318/$I318</f>
        <v>0.60171673819742488</v>
      </c>
      <c r="I318" s="32">
        <f>+D318+G318</f>
        <v>18640</v>
      </c>
      <c r="R318" s="92"/>
      <c r="Z318" s="8"/>
      <c r="AA318" s="8"/>
      <c r="AB318" s="8"/>
      <c r="AC318" s="8"/>
      <c r="AD318" s="8"/>
      <c r="AE318" s="8"/>
      <c r="AF318" s="8"/>
      <c r="AG318" s="8"/>
    </row>
    <row r="319" spans="1:33" ht="12.75" customHeight="1" x14ac:dyDescent="0.2">
      <c r="A319" s="238"/>
      <c r="B319" s="225"/>
      <c r="C319" s="52" t="s">
        <v>50</v>
      </c>
      <c r="D319" s="42"/>
      <c r="E319" s="41"/>
      <c r="F319" s="42"/>
      <c r="G319" s="42"/>
      <c r="H319" s="41"/>
      <c r="I319" s="42"/>
      <c r="R319" s="92"/>
      <c r="Z319" s="8"/>
      <c r="AA319" s="8"/>
      <c r="AB319" s="8"/>
      <c r="AC319" s="8"/>
      <c r="AD319" s="8"/>
      <c r="AE319" s="8"/>
      <c r="AF319" s="8"/>
      <c r="AG319" s="8"/>
    </row>
    <row r="320" spans="1:33" ht="12.75" customHeight="1" x14ac:dyDescent="0.2">
      <c r="A320" s="238"/>
      <c r="B320" s="225"/>
      <c r="C320" s="9" t="s">
        <v>466</v>
      </c>
      <c r="D320" s="15"/>
      <c r="E320" s="10">
        <f t="shared" si="26"/>
        <v>0</v>
      </c>
      <c r="F320" s="7"/>
      <c r="G320" s="15">
        <v>2432</v>
      </c>
      <c r="H320" s="10">
        <f t="shared" si="27"/>
        <v>1</v>
      </c>
      <c r="I320" s="7">
        <f t="shared" si="25"/>
        <v>2432</v>
      </c>
      <c r="R320" s="92"/>
      <c r="Z320" s="8"/>
      <c r="AA320" s="8"/>
      <c r="AB320" s="8"/>
      <c r="AC320" s="8"/>
      <c r="AD320" s="8"/>
      <c r="AE320" s="8"/>
      <c r="AF320" s="8"/>
      <c r="AG320" s="8"/>
    </row>
    <row r="321" spans="1:33" ht="12.75" customHeight="1" x14ac:dyDescent="0.2">
      <c r="A321" s="238"/>
      <c r="B321" s="225"/>
      <c r="C321" s="9" t="s">
        <v>484</v>
      </c>
      <c r="D321" s="15"/>
      <c r="E321" s="10" t="s">
        <v>615</v>
      </c>
      <c r="F321" s="7"/>
      <c r="G321" s="15"/>
      <c r="H321" s="10" t="s">
        <v>615</v>
      </c>
      <c r="I321" s="7">
        <f t="shared" si="25"/>
        <v>0</v>
      </c>
      <c r="R321" s="92"/>
      <c r="Z321" s="8"/>
      <c r="AA321" s="8"/>
      <c r="AB321" s="8"/>
      <c r="AC321" s="8"/>
      <c r="AD321" s="8"/>
      <c r="AE321" s="8"/>
      <c r="AF321" s="8"/>
      <c r="AG321" s="8"/>
    </row>
    <row r="322" spans="1:33" ht="12.75" customHeight="1" x14ac:dyDescent="0.2">
      <c r="A322" s="238"/>
      <c r="B322" s="225"/>
      <c r="C322" s="9" t="s">
        <v>602</v>
      </c>
      <c r="D322" s="15"/>
      <c r="E322" s="10">
        <f t="shared" si="26"/>
        <v>0</v>
      </c>
      <c r="F322" s="7"/>
      <c r="G322" s="15">
        <v>3648</v>
      </c>
      <c r="H322" s="10">
        <f t="shared" si="27"/>
        <v>1</v>
      </c>
      <c r="I322" s="7">
        <f t="shared" si="25"/>
        <v>3648</v>
      </c>
      <c r="R322" s="92"/>
      <c r="Z322" s="8"/>
      <c r="AA322" s="8"/>
      <c r="AB322" s="8"/>
      <c r="AC322" s="8"/>
      <c r="AD322" s="8"/>
      <c r="AE322" s="8"/>
      <c r="AF322" s="8"/>
      <c r="AG322" s="8"/>
    </row>
    <row r="323" spans="1:33" ht="12.75" customHeight="1" x14ac:dyDescent="0.2">
      <c r="A323" s="238"/>
      <c r="B323" s="225"/>
      <c r="C323" s="9" t="s">
        <v>494</v>
      </c>
      <c r="D323" s="7"/>
      <c r="E323" s="10" t="s">
        <v>615</v>
      </c>
      <c r="F323" s="7"/>
      <c r="G323" s="7"/>
      <c r="H323" s="10" t="s">
        <v>615</v>
      </c>
      <c r="I323" s="7">
        <f t="shared" si="25"/>
        <v>0</v>
      </c>
      <c r="R323" s="92"/>
      <c r="Z323" s="8"/>
      <c r="AA323" s="8"/>
      <c r="AB323" s="8"/>
      <c r="AC323" s="8"/>
      <c r="AD323" s="8"/>
      <c r="AE323" s="8"/>
      <c r="AF323" s="8"/>
      <c r="AG323" s="8"/>
    </row>
    <row r="324" spans="1:33" ht="12.75" customHeight="1" x14ac:dyDescent="0.2">
      <c r="A324" s="238"/>
      <c r="B324" s="225"/>
      <c r="C324" s="9" t="s">
        <v>502</v>
      </c>
      <c r="D324" s="7"/>
      <c r="E324" s="10">
        <f>+D324/$I324</f>
        <v>0</v>
      </c>
      <c r="F324" s="7"/>
      <c r="G324" s="7">
        <v>2112</v>
      </c>
      <c r="H324" s="10">
        <f>+G324/$I324</f>
        <v>1</v>
      </c>
      <c r="I324" s="7">
        <f>+D324+G324</f>
        <v>2112</v>
      </c>
      <c r="R324" s="92"/>
      <c r="Z324" s="8"/>
      <c r="AA324" s="8"/>
      <c r="AB324" s="8"/>
      <c r="AC324" s="8"/>
      <c r="AD324" s="8"/>
      <c r="AE324" s="8"/>
      <c r="AF324" s="8"/>
      <c r="AG324" s="8"/>
    </row>
    <row r="325" spans="1:33" ht="12.75" customHeight="1" x14ac:dyDescent="0.2">
      <c r="A325" s="238"/>
      <c r="B325" s="225"/>
      <c r="C325" s="34" t="s">
        <v>44</v>
      </c>
      <c r="D325" s="32">
        <f>SUM(D320:D324)</f>
        <v>0</v>
      </c>
      <c r="E325" s="33">
        <f t="shared" si="26"/>
        <v>0</v>
      </c>
      <c r="F325" s="32"/>
      <c r="G325" s="32">
        <f>SUM(G320:G324)</f>
        <v>8192</v>
      </c>
      <c r="H325" s="33">
        <f t="shared" si="27"/>
        <v>1</v>
      </c>
      <c r="I325" s="32">
        <f t="shared" si="25"/>
        <v>8192</v>
      </c>
      <c r="R325" s="92"/>
      <c r="Z325" s="8"/>
      <c r="AA325" s="8"/>
      <c r="AB325" s="8"/>
      <c r="AC325" s="8"/>
      <c r="AD325" s="8"/>
      <c r="AE325" s="8"/>
      <c r="AF325" s="8"/>
      <c r="AG325" s="8"/>
    </row>
    <row r="326" spans="1:33" ht="12.75" customHeight="1" thickBot="1" x14ac:dyDescent="0.25">
      <c r="A326" s="238"/>
      <c r="B326" s="226"/>
      <c r="C326" s="63" t="s">
        <v>0</v>
      </c>
      <c r="D326" s="62">
        <f>SUM(D312,D318,D325)</f>
        <v>9776</v>
      </c>
      <c r="E326" s="60">
        <f t="shared" si="26"/>
        <v>0.23691353237689028</v>
      </c>
      <c r="F326" s="62"/>
      <c r="G326" s="62">
        <f>SUM(G312,G318,G325)</f>
        <v>31488</v>
      </c>
      <c r="H326" s="60">
        <f t="shared" si="27"/>
        <v>0.76308646762310972</v>
      </c>
      <c r="I326" s="62">
        <f t="shared" si="25"/>
        <v>41264</v>
      </c>
      <c r="Z326" s="8"/>
      <c r="AA326" s="8"/>
      <c r="AB326" s="8"/>
      <c r="AC326" s="8"/>
      <c r="AD326" s="8"/>
      <c r="AE326" s="8"/>
      <c r="AF326" s="8"/>
      <c r="AG326" s="8"/>
    </row>
    <row r="327" spans="1:33" ht="12.75" customHeight="1" x14ac:dyDescent="0.2">
      <c r="A327" s="221" t="s">
        <v>345</v>
      </c>
      <c r="B327" s="223" t="s">
        <v>603</v>
      </c>
      <c r="C327" s="50" t="s">
        <v>330</v>
      </c>
      <c r="D327" s="64"/>
      <c r="E327" s="64"/>
      <c r="F327" s="64"/>
      <c r="G327" s="32"/>
      <c r="H327" s="32"/>
      <c r="I327" s="37"/>
      <c r="Z327" s="8"/>
      <c r="AA327" s="8"/>
      <c r="AB327" s="8"/>
      <c r="AC327" s="8"/>
      <c r="AD327" s="8"/>
      <c r="AE327" s="8"/>
      <c r="AF327" s="8"/>
      <c r="AG327" s="8"/>
    </row>
    <row r="328" spans="1:33" ht="12.75" customHeight="1" x14ac:dyDescent="0.2">
      <c r="A328" s="221"/>
      <c r="B328" s="225"/>
      <c r="C328" s="9" t="s">
        <v>420</v>
      </c>
      <c r="D328" s="7">
        <v>5552</v>
      </c>
      <c r="E328" s="10">
        <f t="shared" ref="E328:E377" si="37">+D328/$I328</f>
        <v>1</v>
      </c>
      <c r="F328" s="12"/>
      <c r="G328" s="7"/>
      <c r="H328" s="10">
        <f t="shared" ref="H328:H377" si="38">+G328/$I328</f>
        <v>0</v>
      </c>
      <c r="I328" s="15">
        <f t="shared" ref="I328:I377" si="39">+D328+G328</f>
        <v>5552</v>
      </c>
      <c r="N328" s="92"/>
      <c r="R328" s="92"/>
      <c r="Z328" s="8"/>
      <c r="AA328" s="8"/>
      <c r="AB328" s="8"/>
      <c r="AC328" s="8"/>
      <c r="AD328" s="8"/>
      <c r="AE328" s="8"/>
      <c r="AF328" s="8"/>
      <c r="AG328" s="8"/>
    </row>
    <row r="329" spans="1:33" ht="12.75" customHeight="1" x14ac:dyDescent="0.2">
      <c r="A329" s="221"/>
      <c r="B329" s="225"/>
      <c r="C329" s="9" t="s">
        <v>422</v>
      </c>
      <c r="D329" s="7"/>
      <c r="E329" s="10" t="s">
        <v>615</v>
      </c>
      <c r="F329" s="12"/>
      <c r="G329" s="7"/>
      <c r="H329" s="10" t="s">
        <v>615</v>
      </c>
      <c r="I329" s="15">
        <f t="shared" si="39"/>
        <v>0</v>
      </c>
      <c r="R329" s="92"/>
      <c r="Z329" s="8"/>
      <c r="AA329" s="8"/>
      <c r="AB329" s="8"/>
      <c r="AC329" s="8"/>
      <c r="AD329" s="8"/>
      <c r="AE329" s="8"/>
      <c r="AF329" s="8"/>
      <c r="AG329" s="8"/>
    </row>
    <row r="330" spans="1:33" ht="12.75" customHeight="1" x14ac:dyDescent="0.2">
      <c r="A330" s="221"/>
      <c r="B330" s="225"/>
      <c r="C330" s="51" t="s">
        <v>428</v>
      </c>
      <c r="D330" s="7">
        <v>2176</v>
      </c>
      <c r="E330" s="10">
        <f t="shared" si="37"/>
        <v>0.26719056974459726</v>
      </c>
      <c r="F330" s="12"/>
      <c r="G330" s="7">
        <v>5968</v>
      </c>
      <c r="H330" s="10">
        <f t="shared" si="38"/>
        <v>0.73280943025540279</v>
      </c>
      <c r="I330" s="15">
        <f t="shared" si="39"/>
        <v>8144</v>
      </c>
      <c r="R330" s="92"/>
      <c r="Z330" s="8"/>
      <c r="AA330" s="8"/>
      <c r="AB330" s="8"/>
      <c r="AC330" s="8"/>
      <c r="AD330" s="8"/>
      <c r="AE330" s="8"/>
      <c r="AF330" s="8"/>
      <c r="AG330" s="8"/>
    </row>
    <row r="331" spans="1:33" ht="12.75" customHeight="1" x14ac:dyDescent="0.2">
      <c r="A331" s="221"/>
      <c r="B331" s="225"/>
      <c r="C331" s="9" t="s">
        <v>430</v>
      </c>
      <c r="D331" s="7"/>
      <c r="E331" s="10" t="s">
        <v>615</v>
      </c>
      <c r="F331" s="12"/>
      <c r="G331" s="7"/>
      <c r="H331" s="10" t="s">
        <v>615</v>
      </c>
      <c r="I331" s="15">
        <f t="shared" si="39"/>
        <v>0</v>
      </c>
      <c r="R331" s="92"/>
      <c r="Z331" s="8"/>
      <c r="AA331" s="8"/>
      <c r="AB331" s="8"/>
      <c r="AC331" s="8"/>
      <c r="AD331" s="8"/>
      <c r="AE331" s="8"/>
      <c r="AF331" s="8"/>
      <c r="AG331" s="8"/>
    </row>
    <row r="332" spans="1:33" ht="12.75" customHeight="1" x14ac:dyDescent="0.2">
      <c r="A332" s="221"/>
      <c r="B332" s="225"/>
      <c r="C332" s="9" t="s">
        <v>435</v>
      </c>
      <c r="D332" s="7"/>
      <c r="E332" s="10">
        <f t="shared" si="37"/>
        <v>0</v>
      </c>
      <c r="F332" s="12"/>
      <c r="G332" s="7">
        <v>2960</v>
      </c>
      <c r="H332" s="10">
        <f t="shared" si="38"/>
        <v>1</v>
      </c>
      <c r="I332" s="15">
        <f t="shared" si="39"/>
        <v>2960</v>
      </c>
      <c r="R332" s="92"/>
      <c r="Z332" s="8"/>
      <c r="AA332" s="8"/>
      <c r="AB332" s="8"/>
      <c r="AC332" s="8"/>
      <c r="AD332" s="8"/>
      <c r="AE332" s="8"/>
      <c r="AF332" s="8"/>
      <c r="AG332" s="8"/>
    </row>
    <row r="333" spans="1:33" ht="12.75" customHeight="1" x14ac:dyDescent="0.2">
      <c r="A333" s="221"/>
      <c r="B333" s="225"/>
      <c r="C333" s="9" t="s">
        <v>491</v>
      </c>
      <c r="D333" s="7"/>
      <c r="E333" s="10" t="s">
        <v>615</v>
      </c>
      <c r="F333" s="12"/>
      <c r="G333" s="7"/>
      <c r="H333" s="10" t="s">
        <v>615</v>
      </c>
      <c r="I333" s="15">
        <f t="shared" si="39"/>
        <v>0</v>
      </c>
      <c r="R333" s="92"/>
      <c r="Z333" s="8"/>
      <c r="AA333" s="8"/>
      <c r="AB333" s="8"/>
      <c r="AC333" s="8"/>
      <c r="AD333" s="8"/>
      <c r="AE333" s="8"/>
      <c r="AF333" s="8"/>
      <c r="AG333" s="8"/>
    </row>
    <row r="334" spans="1:33" ht="12.75" customHeight="1" x14ac:dyDescent="0.2">
      <c r="A334" s="221"/>
      <c r="B334" s="225"/>
      <c r="C334" s="9" t="s">
        <v>497</v>
      </c>
      <c r="D334" s="7">
        <v>1536</v>
      </c>
      <c r="E334" s="10">
        <f t="shared" si="37"/>
        <v>0.29629629629629628</v>
      </c>
      <c r="F334" s="12"/>
      <c r="G334" s="7">
        <v>3648</v>
      </c>
      <c r="H334" s="10">
        <f t="shared" si="38"/>
        <v>0.70370370370370372</v>
      </c>
      <c r="I334" s="15">
        <f t="shared" si="39"/>
        <v>5184</v>
      </c>
      <c r="R334" s="92"/>
      <c r="Z334" s="8"/>
      <c r="AA334" s="8"/>
      <c r="AB334" s="8"/>
      <c r="AC334" s="8"/>
      <c r="AD334" s="8"/>
      <c r="AE334" s="8"/>
      <c r="AF334" s="8"/>
      <c r="AG334" s="8"/>
    </row>
    <row r="335" spans="1:33" ht="12.75" customHeight="1" x14ac:dyDescent="0.2">
      <c r="A335" s="221"/>
      <c r="B335" s="225"/>
      <c r="C335" s="9" t="s">
        <v>509</v>
      </c>
      <c r="D335" s="7"/>
      <c r="E335" s="10" t="s">
        <v>615</v>
      </c>
      <c r="F335" s="12"/>
      <c r="G335" s="7"/>
      <c r="H335" s="10" t="s">
        <v>615</v>
      </c>
      <c r="I335" s="15">
        <f t="shared" si="39"/>
        <v>0</v>
      </c>
      <c r="R335" s="92"/>
      <c r="Z335" s="8"/>
      <c r="AA335" s="8"/>
      <c r="AB335" s="8"/>
      <c r="AC335" s="8"/>
      <c r="AD335" s="8"/>
      <c r="AE335" s="8"/>
      <c r="AF335" s="8"/>
      <c r="AG335" s="8"/>
    </row>
    <row r="336" spans="1:33" ht="12.75" customHeight="1" x14ac:dyDescent="0.2">
      <c r="A336" s="221"/>
      <c r="B336" s="225"/>
      <c r="C336" s="55" t="s">
        <v>44</v>
      </c>
      <c r="D336" s="32">
        <f>SUM(D328:D335)</f>
        <v>9264</v>
      </c>
      <c r="E336" s="33">
        <f t="shared" si="37"/>
        <v>0.42417582417582417</v>
      </c>
      <c r="F336" s="64"/>
      <c r="G336" s="32">
        <f>SUM(G328:G335)</f>
        <v>12576</v>
      </c>
      <c r="H336" s="33">
        <f t="shared" si="38"/>
        <v>0.57582417582417578</v>
      </c>
      <c r="I336" s="36">
        <f t="shared" si="39"/>
        <v>21840</v>
      </c>
      <c r="N336" s="92"/>
      <c r="R336" s="92"/>
      <c r="Z336" s="8"/>
      <c r="AA336" s="8"/>
      <c r="AB336" s="8"/>
      <c r="AC336" s="8"/>
      <c r="AD336" s="8"/>
      <c r="AE336" s="8"/>
      <c r="AF336" s="8"/>
      <c r="AG336" s="8"/>
    </row>
    <row r="337" spans="1:33" ht="12.75" customHeight="1" x14ac:dyDescent="0.2">
      <c r="A337" s="221"/>
      <c r="B337" s="225"/>
      <c r="C337" s="52" t="s">
        <v>180</v>
      </c>
      <c r="D337" s="32"/>
      <c r="E337" s="33"/>
      <c r="F337" s="64"/>
      <c r="G337" s="32"/>
      <c r="H337" s="33"/>
      <c r="I337" s="36"/>
      <c r="R337" s="92"/>
      <c r="Z337" s="8"/>
      <c r="AA337" s="8"/>
      <c r="AB337" s="8"/>
      <c r="AC337" s="8"/>
      <c r="AD337" s="8"/>
      <c r="AE337" s="8"/>
      <c r="AF337" s="8"/>
      <c r="AG337" s="8"/>
    </row>
    <row r="338" spans="1:33" ht="12.75" customHeight="1" x14ac:dyDescent="0.2">
      <c r="A338" s="221"/>
      <c r="B338" s="225"/>
      <c r="C338" s="48" t="s">
        <v>460</v>
      </c>
      <c r="D338" s="7"/>
      <c r="E338" s="10" t="s">
        <v>615</v>
      </c>
      <c r="F338" s="12"/>
      <c r="G338" s="7"/>
      <c r="H338" s="10" t="s">
        <v>615</v>
      </c>
      <c r="I338" s="15">
        <f t="shared" si="39"/>
        <v>0</v>
      </c>
      <c r="R338" s="92"/>
      <c r="Z338" s="8"/>
      <c r="AA338" s="8"/>
      <c r="AB338" s="8"/>
      <c r="AC338" s="8"/>
      <c r="AD338" s="8"/>
      <c r="AE338" s="8"/>
      <c r="AF338" s="8"/>
      <c r="AG338" s="8"/>
    </row>
    <row r="339" spans="1:33" ht="12.75" customHeight="1" x14ac:dyDescent="0.2">
      <c r="A339" s="221"/>
      <c r="B339" s="225"/>
      <c r="C339" s="48" t="s">
        <v>467</v>
      </c>
      <c r="D339" s="7">
        <v>1920</v>
      </c>
      <c r="E339" s="10">
        <f t="shared" si="37"/>
        <v>1</v>
      </c>
      <c r="F339" s="12"/>
      <c r="G339" s="7"/>
      <c r="H339" s="10">
        <f t="shared" si="38"/>
        <v>0</v>
      </c>
      <c r="I339" s="15">
        <f t="shared" si="39"/>
        <v>1920</v>
      </c>
      <c r="R339" s="92"/>
      <c r="Z339" s="8"/>
      <c r="AA339" s="8"/>
      <c r="AB339" s="8"/>
      <c r="AC339" s="8"/>
      <c r="AD339" s="8"/>
      <c r="AE339" s="8"/>
      <c r="AF339" s="8"/>
      <c r="AG339" s="8"/>
    </row>
    <row r="340" spans="1:33" ht="12.75" customHeight="1" x14ac:dyDescent="0.2">
      <c r="A340" s="221"/>
      <c r="B340" s="225"/>
      <c r="C340" s="48" t="s">
        <v>474</v>
      </c>
      <c r="D340" s="7"/>
      <c r="E340" s="10">
        <f t="shared" si="37"/>
        <v>0</v>
      </c>
      <c r="F340" s="12"/>
      <c r="G340" s="7">
        <v>2256</v>
      </c>
      <c r="H340" s="10">
        <f t="shared" si="38"/>
        <v>1</v>
      </c>
      <c r="I340" s="15">
        <f t="shared" si="39"/>
        <v>2256</v>
      </c>
      <c r="R340" s="92"/>
      <c r="Z340" s="8"/>
      <c r="AA340" s="8"/>
      <c r="AB340" s="8"/>
      <c r="AC340" s="8"/>
      <c r="AD340" s="8"/>
      <c r="AE340" s="8"/>
      <c r="AF340" s="8"/>
      <c r="AG340" s="8"/>
    </row>
    <row r="341" spans="1:33" ht="12.75" customHeight="1" x14ac:dyDescent="0.2">
      <c r="A341" s="221"/>
      <c r="B341" s="225"/>
      <c r="C341" s="9" t="s">
        <v>477</v>
      </c>
      <c r="D341" s="7"/>
      <c r="E341" s="10">
        <f t="shared" si="37"/>
        <v>0</v>
      </c>
      <c r="F341" s="12"/>
      <c r="G341" s="7">
        <v>4560</v>
      </c>
      <c r="H341" s="10">
        <f t="shared" si="38"/>
        <v>1</v>
      </c>
      <c r="I341" s="15">
        <f t="shared" si="39"/>
        <v>4560</v>
      </c>
      <c r="R341" s="92"/>
      <c r="Z341" s="8"/>
      <c r="AA341" s="8"/>
      <c r="AB341" s="8"/>
      <c r="AC341" s="8"/>
      <c r="AD341" s="8"/>
      <c r="AE341" s="8"/>
      <c r="AF341" s="8"/>
      <c r="AG341" s="8"/>
    </row>
    <row r="342" spans="1:33" ht="12.75" customHeight="1" x14ac:dyDescent="0.2">
      <c r="A342" s="221"/>
      <c r="B342" s="225"/>
      <c r="C342" s="48" t="s">
        <v>499</v>
      </c>
      <c r="D342" s="7">
        <v>1632</v>
      </c>
      <c r="E342" s="10">
        <f t="shared" si="37"/>
        <v>0.4358974358974359</v>
      </c>
      <c r="F342" s="12"/>
      <c r="G342" s="7">
        <v>2112</v>
      </c>
      <c r="H342" s="10">
        <f t="shared" si="38"/>
        <v>0.5641025641025641</v>
      </c>
      <c r="I342" s="15">
        <f t="shared" si="39"/>
        <v>3744</v>
      </c>
      <c r="N342" s="92"/>
      <c r="R342" s="92"/>
      <c r="Z342" s="8"/>
      <c r="AA342" s="8"/>
      <c r="AB342" s="8"/>
      <c r="AC342" s="8"/>
      <c r="AD342" s="8"/>
      <c r="AE342" s="8"/>
      <c r="AF342" s="8"/>
      <c r="AG342" s="8"/>
    </row>
    <row r="343" spans="1:33" ht="12.75" customHeight="1" x14ac:dyDescent="0.2">
      <c r="A343" s="221"/>
      <c r="B343" s="225"/>
      <c r="C343" s="9" t="s">
        <v>501</v>
      </c>
      <c r="D343" s="7">
        <v>1392</v>
      </c>
      <c r="E343" s="10">
        <f t="shared" si="37"/>
        <v>0.5178571428571429</v>
      </c>
      <c r="F343" s="12"/>
      <c r="G343" s="7">
        <v>1296</v>
      </c>
      <c r="H343" s="10">
        <f t="shared" si="38"/>
        <v>0.48214285714285715</v>
      </c>
      <c r="I343" s="15">
        <f t="shared" si="39"/>
        <v>2688</v>
      </c>
      <c r="R343" s="92"/>
      <c r="Z343" s="8"/>
      <c r="AA343" s="8"/>
      <c r="AB343" s="8"/>
      <c r="AC343" s="8"/>
      <c r="AD343" s="8"/>
      <c r="AE343" s="8"/>
      <c r="AF343" s="8"/>
      <c r="AG343" s="8"/>
    </row>
    <row r="344" spans="1:33" ht="12.75" customHeight="1" x14ac:dyDescent="0.2">
      <c r="A344" s="221"/>
      <c r="B344" s="225"/>
      <c r="C344" s="34" t="s">
        <v>44</v>
      </c>
      <c r="D344" s="32">
        <f>SUM(D338:D343)</f>
        <v>4944</v>
      </c>
      <c r="E344" s="33">
        <f t="shared" si="37"/>
        <v>0.32594936708860761</v>
      </c>
      <c r="F344" s="64"/>
      <c r="G344" s="32">
        <f>SUM(G338:G343)</f>
        <v>10224</v>
      </c>
      <c r="H344" s="33">
        <f t="shared" si="38"/>
        <v>0.67405063291139244</v>
      </c>
      <c r="I344" s="36">
        <f t="shared" si="39"/>
        <v>15168</v>
      </c>
      <c r="R344" s="92"/>
      <c r="Z344" s="8"/>
      <c r="AA344" s="8"/>
      <c r="AB344" s="8"/>
      <c r="AC344" s="8"/>
      <c r="AD344" s="8"/>
      <c r="AE344" s="8"/>
      <c r="AF344" s="8"/>
      <c r="AG344" s="8"/>
    </row>
    <row r="345" spans="1:33" ht="12.75" customHeight="1" thickBot="1" x14ac:dyDescent="0.25">
      <c r="A345" s="221"/>
      <c r="B345" s="226"/>
      <c r="C345" s="63" t="s">
        <v>0</v>
      </c>
      <c r="D345" s="62">
        <f>SUM(D336,D344)</f>
        <v>14208</v>
      </c>
      <c r="E345" s="60">
        <f t="shared" si="37"/>
        <v>0.383916990920882</v>
      </c>
      <c r="F345" s="67"/>
      <c r="G345" s="62">
        <f>SUM(G336,G344)</f>
        <v>22800</v>
      </c>
      <c r="H345" s="60">
        <f t="shared" si="38"/>
        <v>0.61608300907911806</v>
      </c>
      <c r="I345" s="59">
        <f t="shared" si="39"/>
        <v>37008</v>
      </c>
      <c r="Z345" s="8"/>
      <c r="AA345" s="8"/>
      <c r="AB345" s="8"/>
      <c r="AC345" s="8"/>
      <c r="AD345" s="8"/>
      <c r="AE345" s="8"/>
      <c r="AF345" s="8"/>
      <c r="AG345" s="8"/>
    </row>
    <row r="346" spans="1:33" ht="12.75" customHeight="1" thickBot="1" x14ac:dyDescent="0.25">
      <c r="A346" s="222"/>
      <c r="B346" s="228" t="s">
        <v>172</v>
      </c>
      <c r="C346" s="229"/>
      <c r="D346" s="75">
        <f>SUM(D301,D326,D345)</f>
        <v>44048</v>
      </c>
      <c r="E346" s="76">
        <f t="shared" si="37"/>
        <v>0.32048894062863797</v>
      </c>
      <c r="F346" s="77"/>
      <c r="G346" s="75">
        <f>SUM(G301,G326,G345)</f>
        <v>93392</v>
      </c>
      <c r="H346" s="76">
        <f t="shared" si="38"/>
        <v>0.67951105937136203</v>
      </c>
      <c r="I346" s="77">
        <f t="shared" si="39"/>
        <v>137440</v>
      </c>
      <c r="Z346" s="8"/>
      <c r="AA346" s="8"/>
      <c r="AB346" s="8"/>
      <c r="AC346" s="8"/>
      <c r="AD346" s="8"/>
      <c r="AE346" s="8"/>
      <c r="AF346" s="8"/>
      <c r="AG346" s="8"/>
    </row>
    <row r="347" spans="1:33" ht="12.75" customHeight="1" x14ac:dyDescent="0.2">
      <c r="A347" s="235" t="s">
        <v>344</v>
      </c>
      <c r="B347" s="223" t="s">
        <v>382</v>
      </c>
      <c r="C347" s="54" t="s">
        <v>182</v>
      </c>
      <c r="D347" s="69"/>
      <c r="E347" s="82"/>
      <c r="F347" s="68"/>
      <c r="G347" s="69"/>
      <c r="H347" s="82"/>
      <c r="I347" s="83"/>
      <c r="N347" s="92"/>
      <c r="Z347" s="8"/>
      <c r="AA347" s="8"/>
      <c r="AB347" s="8"/>
      <c r="AC347" s="8"/>
      <c r="AD347" s="8"/>
      <c r="AE347" s="8"/>
      <c r="AF347" s="8"/>
      <c r="AG347" s="8"/>
    </row>
    <row r="348" spans="1:33" ht="12.75" customHeight="1" x14ac:dyDescent="0.2">
      <c r="A348" s="221"/>
      <c r="B348" s="225"/>
      <c r="C348" s="51" t="s">
        <v>522</v>
      </c>
      <c r="D348" s="7"/>
      <c r="E348" s="10">
        <f t="shared" si="37"/>
        <v>0</v>
      </c>
      <c r="F348" s="12"/>
      <c r="G348" s="7">
        <v>1536</v>
      </c>
      <c r="H348" s="10">
        <f t="shared" si="38"/>
        <v>1</v>
      </c>
      <c r="I348" s="15">
        <f t="shared" si="39"/>
        <v>1536</v>
      </c>
      <c r="R348" s="92"/>
      <c r="Z348" s="8"/>
      <c r="AA348" s="8"/>
      <c r="AB348" s="8"/>
      <c r="AC348" s="8"/>
      <c r="AD348" s="8"/>
      <c r="AE348" s="8"/>
      <c r="AF348" s="8"/>
      <c r="AG348" s="8"/>
    </row>
    <row r="349" spans="1:33" ht="12.75" customHeight="1" x14ac:dyDescent="0.2">
      <c r="A349" s="221"/>
      <c r="B349" s="225"/>
      <c r="C349" s="51" t="s">
        <v>423</v>
      </c>
      <c r="D349" s="7"/>
      <c r="E349" s="10" t="s">
        <v>615</v>
      </c>
      <c r="F349" s="12"/>
      <c r="G349" s="7"/>
      <c r="H349" s="10" t="s">
        <v>615</v>
      </c>
      <c r="I349" s="15">
        <f t="shared" si="39"/>
        <v>0</v>
      </c>
      <c r="R349" s="92"/>
      <c r="Z349" s="8"/>
      <c r="AA349" s="8"/>
      <c r="AB349" s="8"/>
      <c r="AC349" s="8"/>
      <c r="AD349" s="8"/>
      <c r="AE349" s="8"/>
      <c r="AF349" s="8"/>
      <c r="AG349" s="8"/>
    </row>
    <row r="350" spans="1:33" ht="12.75" customHeight="1" x14ac:dyDescent="0.2">
      <c r="A350" s="221"/>
      <c r="B350" s="225"/>
      <c r="C350" s="9" t="s">
        <v>431</v>
      </c>
      <c r="D350" s="7"/>
      <c r="E350" s="10" t="s">
        <v>615</v>
      </c>
      <c r="F350" s="12"/>
      <c r="G350" s="7"/>
      <c r="H350" s="10" t="s">
        <v>615</v>
      </c>
      <c r="I350" s="15">
        <f t="shared" si="39"/>
        <v>0</v>
      </c>
      <c r="R350" s="92"/>
      <c r="Z350" s="8"/>
      <c r="AA350" s="8"/>
      <c r="AB350" s="8"/>
      <c r="AC350" s="8"/>
      <c r="AD350" s="8"/>
      <c r="AE350" s="8"/>
      <c r="AF350" s="8"/>
      <c r="AG350" s="8"/>
    </row>
    <row r="351" spans="1:33" ht="12.75" customHeight="1" x14ac:dyDescent="0.2">
      <c r="A351" s="221"/>
      <c r="B351" s="225"/>
      <c r="C351" s="9" t="s">
        <v>452</v>
      </c>
      <c r="D351" s="7"/>
      <c r="E351" s="10" t="s">
        <v>615</v>
      </c>
      <c r="F351" s="12"/>
      <c r="G351" s="7"/>
      <c r="H351" s="10" t="s">
        <v>615</v>
      </c>
      <c r="I351" s="15">
        <f t="shared" si="39"/>
        <v>0</v>
      </c>
      <c r="R351" s="92"/>
      <c r="Z351" s="8"/>
      <c r="AA351" s="8"/>
      <c r="AB351" s="8"/>
      <c r="AC351" s="8"/>
      <c r="AD351" s="8"/>
      <c r="AE351" s="8"/>
      <c r="AF351" s="8"/>
      <c r="AG351" s="8"/>
    </row>
    <row r="352" spans="1:33" ht="12.75" customHeight="1" x14ac:dyDescent="0.2">
      <c r="A352" s="221"/>
      <c r="B352" s="225"/>
      <c r="C352" s="9" t="s">
        <v>459</v>
      </c>
      <c r="D352" s="7"/>
      <c r="E352" s="10" t="s">
        <v>615</v>
      </c>
      <c r="F352" s="12"/>
      <c r="G352" s="7"/>
      <c r="H352" s="10" t="s">
        <v>615</v>
      </c>
      <c r="I352" s="15">
        <f t="shared" si="39"/>
        <v>0</v>
      </c>
      <c r="R352" s="92"/>
      <c r="Z352" s="8"/>
      <c r="AA352" s="8"/>
      <c r="AB352" s="8"/>
      <c r="AC352" s="8"/>
      <c r="AD352" s="8"/>
      <c r="AE352" s="8"/>
      <c r="AF352" s="8"/>
      <c r="AG352" s="8"/>
    </row>
    <row r="353" spans="1:33" ht="12.75" customHeight="1" x14ac:dyDescent="0.2">
      <c r="A353" s="221"/>
      <c r="B353" s="225"/>
      <c r="C353" s="9" t="s">
        <v>460</v>
      </c>
      <c r="D353" s="7"/>
      <c r="E353" s="10">
        <f t="shared" si="37"/>
        <v>0</v>
      </c>
      <c r="F353" s="12"/>
      <c r="G353" s="7">
        <v>624</v>
      </c>
      <c r="H353" s="10">
        <f t="shared" si="38"/>
        <v>1</v>
      </c>
      <c r="I353" s="15">
        <f t="shared" si="39"/>
        <v>624</v>
      </c>
      <c r="R353" s="92"/>
      <c r="Z353" s="8"/>
      <c r="AA353" s="8"/>
      <c r="AB353" s="8"/>
      <c r="AC353" s="8"/>
      <c r="AD353" s="8"/>
      <c r="AE353" s="8"/>
      <c r="AF353" s="8"/>
      <c r="AG353" s="8"/>
    </row>
    <row r="354" spans="1:33" ht="12.75" customHeight="1" x14ac:dyDescent="0.2">
      <c r="A354" s="221"/>
      <c r="B354" s="225"/>
      <c r="C354" s="9" t="s">
        <v>461</v>
      </c>
      <c r="D354" s="7"/>
      <c r="E354" s="10" t="s">
        <v>615</v>
      </c>
      <c r="F354" s="12"/>
      <c r="G354" s="7"/>
      <c r="H354" s="10" t="s">
        <v>615</v>
      </c>
      <c r="I354" s="15">
        <f t="shared" si="39"/>
        <v>0</v>
      </c>
      <c r="R354" s="92"/>
      <c r="Z354" s="8"/>
      <c r="AA354" s="8"/>
      <c r="AB354" s="8"/>
      <c r="AC354" s="8"/>
      <c r="AD354" s="8"/>
      <c r="AE354" s="8"/>
      <c r="AF354" s="8"/>
      <c r="AG354" s="8"/>
    </row>
    <row r="355" spans="1:33" ht="12.75" customHeight="1" x14ac:dyDescent="0.2">
      <c r="A355" s="221"/>
      <c r="B355" s="225"/>
      <c r="C355" s="9" t="s">
        <v>466</v>
      </c>
      <c r="D355" s="7"/>
      <c r="E355" s="10">
        <f t="shared" si="37"/>
        <v>0</v>
      </c>
      <c r="F355" s="12"/>
      <c r="G355" s="7">
        <v>4224</v>
      </c>
      <c r="H355" s="10">
        <f t="shared" si="38"/>
        <v>1</v>
      </c>
      <c r="I355" s="15">
        <f t="shared" si="39"/>
        <v>4224</v>
      </c>
      <c r="R355" s="92"/>
      <c r="Z355" s="8"/>
      <c r="AA355" s="8"/>
      <c r="AB355" s="8"/>
      <c r="AC355" s="8"/>
      <c r="AD355" s="8"/>
      <c r="AE355" s="8"/>
      <c r="AF355" s="8"/>
      <c r="AG355" s="8"/>
    </row>
    <row r="356" spans="1:33" ht="12.75" customHeight="1" x14ac:dyDescent="0.2">
      <c r="A356" s="221"/>
      <c r="B356" s="225"/>
      <c r="C356" s="9" t="s">
        <v>480</v>
      </c>
      <c r="D356" s="7"/>
      <c r="E356" s="10" t="s">
        <v>615</v>
      </c>
      <c r="F356" s="12"/>
      <c r="G356" s="7"/>
      <c r="H356" s="10" t="s">
        <v>615</v>
      </c>
      <c r="I356" s="15">
        <f t="shared" si="39"/>
        <v>0</v>
      </c>
      <c r="R356" s="92"/>
      <c r="Z356" s="8"/>
      <c r="AA356" s="8"/>
      <c r="AB356" s="8"/>
      <c r="AC356" s="8"/>
      <c r="AD356" s="8"/>
      <c r="AE356" s="8"/>
      <c r="AF356" s="8"/>
      <c r="AG356" s="8"/>
    </row>
    <row r="357" spans="1:33" ht="12.75" customHeight="1" x14ac:dyDescent="0.2">
      <c r="A357" s="221"/>
      <c r="B357" s="225"/>
      <c r="C357" s="9" t="s">
        <v>490</v>
      </c>
      <c r="D357" s="7">
        <v>1056</v>
      </c>
      <c r="E357" s="10">
        <f t="shared" si="37"/>
        <v>1</v>
      </c>
      <c r="F357" s="12"/>
      <c r="G357" s="7"/>
      <c r="H357" s="10">
        <f t="shared" si="38"/>
        <v>0</v>
      </c>
      <c r="I357" s="15">
        <f t="shared" si="39"/>
        <v>1056</v>
      </c>
      <c r="R357" s="92"/>
      <c r="Z357" s="8"/>
      <c r="AA357" s="8"/>
      <c r="AB357" s="8"/>
      <c r="AC357" s="8"/>
      <c r="AD357" s="8"/>
      <c r="AE357" s="8"/>
      <c r="AF357" s="8"/>
      <c r="AG357" s="8"/>
    </row>
    <row r="358" spans="1:33" ht="12.75" customHeight="1" x14ac:dyDescent="0.2">
      <c r="A358" s="221"/>
      <c r="B358" s="225"/>
      <c r="C358" s="9" t="s">
        <v>494</v>
      </c>
      <c r="D358" s="7"/>
      <c r="E358" s="10">
        <f t="shared" si="37"/>
        <v>0</v>
      </c>
      <c r="F358" s="12"/>
      <c r="G358" s="7">
        <v>1008</v>
      </c>
      <c r="H358" s="10">
        <f t="shared" si="38"/>
        <v>1</v>
      </c>
      <c r="I358" s="15">
        <f t="shared" si="39"/>
        <v>1008</v>
      </c>
      <c r="R358" s="92"/>
      <c r="Z358" s="8"/>
      <c r="AA358" s="8"/>
      <c r="AB358" s="8"/>
      <c r="AC358" s="8"/>
      <c r="AD358" s="8"/>
      <c r="AE358" s="8"/>
      <c r="AF358" s="8"/>
      <c r="AG358" s="8"/>
    </row>
    <row r="359" spans="1:33" ht="12.75" customHeight="1" x14ac:dyDescent="0.2">
      <c r="A359" s="221"/>
      <c r="B359" s="225"/>
      <c r="C359" s="9" t="s">
        <v>495</v>
      </c>
      <c r="D359" s="7"/>
      <c r="E359" s="10" t="s">
        <v>615</v>
      </c>
      <c r="F359" s="12"/>
      <c r="G359" s="7"/>
      <c r="H359" s="10" t="s">
        <v>615</v>
      </c>
      <c r="I359" s="15">
        <f t="shared" si="39"/>
        <v>0</v>
      </c>
      <c r="R359" s="92"/>
      <c r="Z359" s="8"/>
      <c r="AA359" s="8"/>
      <c r="AB359" s="8"/>
      <c r="AC359" s="8"/>
      <c r="AD359" s="8"/>
      <c r="AE359" s="8"/>
      <c r="AF359" s="8"/>
      <c r="AG359" s="8"/>
    </row>
    <row r="360" spans="1:33" ht="12.75" customHeight="1" x14ac:dyDescent="0.2">
      <c r="A360" s="221"/>
      <c r="B360" s="225"/>
      <c r="C360" s="9" t="s">
        <v>501</v>
      </c>
      <c r="D360" s="7"/>
      <c r="E360" s="10">
        <f t="shared" si="37"/>
        <v>0</v>
      </c>
      <c r="F360" s="12"/>
      <c r="G360" s="7">
        <v>2016</v>
      </c>
      <c r="H360" s="10">
        <f t="shared" si="38"/>
        <v>1</v>
      </c>
      <c r="I360" s="15">
        <f t="shared" si="39"/>
        <v>2016</v>
      </c>
      <c r="R360" s="92"/>
      <c r="Z360" s="8"/>
      <c r="AA360" s="8"/>
      <c r="AB360" s="8"/>
      <c r="AC360" s="8"/>
      <c r="AD360" s="8"/>
      <c r="AE360" s="8"/>
      <c r="AF360" s="8"/>
      <c r="AG360" s="8"/>
    </row>
    <row r="361" spans="1:33" ht="12.75" customHeight="1" x14ac:dyDescent="0.2">
      <c r="A361" s="221"/>
      <c r="B361" s="225"/>
      <c r="C361" s="9" t="s">
        <v>502</v>
      </c>
      <c r="D361" s="7"/>
      <c r="E361" s="10">
        <f t="shared" si="37"/>
        <v>0</v>
      </c>
      <c r="F361" s="12"/>
      <c r="G361" s="7">
        <v>864</v>
      </c>
      <c r="H361" s="10">
        <f t="shared" si="38"/>
        <v>1</v>
      </c>
      <c r="I361" s="15">
        <f t="shared" si="39"/>
        <v>864</v>
      </c>
      <c r="R361" s="92"/>
      <c r="Z361" s="8"/>
      <c r="AA361" s="8"/>
      <c r="AB361" s="8"/>
      <c r="AC361" s="8"/>
      <c r="AD361" s="8"/>
      <c r="AE361" s="8"/>
      <c r="AF361" s="8"/>
      <c r="AG361" s="8"/>
    </row>
    <row r="362" spans="1:33" ht="12.75" customHeight="1" x14ac:dyDescent="0.2">
      <c r="A362" s="221"/>
      <c r="B362" s="225"/>
      <c r="C362" s="9" t="s">
        <v>509</v>
      </c>
      <c r="D362" s="7"/>
      <c r="E362" s="10" t="s">
        <v>615</v>
      </c>
      <c r="F362" s="12"/>
      <c r="G362" s="7"/>
      <c r="H362" s="10" t="s">
        <v>615</v>
      </c>
      <c r="I362" s="15">
        <f t="shared" si="39"/>
        <v>0</v>
      </c>
      <c r="R362" s="92"/>
      <c r="Z362" s="8"/>
      <c r="AA362" s="8"/>
      <c r="AB362" s="8"/>
      <c r="AC362" s="8"/>
      <c r="AD362" s="8"/>
      <c r="AE362" s="8"/>
      <c r="AF362" s="8"/>
      <c r="AG362" s="8"/>
    </row>
    <row r="363" spans="1:33" ht="12.75" customHeight="1" x14ac:dyDescent="0.2">
      <c r="A363" s="221"/>
      <c r="B363" s="225"/>
      <c r="C363" s="9" t="s">
        <v>510</v>
      </c>
      <c r="D363" s="7"/>
      <c r="E363" s="10" t="s">
        <v>615</v>
      </c>
      <c r="F363" s="12"/>
      <c r="G363" s="7"/>
      <c r="H363" s="10" t="s">
        <v>615</v>
      </c>
      <c r="I363" s="15">
        <f t="shared" si="39"/>
        <v>0</v>
      </c>
      <c r="R363" s="92"/>
      <c r="Z363" s="8"/>
      <c r="AA363" s="8"/>
      <c r="AB363" s="8"/>
      <c r="AC363" s="8"/>
      <c r="AD363" s="8"/>
      <c r="AE363" s="8"/>
      <c r="AF363" s="8"/>
      <c r="AG363" s="8"/>
    </row>
    <row r="364" spans="1:33" ht="12.75" customHeight="1" x14ac:dyDescent="0.2">
      <c r="A364" s="221"/>
      <c r="B364" s="225"/>
      <c r="C364" s="9" t="s">
        <v>511</v>
      </c>
      <c r="D364" s="7"/>
      <c r="E364" s="10">
        <f t="shared" si="37"/>
        <v>0</v>
      </c>
      <c r="F364" s="12"/>
      <c r="G364" s="7">
        <v>864</v>
      </c>
      <c r="H364" s="10">
        <f t="shared" si="38"/>
        <v>1</v>
      </c>
      <c r="I364" s="15">
        <f t="shared" si="39"/>
        <v>864</v>
      </c>
      <c r="N364" s="92"/>
      <c r="R364" s="92"/>
      <c r="Z364" s="8"/>
      <c r="AA364" s="8"/>
      <c r="AB364" s="8"/>
      <c r="AC364" s="8"/>
      <c r="AD364" s="8"/>
      <c r="AE364" s="8"/>
      <c r="AF364" s="8"/>
      <c r="AG364" s="8"/>
    </row>
    <row r="365" spans="1:33" ht="12.75" customHeight="1" x14ac:dyDescent="0.2">
      <c r="A365" s="221"/>
      <c r="B365" s="225"/>
      <c r="C365" s="56" t="s">
        <v>44</v>
      </c>
      <c r="D365" s="32">
        <f>SUM(D348:D364)</f>
        <v>1056</v>
      </c>
      <c r="E365" s="33">
        <f t="shared" si="37"/>
        <v>8.6614173228346455E-2</v>
      </c>
      <c r="F365" s="64"/>
      <c r="G365" s="32">
        <f>SUM(G348:G364)</f>
        <v>11136</v>
      </c>
      <c r="H365" s="33">
        <f t="shared" si="38"/>
        <v>0.91338582677165359</v>
      </c>
      <c r="I365" s="36">
        <f t="shared" si="39"/>
        <v>12192</v>
      </c>
      <c r="R365" s="92"/>
      <c r="Z365" s="8"/>
      <c r="AA365" s="8"/>
      <c r="AB365" s="8"/>
      <c r="AC365" s="8"/>
      <c r="AD365" s="8"/>
      <c r="AE365" s="8"/>
      <c r="AF365" s="8"/>
      <c r="AG365" s="8"/>
    </row>
    <row r="366" spans="1:33" ht="12.75" customHeight="1" x14ac:dyDescent="0.2">
      <c r="A366" s="221"/>
      <c r="B366" s="225"/>
      <c r="C366" s="46" t="s">
        <v>185</v>
      </c>
      <c r="D366" s="32"/>
      <c r="E366" s="33"/>
      <c r="F366" s="64"/>
      <c r="G366" s="32"/>
      <c r="H366" s="33"/>
      <c r="I366" s="36"/>
      <c r="R366" s="92"/>
      <c r="Z366" s="8"/>
      <c r="AA366" s="8"/>
      <c r="AB366" s="8"/>
      <c r="AC366" s="8"/>
      <c r="AD366" s="8"/>
      <c r="AE366" s="8"/>
      <c r="AF366" s="8"/>
      <c r="AG366" s="8"/>
    </row>
    <row r="367" spans="1:33" ht="12.75" customHeight="1" x14ac:dyDescent="0.2">
      <c r="A367" s="221"/>
      <c r="B367" s="225"/>
      <c r="C367" s="9" t="s">
        <v>420</v>
      </c>
      <c r="D367" s="7"/>
      <c r="E367" s="10">
        <f t="shared" si="37"/>
        <v>0</v>
      </c>
      <c r="F367" s="12"/>
      <c r="G367" s="7">
        <v>5040</v>
      </c>
      <c r="H367" s="10">
        <f t="shared" si="38"/>
        <v>1</v>
      </c>
      <c r="I367" s="15">
        <f t="shared" si="39"/>
        <v>5040</v>
      </c>
      <c r="N367" s="92"/>
      <c r="R367" s="92"/>
      <c r="Z367" s="8"/>
      <c r="AA367" s="8"/>
      <c r="AB367" s="8"/>
      <c r="AC367" s="8"/>
      <c r="AD367" s="8"/>
      <c r="AE367" s="8"/>
      <c r="AF367" s="8"/>
      <c r="AG367" s="8"/>
    </row>
    <row r="368" spans="1:33" ht="12.75" customHeight="1" x14ac:dyDescent="0.2">
      <c r="A368" s="221"/>
      <c r="B368" s="225"/>
      <c r="C368" s="9" t="s">
        <v>428</v>
      </c>
      <c r="D368" s="7"/>
      <c r="E368" s="10">
        <f t="shared" si="37"/>
        <v>0</v>
      </c>
      <c r="F368" s="12"/>
      <c r="G368" s="7">
        <v>2112</v>
      </c>
      <c r="H368" s="10">
        <f t="shared" si="38"/>
        <v>1</v>
      </c>
      <c r="I368" s="15">
        <f t="shared" si="39"/>
        <v>2112</v>
      </c>
      <c r="R368" s="92"/>
      <c r="Z368" s="8"/>
      <c r="AA368" s="8"/>
      <c r="AB368" s="8"/>
      <c r="AC368" s="8"/>
      <c r="AD368" s="8"/>
      <c r="AE368" s="8"/>
      <c r="AF368" s="8"/>
      <c r="AG368" s="8"/>
    </row>
    <row r="369" spans="1:33" ht="12.75" customHeight="1" x14ac:dyDescent="0.2">
      <c r="A369" s="221"/>
      <c r="B369" s="225"/>
      <c r="C369" s="9" t="s">
        <v>435</v>
      </c>
      <c r="D369" s="7"/>
      <c r="E369" s="10">
        <f t="shared" si="37"/>
        <v>0</v>
      </c>
      <c r="F369" s="12"/>
      <c r="G369" s="7">
        <v>1792</v>
      </c>
      <c r="H369" s="10">
        <f t="shared" si="38"/>
        <v>1</v>
      </c>
      <c r="I369" s="15">
        <f t="shared" si="39"/>
        <v>1792</v>
      </c>
      <c r="R369" s="92"/>
      <c r="Z369" s="8"/>
      <c r="AA369" s="8"/>
      <c r="AB369" s="8"/>
      <c r="AC369" s="8"/>
      <c r="AD369" s="8"/>
      <c r="AE369" s="8"/>
      <c r="AF369" s="8"/>
      <c r="AG369" s="8"/>
    </row>
    <row r="370" spans="1:33" ht="12.75" customHeight="1" x14ac:dyDescent="0.2">
      <c r="A370" s="221"/>
      <c r="B370" s="225"/>
      <c r="C370" s="9" t="s">
        <v>455</v>
      </c>
      <c r="D370" s="7"/>
      <c r="E370" s="10">
        <f t="shared" si="37"/>
        <v>0</v>
      </c>
      <c r="F370" s="12"/>
      <c r="G370" s="7">
        <v>2304</v>
      </c>
      <c r="H370" s="10">
        <f t="shared" si="38"/>
        <v>1</v>
      </c>
      <c r="I370" s="15">
        <f t="shared" si="39"/>
        <v>2304</v>
      </c>
      <c r="R370" s="92"/>
      <c r="Z370" s="8"/>
      <c r="AA370" s="8"/>
      <c r="AB370" s="8"/>
      <c r="AC370" s="8"/>
      <c r="AD370" s="8"/>
      <c r="AE370" s="8"/>
      <c r="AF370" s="8"/>
      <c r="AG370" s="8"/>
    </row>
    <row r="371" spans="1:33" ht="12.75" customHeight="1" x14ac:dyDescent="0.2">
      <c r="A371" s="221"/>
      <c r="B371" s="225"/>
      <c r="C371" s="9" t="s">
        <v>467</v>
      </c>
      <c r="D371" s="7"/>
      <c r="E371" s="10" t="s">
        <v>615</v>
      </c>
      <c r="F371" s="12"/>
      <c r="G371" s="7"/>
      <c r="H371" s="10" t="s">
        <v>615</v>
      </c>
      <c r="I371" s="15">
        <f t="shared" si="39"/>
        <v>0</v>
      </c>
      <c r="R371" s="92"/>
      <c r="Z371" s="8"/>
      <c r="AA371" s="8"/>
      <c r="AB371" s="8"/>
      <c r="AC371" s="8"/>
      <c r="AD371" s="8"/>
      <c r="AE371" s="8"/>
      <c r="AF371" s="8"/>
      <c r="AG371" s="8"/>
    </row>
    <row r="372" spans="1:33" ht="12.75" customHeight="1" x14ac:dyDescent="0.2">
      <c r="A372" s="221"/>
      <c r="B372" s="225"/>
      <c r="C372" s="9" t="s">
        <v>474</v>
      </c>
      <c r="D372" s="7"/>
      <c r="E372" s="10" t="s">
        <v>615</v>
      </c>
      <c r="F372" s="12"/>
      <c r="G372" s="7"/>
      <c r="H372" s="10" t="s">
        <v>615</v>
      </c>
      <c r="I372" s="15">
        <f t="shared" si="39"/>
        <v>0</v>
      </c>
      <c r="R372" s="92"/>
      <c r="Z372" s="8"/>
      <c r="AA372" s="8"/>
      <c r="AB372" s="8"/>
      <c r="AC372" s="8"/>
      <c r="AD372" s="8"/>
      <c r="AE372" s="8"/>
      <c r="AF372" s="8"/>
      <c r="AG372" s="8"/>
    </row>
    <row r="373" spans="1:33" ht="12.75" customHeight="1" x14ac:dyDescent="0.2">
      <c r="A373" s="221"/>
      <c r="B373" s="225"/>
      <c r="C373" s="9" t="s">
        <v>477</v>
      </c>
      <c r="D373" s="7">
        <v>768</v>
      </c>
      <c r="E373" s="10">
        <f t="shared" si="37"/>
        <v>0.30769230769230771</v>
      </c>
      <c r="F373" s="12"/>
      <c r="G373" s="7">
        <v>1728</v>
      </c>
      <c r="H373" s="10">
        <f t="shared" si="38"/>
        <v>0.69230769230769229</v>
      </c>
      <c r="I373" s="15">
        <f t="shared" si="39"/>
        <v>2496</v>
      </c>
      <c r="N373" s="92"/>
      <c r="R373" s="92"/>
      <c r="Z373" s="8"/>
      <c r="AA373" s="8"/>
      <c r="AB373" s="8"/>
      <c r="AC373" s="8"/>
      <c r="AD373" s="8"/>
      <c r="AE373" s="8"/>
      <c r="AF373" s="8"/>
      <c r="AG373" s="8"/>
    </row>
    <row r="374" spans="1:33" ht="12.75" customHeight="1" x14ac:dyDescent="0.2">
      <c r="A374" s="221"/>
      <c r="B374" s="225"/>
      <c r="C374" s="9" t="s">
        <v>484</v>
      </c>
      <c r="D374" s="7"/>
      <c r="E374" s="10" t="s">
        <v>615</v>
      </c>
      <c r="F374" s="12"/>
      <c r="G374" s="7"/>
      <c r="H374" s="10" t="s">
        <v>615</v>
      </c>
      <c r="I374" s="15">
        <f t="shared" si="39"/>
        <v>0</v>
      </c>
      <c r="R374" s="92"/>
    </row>
    <row r="375" spans="1:33" ht="12.75" customHeight="1" x14ac:dyDescent="0.2">
      <c r="A375" s="221"/>
      <c r="B375" s="225"/>
      <c r="C375" s="9" t="s">
        <v>488</v>
      </c>
      <c r="D375" s="7"/>
      <c r="E375" s="10">
        <f t="shared" si="37"/>
        <v>0</v>
      </c>
      <c r="F375" s="12"/>
      <c r="G375" s="7">
        <v>4368</v>
      </c>
      <c r="H375" s="10">
        <f t="shared" si="38"/>
        <v>1</v>
      </c>
      <c r="I375" s="15">
        <f t="shared" si="39"/>
        <v>4368</v>
      </c>
      <c r="R375" s="92"/>
    </row>
    <row r="376" spans="1:33" ht="12.75" customHeight="1" x14ac:dyDescent="0.2">
      <c r="A376" s="221"/>
      <c r="B376" s="225"/>
      <c r="C376" s="9" t="s">
        <v>491</v>
      </c>
      <c r="D376" s="7"/>
      <c r="E376" s="10" t="s">
        <v>615</v>
      </c>
      <c r="F376" s="12"/>
      <c r="G376" s="7"/>
      <c r="H376" s="10" t="s">
        <v>615</v>
      </c>
      <c r="I376" s="15">
        <f t="shared" si="39"/>
        <v>0</v>
      </c>
      <c r="R376" s="92"/>
    </row>
    <row r="377" spans="1:33" ht="12.75" customHeight="1" x14ac:dyDescent="0.2">
      <c r="A377" s="221"/>
      <c r="B377" s="225"/>
      <c r="C377" s="9" t="s">
        <v>497</v>
      </c>
      <c r="D377" s="7">
        <v>1632</v>
      </c>
      <c r="E377" s="10">
        <f t="shared" si="37"/>
        <v>1</v>
      </c>
      <c r="F377" s="12"/>
      <c r="G377" s="7"/>
      <c r="H377" s="10">
        <f t="shared" si="38"/>
        <v>0</v>
      </c>
      <c r="I377" s="15">
        <f t="shared" si="39"/>
        <v>1632</v>
      </c>
      <c r="R377" s="92"/>
    </row>
    <row r="378" spans="1:33" ht="12.75" customHeight="1" x14ac:dyDescent="0.2">
      <c r="A378" s="221"/>
      <c r="B378" s="225"/>
      <c r="C378" s="9" t="s">
        <v>499</v>
      </c>
      <c r="D378" s="7"/>
      <c r="E378" s="10">
        <f t="shared" ref="E378:E384" si="40">+D378/$I378</f>
        <v>0</v>
      </c>
      <c r="F378" s="12"/>
      <c r="G378" s="7">
        <v>1344</v>
      </c>
      <c r="H378" s="10">
        <f t="shared" ref="H378:H384" si="41">+G378/$I378</f>
        <v>1</v>
      </c>
      <c r="I378" s="15">
        <f t="shared" ref="I378:I384" si="42">+D378+G378</f>
        <v>1344</v>
      </c>
      <c r="R378" s="92"/>
    </row>
    <row r="379" spans="1:33" ht="12.75" customHeight="1" x14ac:dyDescent="0.2">
      <c r="A379" s="221"/>
      <c r="B379" s="225"/>
      <c r="C379" s="34" t="s">
        <v>44</v>
      </c>
      <c r="D379" s="32">
        <f>SUM(D367:D378)</f>
        <v>2400</v>
      </c>
      <c r="E379" s="33">
        <f t="shared" si="40"/>
        <v>0.11380880121396054</v>
      </c>
      <c r="F379" s="64"/>
      <c r="G379" s="32">
        <f>SUM(G367:G378)</f>
        <v>18688</v>
      </c>
      <c r="H379" s="33">
        <f t="shared" si="41"/>
        <v>0.88619119878603947</v>
      </c>
      <c r="I379" s="36">
        <f t="shared" si="42"/>
        <v>21088</v>
      </c>
      <c r="N379" s="92"/>
      <c r="R379" s="92"/>
    </row>
    <row r="380" spans="1:33" ht="12.75" customHeight="1" x14ac:dyDescent="0.2">
      <c r="A380" s="221"/>
      <c r="B380" s="225"/>
      <c r="C380" s="9" t="s">
        <v>605</v>
      </c>
      <c r="D380" s="7">
        <v>1248</v>
      </c>
      <c r="E380" s="10">
        <f t="shared" si="40"/>
        <v>0.53061224489795922</v>
      </c>
      <c r="F380" s="12"/>
      <c r="G380" s="7">
        <v>1104</v>
      </c>
      <c r="H380" s="10">
        <f t="shared" si="41"/>
        <v>0.46938775510204084</v>
      </c>
      <c r="I380" s="15">
        <f t="shared" si="42"/>
        <v>2352</v>
      </c>
      <c r="R380" s="92"/>
    </row>
    <row r="381" spans="1:33" ht="12.75" customHeight="1" x14ac:dyDescent="0.2">
      <c r="A381" s="221"/>
      <c r="B381" s="225"/>
      <c r="C381" s="9" t="s">
        <v>517</v>
      </c>
      <c r="D381" s="7"/>
      <c r="E381" s="10" t="s">
        <v>615</v>
      </c>
      <c r="F381" s="12"/>
      <c r="G381" s="7"/>
      <c r="H381" s="10" t="s">
        <v>615</v>
      </c>
      <c r="I381" s="15">
        <f t="shared" si="42"/>
        <v>0</v>
      </c>
      <c r="R381" s="92"/>
    </row>
    <row r="382" spans="1:33" ht="12.75" customHeight="1" x14ac:dyDescent="0.2">
      <c r="A382" s="221"/>
      <c r="B382" s="225"/>
      <c r="C382" s="56" t="s">
        <v>44</v>
      </c>
      <c r="D382" s="32">
        <f>SUM(D380:D381)</f>
        <v>1248</v>
      </c>
      <c r="E382" s="33">
        <f t="shared" si="40"/>
        <v>0.53061224489795922</v>
      </c>
      <c r="F382" s="64"/>
      <c r="G382" s="32">
        <f>SUM(G380:G381)</f>
        <v>1104</v>
      </c>
      <c r="H382" s="33">
        <f t="shared" si="41"/>
        <v>0.46938775510204084</v>
      </c>
      <c r="I382" s="36">
        <f t="shared" si="42"/>
        <v>2352</v>
      </c>
      <c r="R382" s="92"/>
    </row>
    <row r="383" spans="1:33" ht="12.75" customHeight="1" thickBot="1" x14ac:dyDescent="0.25">
      <c r="A383" s="221"/>
      <c r="B383" s="226"/>
      <c r="C383" s="63" t="s">
        <v>0</v>
      </c>
      <c r="D383" s="66">
        <f>SUM(D365,D379,D382)</f>
        <v>4704</v>
      </c>
      <c r="E383" s="78">
        <f t="shared" si="40"/>
        <v>0.13201616524472384</v>
      </c>
      <c r="F383" s="65"/>
      <c r="G383" s="66">
        <f>SUM(G365,G379,G382)</f>
        <v>30928</v>
      </c>
      <c r="H383" s="78">
        <f t="shared" si="41"/>
        <v>0.86798383475527618</v>
      </c>
      <c r="I383" s="84">
        <f t="shared" si="42"/>
        <v>35632</v>
      </c>
    </row>
    <row r="384" spans="1:33" ht="12.75" customHeight="1" thickBot="1" x14ac:dyDescent="0.25">
      <c r="A384" s="236"/>
      <c r="B384" s="228" t="s">
        <v>173</v>
      </c>
      <c r="C384" s="229"/>
      <c r="D384" s="75">
        <f>+D383</f>
        <v>4704</v>
      </c>
      <c r="E384" s="76">
        <f t="shared" si="40"/>
        <v>0.13201616524472384</v>
      </c>
      <c r="F384" s="77"/>
      <c r="G384" s="75">
        <f>+G383</f>
        <v>30928</v>
      </c>
      <c r="H384" s="76">
        <f t="shared" si="41"/>
        <v>0.86798383475527618</v>
      </c>
      <c r="I384" s="77">
        <f t="shared" si="42"/>
        <v>35632</v>
      </c>
    </row>
    <row r="385" spans="4:8" ht="12.75" customHeight="1" x14ac:dyDescent="0.2">
      <c r="D385" s="2"/>
      <c r="E385" s="2"/>
      <c r="F385" s="2"/>
      <c r="G385" s="1"/>
      <c r="H385" s="1"/>
    </row>
  </sheetData>
  <mergeCells count="36">
    <mergeCell ref="A347:A384"/>
    <mergeCell ref="B347:B383"/>
    <mergeCell ref="B384:C384"/>
    <mergeCell ref="A222:A261"/>
    <mergeCell ref="B222:B261"/>
    <mergeCell ref="A262:A283"/>
    <mergeCell ref="B262:B278"/>
    <mergeCell ref="A327:A346"/>
    <mergeCell ref="B327:B345"/>
    <mergeCell ref="B346:C346"/>
    <mergeCell ref="B279:B282"/>
    <mergeCell ref="B283:C283"/>
    <mergeCell ref="A284:A326"/>
    <mergeCell ref="B284:B301"/>
    <mergeCell ref="B302:B326"/>
    <mergeCell ref="D6:E6"/>
    <mergeCell ref="G6:H6"/>
    <mergeCell ref="B8:C8"/>
    <mergeCell ref="B9:B31"/>
    <mergeCell ref="B32:B50"/>
    <mergeCell ref="B104:B141"/>
    <mergeCell ref="B176:C176"/>
    <mergeCell ref="A9:A51"/>
    <mergeCell ref="B51:C51"/>
    <mergeCell ref="A52:A78"/>
    <mergeCell ref="B52:B77"/>
    <mergeCell ref="B78:C78"/>
    <mergeCell ref="A79:A103"/>
    <mergeCell ref="B79:B102"/>
    <mergeCell ref="B103:C103"/>
    <mergeCell ref="A104:A142"/>
    <mergeCell ref="B177:B220"/>
    <mergeCell ref="B221:C221"/>
    <mergeCell ref="A143:A176"/>
    <mergeCell ref="B143:B175"/>
    <mergeCell ref="A177:A221"/>
  </mergeCells>
  <phoneticPr fontId="8" type="noConversion"/>
  <printOptions horizontalCentered="1"/>
  <pageMargins left="0.25" right="0.25" top="1" bottom="1" header="0.5" footer="0.5"/>
  <pageSetup scale="93" fitToHeight="0" orientation="portrait" r:id="rId1"/>
  <headerFooter alignWithMargins="0">
    <oddFooter>&amp;C&amp;10Collin IRO tkm; 1/26/2024; Page &amp;P of &amp;N
j:\IRO\Martin\Faculty Workload\FT-PT Faculty ContHr Reports\202410 EoT Contact Hours Final.xlsx</oddFooter>
  </headerFooter>
  <rowBreaks count="10" manualBreakCount="10">
    <brk id="51" max="8" man="1"/>
    <brk id="78" max="8" man="1"/>
    <brk id="103" max="8" man="1"/>
    <brk id="142" max="8" man="1"/>
    <brk id="176" max="8" man="1"/>
    <brk id="221" max="8" man="1"/>
    <brk id="261" max="8" man="1"/>
    <brk id="283" max="8" man="1"/>
    <brk id="326" max="8" man="1"/>
    <brk id="34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27</vt:i4>
      </vt:variant>
    </vt:vector>
  </HeadingPairs>
  <TitlesOfParts>
    <vt:vector size="41" baseType="lpstr">
      <vt:lpstr>DistrictTotalbyDept</vt:lpstr>
      <vt:lpstr>DistrictbyRubric</vt:lpstr>
      <vt:lpstr>DistrictxDiv-Dept</vt:lpstr>
      <vt:lpstr>Rockwall</vt:lpstr>
      <vt:lpstr>OtherSites</vt:lpstr>
      <vt:lpstr>DualCredit</vt:lpstr>
      <vt:lpstr>Distance</vt:lpstr>
      <vt:lpstr>Face-to-Face</vt:lpstr>
      <vt:lpstr>Evenings</vt:lpstr>
      <vt:lpstr>Weekends</vt:lpstr>
      <vt:lpstr>Weekdays</vt:lpstr>
      <vt:lpstr>NoMeetingTime</vt:lpstr>
      <vt:lpstr>Overloads</vt:lpstr>
      <vt:lpstr>Camp-Div-ADPD-Dept_Definitions</vt:lpstr>
      <vt:lpstr>'Camp-Div-ADPD-Dept_Definitions'!Print_Area</vt:lpstr>
      <vt:lpstr>Distance!Print_Area</vt:lpstr>
      <vt:lpstr>DistrictbyRubric!Print_Area</vt:lpstr>
      <vt:lpstr>DistrictTotalbyDept!Print_Area</vt:lpstr>
      <vt:lpstr>'DistrictxDiv-Dept'!Print_Area</vt:lpstr>
      <vt:lpstr>DualCredit!Print_Area</vt:lpstr>
      <vt:lpstr>Evenings!Print_Area</vt:lpstr>
      <vt:lpstr>'Face-to-Face'!Print_Area</vt:lpstr>
      <vt:lpstr>NoMeetingTime!Print_Area</vt:lpstr>
      <vt:lpstr>OtherSites!Print_Area</vt:lpstr>
      <vt:lpstr>Overloads!Print_Area</vt:lpstr>
      <vt:lpstr>Weekdays!Print_Area</vt:lpstr>
      <vt:lpstr>Weekends!Print_Area</vt:lpstr>
      <vt:lpstr>'Camp-Div-ADPD-Dept_Definitions'!Print_Titles</vt:lpstr>
      <vt:lpstr>Distance!Print_Titles</vt:lpstr>
      <vt:lpstr>DistrictbyRubric!Print_Titles</vt:lpstr>
      <vt:lpstr>DistrictTotalbyDept!Print_Titles</vt:lpstr>
      <vt:lpstr>'DistrictxDiv-Dept'!Print_Titles</vt:lpstr>
      <vt:lpstr>DualCredit!Print_Titles</vt:lpstr>
      <vt:lpstr>Evenings!Print_Titles</vt:lpstr>
      <vt:lpstr>'Face-to-Face'!Print_Titles</vt:lpstr>
      <vt:lpstr>NoMeetingTime!Print_Titles</vt:lpstr>
      <vt:lpstr>OtherSites!Print_Titles</vt:lpstr>
      <vt:lpstr>Overloads!Print_Titles</vt:lpstr>
      <vt:lpstr>Rockwall!Print_Titles</vt:lpstr>
      <vt:lpstr>Weekdays!Print_Titles</vt:lpstr>
      <vt:lpstr>Weekends!Print_Titles</vt:lpstr>
    </vt:vector>
  </TitlesOfParts>
  <Company>CCCCD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 Martin</dc:creator>
  <cp:lastModifiedBy>Gwynith Best</cp:lastModifiedBy>
  <cp:lastPrinted>2024-01-29T14:23:27Z</cp:lastPrinted>
  <dcterms:created xsi:type="dcterms:W3CDTF">2005-10-12T18:25:21Z</dcterms:created>
  <dcterms:modified xsi:type="dcterms:W3CDTF">2024-01-29T14:25:17Z</dcterms:modified>
</cp:coreProperties>
</file>