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 PC Lenovo\Desktop\Collin Fall 2023\POCA Data Fall 2023\"/>
    </mc:Choice>
  </mc:AlternateContent>
  <xr:revisionPtr revIDLastSave="0" documentId="13_ncr:1_{7F8B15F5-152C-4027-A23D-CCA08A55E4E4}" xr6:coauthVersionLast="47" xr6:coauthVersionMax="47" xr10:uidLastSave="{00000000-0000-0000-0000-000000000000}"/>
  <bookViews>
    <workbookView xWindow="-108" yWindow="-108" windowWidth="23256" windowHeight="13176" tabRatio="926" firstSheet="2" activeTab="8" xr2:uid="{00000000-000D-0000-FFFF-FFFF00000000}"/>
  </bookViews>
  <sheets>
    <sheet name="MRKG 1311.002" sheetId="2" r:id="rId1"/>
    <sheet name="MRKG 1311-001" sheetId="8" r:id="rId2"/>
    <sheet name="MRKG-1311.000Online" sheetId="4" r:id="rId3"/>
    <sheet name="MRKG-1311-003" sheetId="13" r:id="rId4"/>
    <sheet name="MRKG-1311.004INPERSON" sheetId="5" r:id="rId5"/>
    <sheet name="Macurak S_MRKG1311.005_Fall 202" sheetId="9" r:id="rId6"/>
    <sheet name="Carl 1311.050" sheetId="10" r:id="rId7"/>
    <sheet name="MRKG 2312-000" sheetId="14" r:id="rId8"/>
    <sheet name="MRKG-2312-001" sheetId="12" r:id="rId9"/>
    <sheet name="IBUS 1354" sheetId="11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2" l="1"/>
  <c r="F35" i="12" s="1"/>
  <c r="C33" i="12"/>
  <c r="C35" i="12" s="1"/>
  <c r="T33" i="12"/>
  <c r="T35" i="12" s="1"/>
  <c r="S33" i="12"/>
  <c r="S35" i="12" s="1"/>
  <c r="R33" i="12"/>
  <c r="R35" i="12" s="1"/>
  <c r="Q33" i="12"/>
  <c r="Q35" i="12" s="1"/>
  <c r="P33" i="12"/>
  <c r="P35" i="12" s="1"/>
  <c r="O33" i="12"/>
  <c r="O35" i="12" s="1"/>
  <c r="N33" i="12"/>
  <c r="N35" i="12" s="1"/>
  <c r="M33" i="12"/>
  <c r="M35" i="12" s="1"/>
  <c r="L33" i="12"/>
  <c r="L35" i="12" s="1"/>
  <c r="K33" i="12"/>
  <c r="K35" i="12" s="1"/>
  <c r="J33" i="12"/>
  <c r="J35" i="12" s="1"/>
  <c r="I33" i="12"/>
  <c r="I35" i="12" s="1"/>
  <c r="H33" i="12"/>
  <c r="H35" i="12" s="1"/>
  <c r="G33" i="12"/>
  <c r="G35" i="12" s="1"/>
  <c r="E33" i="12"/>
  <c r="E35" i="12" s="1"/>
  <c r="D33" i="12"/>
  <c r="D35" i="12" s="1"/>
  <c r="B33" i="12"/>
  <c r="B35" i="12" s="1"/>
  <c r="U33" i="12"/>
  <c r="U35" i="12" s="1"/>
  <c r="I36" i="11"/>
  <c r="H36" i="11"/>
  <c r="E36" i="11"/>
  <c r="D36" i="11"/>
  <c r="I34" i="11"/>
  <c r="H34" i="11"/>
  <c r="G34" i="11"/>
  <c r="G36" i="11" s="1"/>
  <c r="F34" i="11"/>
  <c r="F36" i="11" s="1"/>
  <c r="E34" i="11"/>
  <c r="D34" i="11"/>
  <c r="C34" i="11"/>
  <c r="C36" i="11" s="1"/>
  <c r="B34" i="11"/>
  <c r="B36" i="11" s="1"/>
  <c r="X20" i="14"/>
  <c r="X22" i="14" s="1"/>
  <c r="G34" i="13"/>
  <c r="G36" i="13" s="1"/>
  <c r="F36" i="13"/>
  <c r="E36" i="13"/>
  <c r="F34" i="13"/>
  <c r="E34" i="13"/>
  <c r="D34" i="13"/>
  <c r="D36" i="13" s="1"/>
  <c r="C34" i="13"/>
  <c r="C36" i="13" s="1"/>
  <c r="B34" i="13"/>
  <c r="B36" i="13" s="1"/>
  <c r="I36" i="10"/>
  <c r="I38" i="10" s="1"/>
  <c r="H36" i="10"/>
  <c r="H38" i="10" s="1"/>
  <c r="G36" i="10"/>
  <c r="G38" i="10" s="1"/>
  <c r="F36" i="10"/>
  <c r="F38" i="10" s="1"/>
  <c r="E36" i="10"/>
  <c r="E38" i="10" s="1"/>
  <c r="D36" i="10"/>
  <c r="D38" i="10" s="1"/>
  <c r="C36" i="10"/>
  <c r="C38" i="10" s="1"/>
  <c r="B36" i="10"/>
  <c r="B38" i="10" s="1"/>
  <c r="E36" i="9"/>
  <c r="E38" i="9" s="1"/>
  <c r="D36" i="9"/>
  <c r="D38" i="9" s="1"/>
  <c r="C36" i="9"/>
  <c r="C38" i="9" s="1"/>
  <c r="B36" i="9"/>
  <c r="B38" i="9" s="1"/>
  <c r="B34" i="8"/>
  <c r="B36" i="8" s="1"/>
  <c r="H36" i="8"/>
  <c r="G36" i="8"/>
  <c r="H34" i="8"/>
  <c r="G34" i="8"/>
  <c r="F34" i="8"/>
  <c r="F36" i="8" s="1"/>
  <c r="E34" i="8"/>
  <c r="E36" i="8" s="1"/>
  <c r="D34" i="8"/>
  <c r="D36" i="8" s="1"/>
  <c r="C34" i="8"/>
  <c r="C36" i="8" s="1"/>
  <c r="B34" i="4"/>
  <c r="B36" i="4" s="1"/>
  <c r="D21" i="5"/>
  <c r="D23" i="5" s="1"/>
  <c r="C21" i="5"/>
  <c r="C23" i="5" s="1"/>
  <c r="B21" i="5"/>
  <c r="B23" i="5" s="1"/>
  <c r="D34" i="4"/>
  <c r="D36" i="4" s="1"/>
  <c r="C34" i="4"/>
  <c r="C36" i="4" s="1"/>
  <c r="E36" i="2"/>
  <c r="D36" i="2"/>
  <c r="C36" i="2"/>
  <c r="B36" i="2"/>
  <c r="E34" i="2"/>
  <c r="D34" i="2"/>
  <c r="C34" i="2"/>
  <c r="B34" i="2"/>
  <c r="I25" i="11"/>
  <c r="H25" i="11"/>
  <c r="G25" i="11"/>
  <c r="F25" i="11"/>
  <c r="E25" i="11"/>
  <c r="D25" i="11"/>
  <c r="C25" i="11"/>
  <c r="B25" i="11"/>
  <c r="H31" i="10"/>
  <c r="G31" i="10"/>
  <c r="F31" i="10"/>
  <c r="E31" i="10"/>
  <c r="D31" i="10"/>
  <c r="C31" i="10"/>
  <c r="B31" i="10"/>
  <c r="H15" i="8"/>
  <c r="G15" i="8"/>
  <c r="F15" i="8"/>
  <c r="E15" i="8"/>
  <c r="D15" i="8"/>
  <c r="C15" i="8"/>
  <c r="B15" i="8"/>
  <c r="I15" i="8" l="1"/>
  <c r="B29" i="4"/>
  <c r="C29" i="4"/>
  <c r="D29" i="4"/>
  <c r="D30" i="2"/>
  <c r="C30" i="2"/>
  <c r="E30" i="2"/>
  <c r="B30" i="2"/>
  <c r="F30" i="2" l="1"/>
</calcChain>
</file>

<file path=xl/sharedStrings.xml><?xml version="1.0" encoding="utf-8"?>
<sst xmlns="http://schemas.openxmlformats.org/spreadsheetml/2006/main" count="406" uniqueCount="137">
  <si>
    <t>Case 4:  Create an Ad using an AI tool</t>
  </si>
  <si>
    <t>Case 1 -- Starbucks</t>
  </si>
  <si>
    <t>Case 2:  Ads you like and dislike and why?</t>
  </si>
  <si>
    <t>Case 3:  Conduct a SWOT Analysis of Apple Corporation</t>
  </si>
  <si>
    <t>Mean</t>
  </si>
  <si>
    <t>Overall</t>
  </si>
  <si>
    <t>MEAN</t>
  </si>
  <si>
    <t xml:space="preserve"> </t>
  </si>
  <si>
    <t xml:space="preserve">Ch 09 UPDATED Mini Sim on Pricing </t>
  </si>
  <si>
    <t xml:space="preserve">Ch 07 Mini Sim on Service Marketing </t>
  </si>
  <si>
    <t>1311.000  ONLINE</t>
  </si>
  <si>
    <t>Personal Brand &amp; Career Research</t>
  </si>
  <si>
    <t xml:space="preserve">Nonverbal Communication Sports Project </t>
  </si>
  <si>
    <t>Grocery Store Observation Project</t>
  </si>
  <si>
    <t>Marketing Plan Written Report (out of 60)</t>
  </si>
  <si>
    <t>Marketing Plan Presentation (out of 10)</t>
  </si>
  <si>
    <t>Marketing Plan Concept Proposal (out of 15)</t>
  </si>
  <si>
    <t>Marketing Plan: Section Summary - Concept (out of 15)</t>
  </si>
  <si>
    <t>Marketing Plan: Section Summary - Delivery (out of 15)</t>
  </si>
  <si>
    <t>Marketing Plan: Section Summary - Results (out of 15)</t>
  </si>
  <si>
    <t>Group Contracts (out of 15)</t>
  </si>
  <si>
    <t xml:space="preserve">MINI PROJECT #2:  PRICE
 Topic:  Marketing by the Numbers    </t>
  </si>
  <si>
    <t>MINI PROJECT #3:  PROMOTIONS 
Topic(s):  Marketing distribution channels and digital marketing channels</t>
  </si>
  <si>
    <t>MINI PROJECT #4: PEOPLE &amp; MARKETPLACE 
 Topic(s):  Marketing Ethics: Communicating Brand Purpose without Boasting</t>
  </si>
  <si>
    <t>Rossini Fall 2023 MRKG1311.050</t>
  </si>
  <si>
    <t xml:space="preserve">Week Four- Segmenting Consumer Markets Discussion </t>
  </si>
  <si>
    <t xml:space="preserve">Week 5: Microsoft Brand Development Assignment </t>
  </si>
  <si>
    <t xml:space="preserve">Week Six Amazon Case Study Assignment </t>
  </si>
  <si>
    <t>Week Eight: Developing a New Social Media Presence for a Start Up Assignment</t>
  </si>
  <si>
    <t xml:space="preserve">Week Ten: Omnichannel Assignment </t>
  </si>
  <si>
    <t xml:space="preserve">Week Twelve: Super Bowl TV Spots Discussion Assignment  </t>
  </si>
  <si>
    <t>AVG TOT</t>
  </si>
  <si>
    <t>Individual Assignment:  How will the Hofstede Dimensions characteristics of your culture affect the way that it conducts business in the International Marketplace?</t>
  </si>
  <si>
    <t>Individual Assignment:  Communicating in order to Market to the Culture that you have Chosen for this Class</t>
  </si>
  <si>
    <t>Individual Assignment:  What is the best Entry Mode for you to use for beginning marketing/business with the culture that you have chosen? Why?</t>
  </si>
  <si>
    <t>Individual Assignment:  Evaluate the Primary Management Style  of the Culture that you have chosen.</t>
  </si>
  <si>
    <t xml:space="preserve">Best Method for entering the United States to market from an outside country </t>
  </si>
  <si>
    <t>Effects of Cultural, Political/Legal, and Technological Environments</t>
  </si>
  <si>
    <t>Importance of Learning about International Marketing</t>
  </si>
  <si>
    <t>Chapter 10 Video Case Study Assignment - Substack: An Alternative News Delivery Platform (10473390)</t>
  </si>
  <si>
    <t>Chapter 1 Video Case Assignment- The Growth of the On-Demand Economy (10279710)</t>
  </si>
  <si>
    <t>Chapter 1 Writing Assignment - Major Types of E-commerce (10279712)</t>
  </si>
  <si>
    <t>Chapter 2 Writing Assignment: Mix and Match: E-commerce Revenue Models (10279715)</t>
  </si>
  <si>
    <t>Chapter 2 Video Case Study Assignment: Glossier (10279713)</t>
  </si>
  <si>
    <t>Chapter 4 Video Case Assignment - E-commerce Platforms: Salesforce Commerce Cloud (10279716)</t>
  </si>
  <si>
    <t>Chapter 4 Writing Assignment (Canvas)- Effective E-commerce Site Design (10279718)</t>
  </si>
  <si>
    <t>Chapter 6 Video Case Assignment - Pandora's Recommendation System (10279719)</t>
  </si>
  <si>
    <t>Chapter 6 Writing Assignment (Canvas) - Comparison Shopping (10279721)</t>
  </si>
  <si>
    <t>Chapter 7 Video Case Assignment: Yelp (10279722)</t>
  </si>
  <si>
    <t>Chapter  7 Writing Assignment (Canvas) - Facebook/Instagram Marketing (10279724)</t>
  </si>
  <si>
    <t>Chapter 9 Writing Assignment (Canvas) - Where Would You Rather Work? (10279727)</t>
  </si>
  <si>
    <t>Chapter 9 Video Case Study Assignment - Etsy: A Marketplace and a Community (10279725)</t>
  </si>
  <si>
    <t>Chapter 11 Video Assignment - Small Businesses Find a Home on eBay (10279709)</t>
  </si>
  <si>
    <t>Chapter 9 Opening Case Graded Discussion "Blue Nile" (10279684)</t>
  </si>
  <si>
    <t>Chapter 7 Opening Case Graded Discussion (10279686)</t>
  </si>
  <si>
    <t>Chapter 4 Opening Case Graded Discussion (10279687)</t>
  </si>
  <si>
    <t>Chapter 1 Opening Case Graded Discussion  (10279688)</t>
  </si>
  <si>
    <t>Canvas Discussion: Student Introductions (10279689)</t>
  </si>
  <si>
    <t>Assignment #1 - Conduct a SWOT Analysis (10280277)</t>
  </si>
  <si>
    <t>Assignment #2  Analyzing the Marketing Environment (10280278)</t>
  </si>
  <si>
    <t>Assignment #3- Segmenting Consumer Markets (10280279)</t>
  </si>
  <si>
    <t>Assignment #4 - Building Strong Brands (10280280)</t>
  </si>
  <si>
    <t>Assignment #5 - Creating An Online Social Presence (10280281)</t>
  </si>
  <si>
    <t>2023FALL_MRKG_2312.000_DRIKS_13097 E-COMMERCE MARKETING</t>
  </si>
  <si>
    <t>Student Name</t>
  </si>
  <si>
    <t>CLS 1</t>
  </si>
  <si>
    <t>CLS 2</t>
  </si>
  <si>
    <t>CLS 3</t>
  </si>
  <si>
    <t>CLS 4</t>
  </si>
  <si>
    <t>CLS 5</t>
  </si>
  <si>
    <t>CLS 6</t>
  </si>
  <si>
    <t>CLS 7</t>
  </si>
  <si>
    <t>CLS 8</t>
  </si>
  <si>
    <t>CLS 9</t>
  </si>
  <si>
    <t>CLS 10</t>
  </si>
  <si>
    <t>CLS 11</t>
  </si>
  <si>
    <t>CLS 12</t>
  </si>
  <si>
    <t>CLS 13</t>
  </si>
  <si>
    <t xml:space="preserve">CLS 14 </t>
  </si>
  <si>
    <t>CLS 15</t>
  </si>
  <si>
    <t>ATT</t>
  </si>
  <si>
    <t>Q1</t>
  </si>
  <si>
    <t>Q2</t>
  </si>
  <si>
    <t>Final Project</t>
  </si>
  <si>
    <t>Ahmed, Ahmad Salah Ahmad H.</t>
  </si>
  <si>
    <t>x</t>
  </si>
  <si>
    <t>98 = A</t>
  </si>
  <si>
    <t>Cao, Chi-Vinh</t>
  </si>
  <si>
    <t>N</t>
  </si>
  <si>
    <t>87 = B</t>
  </si>
  <si>
    <t>Coleman, Tia M.</t>
  </si>
  <si>
    <t>90 = A</t>
  </si>
  <si>
    <t>Franco, Angel A.</t>
  </si>
  <si>
    <t>92 = A</t>
  </si>
  <si>
    <t>Garcia, Thomas G.</t>
  </si>
  <si>
    <t>84= B</t>
  </si>
  <si>
    <t>Keener, Brenna H.</t>
  </si>
  <si>
    <t>85 = B</t>
  </si>
  <si>
    <t>Kubilay, Emirhan</t>
  </si>
  <si>
    <t>80 = B</t>
  </si>
  <si>
    <t>Nyika Tobias Isreal Mufaro</t>
  </si>
  <si>
    <t>0 = F</t>
  </si>
  <si>
    <t>Park, Gunyoung</t>
  </si>
  <si>
    <t>86 = B</t>
  </si>
  <si>
    <t>Pham Nguyen Viet Huan</t>
  </si>
  <si>
    <t>Rolle, Conray Joshua</t>
  </si>
  <si>
    <t>Shaihk, Yuseah Shahid</t>
  </si>
  <si>
    <t>Toure, Kassoung A.</t>
  </si>
  <si>
    <t>84 = B</t>
  </si>
  <si>
    <t>Wassom, Isabella G.</t>
  </si>
  <si>
    <t>88 = B</t>
  </si>
  <si>
    <t>e = Covid</t>
  </si>
  <si>
    <t>W = Withdrew or Never Attended</t>
  </si>
  <si>
    <t>Report 1 Submitted</t>
  </si>
  <si>
    <t>Marketing</t>
  </si>
  <si>
    <t>n=26</t>
  </si>
  <si>
    <t>n=13</t>
  </si>
  <si>
    <t>n=28</t>
  </si>
  <si>
    <t>n=14</t>
  </si>
  <si>
    <t>n=23</t>
  </si>
  <si>
    <t>Submit Your Culture Report to Your Professor--200 pts</t>
  </si>
  <si>
    <t>80% = 40</t>
  </si>
  <si>
    <t>Week Eight: Final Marketing Plan Project Assignment -- 150 pts</t>
  </si>
  <si>
    <t>80% = 20</t>
  </si>
  <si>
    <t>80% = 120</t>
  </si>
  <si>
    <t>FINAL GROUP MARKETING PLAN PROJECT WITH PRESENTATION SLIDES -- 250 pts</t>
  </si>
  <si>
    <t>n=28          20</t>
  </si>
  <si>
    <t>Major Project Final Points -- 100 pts</t>
  </si>
  <si>
    <t xml:space="preserve">COUNTIF </t>
  </si>
  <si>
    <t>PEOPLE</t>
  </si>
  <si>
    <t>100 PTS</t>
  </si>
  <si>
    <t>101 PTS</t>
  </si>
  <si>
    <t>102 PTS</t>
  </si>
  <si>
    <t>n = 14</t>
  </si>
  <si>
    <t xml:space="preserve">n=25         </t>
  </si>
  <si>
    <t>Final Project - Create a Social Marketing Plan for An E-Commerce Retailer -- 100 pts</t>
  </si>
  <si>
    <t>% =&gt;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</si>
</sst>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/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/>
    <xf numFmtId="0" fontId="16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0" xfId="0" quotePrefix="1" applyFont="1" applyAlignment="1">
      <alignment wrapText="1"/>
    </xf>
    <xf numFmtId="0" fontId="20" fillId="0" borderId="0" xfId="42"/>
    <xf numFmtId="0" fontId="20" fillId="0" borderId="10" xfId="42" applyBorder="1" applyAlignment="1">
      <alignment horizontal="center" vertical="top" wrapText="1"/>
    </xf>
    <xf numFmtId="0" fontId="20" fillId="0" borderId="10" xfId="42" applyBorder="1" applyAlignment="1">
      <alignment horizontal="center"/>
    </xf>
    <xf numFmtId="0" fontId="19" fillId="33" borderId="10" xfId="42" applyFont="1" applyFill="1" applyBorder="1" applyAlignment="1">
      <alignment horizontal="center"/>
    </xf>
    <xf numFmtId="0" fontId="19" fillId="33" borderId="10" xfId="42" applyFont="1" applyFill="1" applyBorder="1"/>
    <xf numFmtId="1" fontId="21" fillId="33" borderId="10" xfId="42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9" fontId="14" fillId="0" borderId="10" xfId="0" applyNumberFormat="1" applyFont="1" applyBorder="1"/>
    <xf numFmtId="0" fontId="18" fillId="33" borderId="10" xfId="0" applyFont="1" applyFill="1" applyBorder="1"/>
    <xf numFmtId="1" fontId="18" fillId="33" borderId="10" xfId="0" applyNumberFormat="1" applyFont="1" applyFill="1" applyBorder="1"/>
    <xf numFmtId="0" fontId="16" fillId="0" borderId="0" xfId="0" applyFont="1"/>
    <xf numFmtId="9" fontId="0" fillId="0" borderId="0" xfId="0" applyNumberFormat="1" applyAlignment="1">
      <alignment horizontal="center"/>
    </xf>
    <xf numFmtId="0" fontId="22" fillId="0" borderId="0" xfId="0" applyFont="1"/>
    <xf numFmtId="0" fontId="16" fillId="0" borderId="10" xfId="0" applyFont="1" applyBorder="1"/>
    <xf numFmtId="0" fontId="23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16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10" xfId="0" applyFont="1" applyBorder="1"/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4" fillId="36" borderId="10" xfId="0" applyFont="1" applyFill="1" applyBorder="1"/>
    <xf numFmtId="0" fontId="25" fillId="36" borderId="12" xfId="0" applyFont="1" applyFill="1" applyBorder="1" applyAlignment="1">
      <alignment horizontal="center"/>
    </xf>
    <xf numFmtId="0" fontId="25" fillId="35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9" fontId="25" fillId="36" borderId="10" xfId="43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/>
    </xf>
    <xf numFmtId="9" fontId="25" fillId="36" borderId="10" xfId="43" quotePrefix="1" applyFont="1" applyFill="1" applyBorder="1" applyAlignment="1">
      <alignment horizontal="center"/>
    </xf>
    <xf numFmtId="9" fontId="25" fillId="36" borderId="10" xfId="43" quotePrefix="1" applyFont="1" applyFill="1" applyBorder="1" applyAlignment="1">
      <alignment horizontal="center" vertical="center"/>
    </xf>
    <xf numFmtId="0" fontId="23" fillId="36" borderId="10" xfId="0" applyFont="1" applyFill="1" applyBorder="1"/>
    <xf numFmtId="0" fontId="0" fillId="36" borderId="0" xfId="0" applyFill="1"/>
    <xf numFmtId="0" fontId="24" fillId="0" borderId="10" xfId="0" applyFont="1" applyBorder="1"/>
    <xf numFmtId="9" fontId="25" fillId="0" borderId="10" xfId="43" quotePrefix="1" applyFont="1" applyBorder="1" applyAlignment="1">
      <alignment horizontal="center" vertical="center"/>
    </xf>
    <xf numFmtId="0" fontId="22" fillId="33" borderId="10" xfId="0" applyFont="1" applyFill="1" applyBorder="1"/>
    <xf numFmtId="0" fontId="25" fillId="33" borderId="12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9" fontId="25" fillId="33" borderId="10" xfId="43" quotePrefix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/>
    </xf>
    <xf numFmtId="14" fontId="22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4" fillId="33" borderId="10" xfId="0" applyFont="1" applyFill="1" applyBorder="1"/>
    <xf numFmtId="0" fontId="25" fillId="33" borderId="13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4" fillId="0" borderId="14" xfId="0" applyFont="1" applyBorder="1"/>
    <xf numFmtId="0" fontId="22" fillId="33" borderId="0" xfId="0" applyFont="1" applyFill="1"/>
    <xf numFmtId="0" fontId="0" fillId="35" borderId="0" xfId="0" applyFill="1"/>
    <xf numFmtId="0" fontId="24" fillId="0" borderId="11" xfId="0" applyFont="1" applyBorder="1"/>
    <xf numFmtId="0" fontId="25" fillId="36" borderId="15" xfId="0" applyFont="1" applyFill="1" applyBorder="1" applyAlignment="1">
      <alignment horizontal="center"/>
    </xf>
    <xf numFmtId="0" fontId="25" fillId="35" borderId="11" xfId="0" applyFont="1" applyFill="1" applyBorder="1" applyAlignment="1">
      <alignment horizontal="center"/>
    </xf>
    <xf numFmtId="0" fontId="25" fillId="36" borderId="11" xfId="0" applyFont="1" applyFill="1" applyBorder="1" applyAlignment="1">
      <alignment horizontal="center"/>
    </xf>
    <xf numFmtId="9" fontId="25" fillId="0" borderId="11" xfId="43" quotePrefix="1" applyFont="1" applyBorder="1" applyAlignment="1">
      <alignment horizontal="center" vertical="center"/>
    </xf>
    <xf numFmtId="0" fontId="26" fillId="36" borderId="11" xfId="0" applyFont="1" applyFill="1" applyBorder="1" applyAlignment="1">
      <alignment horizontal="center"/>
    </xf>
    <xf numFmtId="0" fontId="0" fillId="0" borderId="11" xfId="0" applyBorder="1"/>
    <xf numFmtId="0" fontId="24" fillId="0" borderId="0" xfId="0" applyFont="1"/>
    <xf numFmtId="0" fontId="25" fillId="36" borderId="0" xfId="0" applyFont="1" applyFill="1" applyAlignment="1">
      <alignment horizontal="center"/>
    </xf>
    <xf numFmtId="9" fontId="25" fillId="0" borderId="0" xfId="43" quotePrefix="1" applyFont="1" applyBorder="1" applyAlignment="1">
      <alignment horizontal="center" vertical="center"/>
    </xf>
    <xf numFmtId="9" fontId="25" fillId="0" borderId="0" xfId="0" applyNumberFormat="1" applyFont="1" applyAlignment="1">
      <alignment horizontal="center"/>
    </xf>
    <xf numFmtId="0" fontId="2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24" fillId="36" borderId="0" xfId="0" applyFont="1" applyFill="1"/>
    <xf numFmtId="0" fontId="27" fillId="36" borderId="0" xfId="0" applyFont="1" applyFill="1" applyAlignment="1">
      <alignment horizontal="center"/>
    </xf>
    <xf numFmtId="0" fontId="22" fillId="36" borderId="0" xfId="0" applyFont="1" applyFill="1" applyAlignment="1">
      <alignment horizontal="center"/>
    </xf>
    <xf numFmtId="9" fontId="0" fillId="36" borderId="0" xfId="43" quotePrefix="1" applyFont="1" applyFill="1" applyBorder="1" applyAlignment="1"/>
    <xf numFmtId="0" fontId="16" fillId="36" borderId="0" xfId="0" applyFont="1" applyFill="1" applyAlignment="1">
      <alignment horizontal="center"/>
    </xf>
    <xf numFmtId="9" fontId="0" fillId="0" borderId="0" xfId="43" applyFont="1" applyBorder="1" applyAlignment="1">
      <alignment horizontal="center"/>
    </xf>
    <xf numFmtId="9" fontId="20" fillId="0" borderId="10" xfId="44" applyFont="1" applyBorder="1" applyAlignment="1">
      <alignment horizontal="center"/>
    </xf>
    <xf numFmtId="9" fontId="20" fillId="36" borderId="10" xfId="44" applyFont="1" applyFill="1" applyBorder="1" applyAlignment="1">
      <alignment horizontal="center"/>
    </xf>
    <xf numFmtId="9" fontId="20" fillId="33" borderId="10" xfId="44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9" fillId="0" borderId="0" xfId="0" applyFont="1"/>
    <xf numFmtId="0" fontId="19" fillId="0" borderId="0" xfId="42" applyFont="1"/>
    <xf numFmtId="0" fontId="19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21" fillId="33" borderId="10" xfId="42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9" fontId="0" fillId="33" borderId="10" xfId="44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/>
    </xf>
    <xf numFmtId="9" fontId="19" fillId="0" borderId="0" xfId="43" quotePrefix="1" applyFont="1" applyBorder="1" applyAlignment="1">
      <alignment horizontal="center" vertical="center"/>
    </xf>
    <xf numFmtId="0" fontId="30" fillId="0" borderId="0" xfId="0" applyFont="1"/>
    <xf numFmtId="0" fontId="21" fillId="33" borderId="10" xfId="0" applyFont="1" applyFill="1" applyBorder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0" fillId="0" borderId="14" xfId="0" applyFill="1" applyBorder="1"/>
    <xf numFmtId="0" fontId="21" fillId="0" borderId="0" xfId="0" applyFont="1" applyFill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3B846C39-D9A8-4740-97F5-7FA310EEE0B3}"/>
    <cellStyle name="Note" xfId="15" builtinId="10" customBuiltin="1"/>
    <cellStyle name="Output" xfId="10" builtinId="21" customBuiltin="1"/>
    <cellStyle name="Percent" xfId="44" builtinId="5"/>
    <cellStyle name="Percent 2" xfId="43" xr:uid="{0DFCA3F8-E224-43DA-9DC7-3001D3F17537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6"/>
  <sheetViews>
    <sheetView topLeftCell="A8" workbookViewId="0">
      <selection activeCell="A36" sqref="A36"/>
    </sheetView>
  </sheetViews>
  <sheetFormatPr defaultRowHeight="14.4" x14ac:dyDescent="0.3"/>
  <cols>
    <col min="1" max="1" width="8.88671875" customWidth="1"/>
    <col min="2" max="2" width="11.109375" customWidth="1"/>
    <col min="3" max="3" width="9.5546875" bestFit="1" customWidth="1"/>
    <col min="4" max="4" width="12.5546875" customWidth="1"/>
    <col min="5" max="5" width="11.109375" customWidth="1"/>
  </cols>
  <sheetData>
    <row r="3" spans="2:7" ht="46.8" customHeight="1" x14ac:dyDescent="0.3">
      <c r="B3" s="2" t="s">
        <v>1</v>
      </c>
      <c r="C3" s="2" t="s">
        <v>2</v>
      </c>
      <c r="D3" s="2" t="s">
        <v>3</v>
      </c>
      <c r="E3" s="2" t="s">
        <v>0</v>
      </c>
    </row>
    <row r="4" spans="2:7" x14ac:dyDescent="0.3">
      <c r="B4" s="1">
        <v>44</v>
      </c>
      <c r="C4" s="1">
        <v>50</v>
      </c>
      <c r="D4" s="1">
        <v>50</v>
      </c>
      <c r="E4" s="1">
        <v>50</v>
      </c>
      <c r="G4" t="s">
        <v>121</v>
      </c>
    </row>
    <row r="5" spans="2:7" x14ac:dyDescent="0.3">
      <c r="B5" s="1">
        <v>40</v>
      </c>
      <c r="C5" s="1">
        <v>50</v>
      </c>
      <c r="D5" s="1">
        <v>0</v>
      </c>
      <c r="E5" s="1">
        <v>50</v>
      </c>
    </row>
    <row r="6" spans="2:7" x14ac:dyDescent="0.3">
      <c r="B6" s="1">
        <v>0</v>
      </c>
      <c r="C6" s="1">
        <v>0</v>
      </c>
      <c r="D6" s="1">
        <v>0</v>
      </c>
      <c r="E6" s="1">
        <v>0</v>
      </c>
    </row>
    <row r="7" spans="2:7" x14ac:dyDescent="0.3">
      <c r="B7" s="1">
        <v>40</v>
      </c>
      <c r="C7" s="1">
        <v>45</v>
      </c>
      <c r="D7" s="1">
        <v>50</v>
      </c>
      <c r="E7" s="1">
        <v>50</v>
      </c>
    </row>
    <row r="8" spans="2:7" x14ac:dyDescent="0.3">
      <c r="B8" s="1">
        <v>40</v>
      </c>
      <c r="C8" s="1">
        <v>47.5</v>
      </c>
      <c r="D8" s="1">
        <v>42.5</v>
      </c>
      <c r="E8" s="1">
        <v>50</v>
      </c>
    </row>
    <row r="9" spans="2:7" x14ac:dyDescent="0.3">
      <c r="B9" s="1">
        <v>33</v>
      </c>
      <c r="C9" s="1">
        <v>47.5</v>
      </c>
      <c r="D9" s="1">
        <v>46</v>
      </c>
      <c r="E9" s="1">
        <v>50</v>
      </c>
    </row>
    <row r="10" spans="2:7" x14ac:dyDescent="0.3">
      <c r="B10" s="1">
        <v>0</v>
      </c>
      <c r="C10" s="1">
        <v>45</v>
      </c>
      <c r="D10" s="1">
        <v>50</v>
      </c>
      <c r="E10" s="1">
        <v>50</v>
      </c>
    </row>
    <row r="11" spans="2:7" x14ac:dyDescent="0.3">
      <c r="B11" s="1">
        <v>35</v>
      </c>
      <c r="C11" s="1">
        <v>50</v>
      </c>
      <c r="D11" s="1">
        <v>45</v>
      </c>
      <c r="E11" s="1">
        <v>46</v>
      </c>
    </row>
    <row r="12" spans="2:7" x14ac:dyDescent="0.3">
      <c r="B12" s="1">
        <v>43</v>
      </c>
      <c r="C12" s="1">
        <v>42.5</v>
      </c>
      <c r="D12" s="1">
        <v>45</v>
      </c>
      <c r="E12" s="1">
        <v>50</v>
      </c>
    </row>
    <row r="13" spans="2:7" x14ac:dyDescent="0.3">
      <c r="B13" s="1">
        <v>20</v>
      </c>
      <c r="C13" s="1">
        <v>0</v>
      </c>
      <c r="D13" s="1">
        <v>42.5</v>
      </c>
      <c r="E13" s="1">
        <v>50</v>
      </c>
    </row>
    <row r="14" spans="2:7" x14ac:dyDescent="0.3">
      <c r="B14" s="1">
        <v>47.5</v>
      </c>
      <c r="C14" s="1">
        <v>47.5</v>
      </c>
      <c r="D14" s="1">
        <v>50</v>
      </c>
      <c r="E14" s="1">
        <v>50</v>
      </c>
    </row>
    <row r="15" spans="2:7" x14ac:dyDescent="0.3">
      <c r="B15" s="1">
        <v>50</v>
      </c>
      <c r="C15" s="1">
        <v>48</v>
      </c>
      <c r="D15" s="1">
        <v>47.5</v>
      </c>
      <c r="E15" s="1">
        <v>50</v>
      </c>
    </row>
    <row r="16" spans="2:7" x14ac:dyDescent="0.3">
      <c r="B16" s="1">
        <v>10</v>
      </c>
      <c r="C16" s="1">
        <v>25</v>
      </c>
      <c r="D16" s="1">
        <v>0</v>
      </c>
      <c r="E16" s="1">
        <v>0</v>
      </c>
    </row>
    <row r="17" spans="1:6" x14ac:dyDescent="0.3">
      <c r="B17" s="1">
        <v>42.5</v>
      </c>
      <c r="C17" s="1">
        <v>50</v>
      </c>
      <c r="D17" s="1">
        <v>42.5</v>
      </c>
      <c r="E17" s="1">
        <v>50</v>
      </c>
    </row>
    <row r="18" spans="1:6" x14ac:dyDescent="0.3">
      <c r="B18" s="1">
        <v>41</v>
      </c>
      <c r="C18" s="1">
        <v>46</v>
      </c>
      <c r="D18" s="1">
        <v>50</v>
      </c>
      <c r="E18" s="1">
        <v>45</v>
      </c>
    </row>
    <row r="19" spans="1:6" x14ac:dyDescent="0.3">
      <c r="B19" s="1">
        <v>35</v>
      </c>
      <c r="C19" s="1">
        <v>50</v>
      </c>
      <c r="D19" s="1">
        <v>0</v>
      </c>
      <c r="E19" s="1">
        <v>50</v>
      </c>
    </row>
    <row r="20" spans="1:6" x14ac:dyDescent="0.3">
      <c r="B20" s="1">
        <v>0</v>
      </c>
      <c r="C20" s="1">
        <v>30</v>
      </c>
      <c r="D20" s="1">
        <v>50</v>
      </c>
      <c r="E20" s="1">
        <v>50</v>
      </c>
    </row>
    <row r="21" spans="1:6" x14ac:dyDescent="0.3">
      <c r="B21" s="1">
        <v>32</v>
      </c>
      <c r="C21" s="1">
        <v>40</v>
      </c>
      <c r="D21" s="1">
        <v>50</v>
      </c>
      <c r="E21" s="1">
        <v>42.5</v>
      </c>
    </row>
    <row r="22" spans="1:6" x14ac:dyDescent="0.3">
      <c r="B22" s="1">
        <v>22</v>
      </c>
      <c r="C22" s="1">
        <v>50</v>
      </c>
      <c r="D22" s="1">
        <v>50</v>
      </c>
      <c r="E22" s="1">
        <v>45</v>
      </c>
    </row>
    <row r="23" spans="1:6" x14ac:dyDescent="0.3">
      <c r="B23" s="1">
        <v>49</v>
      </c>
      <c r="C23" s="1">
        <v>50</v>
      </c>
      <c r="D23" s="1">
        <v>50</v>
      </c>
      <c r="E23" s="1">
        <v>50</v>
      </c>
    </row>
    <row r="24" spans="1:6" x14ac:dyDescent="0.3">
      <c r="B24" s="1">
        <v>43</v>
      </c>
      <c r="C24" s="1">
        <v>0</v>
      </c>
      <c r="D24" s="1">
        <v>0</v>
      </c>
      <c r="E24" s="1">
        <v>0</v>
      </c>
    </row>
    <row r="25" spans="1:6" x14ac:dyDescent="0.3">
      <c r="B25" s="1">
        <v>30</v>
      </c>
      <c r="C25" s="1">
        <v>50</v>
      </c>
      <c r="D25" s="1">
        <v>0</v>
      </c>
      <c r="E25" s="1">
        <v>50</v>
      </c>
    </row>
    <row r="26" spans="1:6" x14ac:dyDescent="0.3">
      <c r="B26" s="1">
        <v>41</v>
      </c>
      <c r="C26" s="1">
        <v>50</v>
      </c>
      <c r="D26" s="1">
        <v>50</v>
      </c>
      <c r="E26" s="1">
        <v>50</v>
      </c>
    </row>
    <row r="27" spans="1:6" x14ac:dyDescent="0.3">
      <c r="B27" s="1">
        <v>37.5</v>
      </c>
      <c r="C27" s="1">
        <v>46</v>
      </c>
      <c r="D27" s="1">
        <v>0</v>
      </c>
      <c r="E27" s="1">
        <v>50</v>
      </c>
    </row>
    <row r="28" spans="1:6" x14ac:dyDescent="0.3">
      <c r="B28" s="1">
        <v>25</v>
      </c>
      <c r="C28" s="1">
        <v>42.5</v>
      </c>
      <c r="D28" s="1">
        <v>45</v>
      </c>
      <c r="E28" s="1">
        <v>50</v>
      </c>
    </row>
    <row r="29" spans="1:6" ht="15.6" x14ac:dyDescent="0.3">
      <c r="B29" s="3">
        <v>17.5</v>
      </c>
      <c r="C29" s="3">
        <v>50</v>
      </c>
      <c r="D29" s="3">
        <v>40</v>
      </c>
      <c r="E29" s="3">
        <v>40</v>
      </c>
      <c r="F29" s="6" t="s">
        <v>5</v>
      </c>
    </row>
    <row r="30" spans="1:6" ht="15.6" x14ac:dyDescent="0.3">
      <c r="A30" s="5" t="s">
        <v>4</v>
      </c>
      <c r="B30" s="4">
        <f>AVERAGE(B4:B29)</f>
        <v>31.46153846153846</v>
      </c>
      <c r="C30" s="4">
        <f>AVERAGE(C4:C29)</f>
        <v>40.480769230769234</v>
      </c>
      <c r="D30" s="4">
        <f>AVERAGE(D4:D29)</f>
        <v>34.46153846153846</v>
      </c>
      <c r="E30" s="4">
        <f>AVERAGE(E4:E29)</f>
        <v>43.019230769230766</v>
      </c>
      <c r="F30" s="4">
        <f>AVERAGE(B30:E30)</f>
        <v>37.355769230769234</v>
      </c>
    </row>
    <row r="32" spans="1:6" ht="15.6" x14ac:dyDescent="0.3">
      <c r="A32" s="89" t="s">
        <v>115</v>
      </c>
      <c r="B32" s="93">
        <v>40</v>
      </c>
      <c r="C32" s="93">
        <v>40</v>
      </c>
      <c r="D32" s="93">
        <v>40</v>
      </c>
      <c r="E32" s="93">
        <v>40</v>
      </c>
    </row>
    <row r="34" spans="1:5" x14ac:dyDescent="0.3">
      <c r="A34" s="87" t="s">
        <v>128</v>
      </c>
      <c r="B34" s="87">
        <f>COUNTIF(B4:B29,"&gt;=40")</f>
        <v>12</v>
      </c>
      <c r="C34" s="87">
        <f t="shared" ref="C34:E34" si="0">COUNTIF(C4:C29,"&gt;=40")</f>
        <v>21</v>
      </c>
      <c r="D34" s="87">
        <f t="shared" si="0"/>
        <v>19</v>
      </c>
      <c r="E34" s="87">
        <f t="shared" si="0"/>
        <v>23</v>
      </c>
    </row>
    <row r="35" spans="1:5" x14ac:dyDescent="0.3">
      <c r="A35" s="87" t="s">
        <v>129</v>
      </c>
      <c r="B35" s="87">
        <v>26</v>
      </c>
      <c r="C35" s="87">
        <v>26</v>
      </c>
      <c r="D35" s="87">
        <v>26</v>
      </c>
      <c r="E35" s="87">
        <v>26</v>
      </c>
    </row>
    <row r="36" spans="1:5" x14ac:dyDescent="0.3">
      <c r="A36" s="95" t="s">
        <v>136</v>
      </c>
      <c r="B36" s="96">
        <f>B34/B35</f>
        <v>0.46153846153846156</v>
      </c>
      <c r="C36" s="96">
        <f t="shared" ref="C36:E36" si="1">C34/C35</f>
        <v>0.80769230769230771</v>
      </c>
      <c r="D36" s="96">
        <f t="shared" si="1"/>
        <v>0.73076923076923073</v>
      </c>
      <c r="E36" s="96">
        <f t="shared" si="1"/>
        <v>0.88461538461538458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6D60-5CF0-45D9-9A38-DA6073936493}">
  <dimension ref="A1:I36"/>
  <sheetViews>
    <sheetView topLeftCell="A4" zoomScale="80" zoomScaleNormal="80" workbookViewId="0">
      <selection activeCell="L12" sqref="L12"/>
    </sheetView>
  </sheetViews>
  <sheetFormatPr defaultRowHeight="14.4" x14ac:dyDescent="0.3"/>
  <cols>
    <col min="2" max="2" width="14.109375" customWidth="1"/>
    <col min="3" max="3" width="25.109375" customWidth="1"/>
    <col min="4" max="4" width="22.88671875" customWidth="1"/>
    <col min="5" max="5" width="23.77734375" customWidth="1"/>
    <col min="6" max="6" width="27" customWidth="1"/>
    <col min="7" max="7" width="19.6640625" customWidth="1"/>
    <col min="8" max="8" width="18.33203125" customWidth="1"/>
    <col min="9" max="9" width="18.109375" customWidth="1"/>
  </cols>
  <sheetData>
    <row r="1" spans="1:9" ht="100.8" x14ac:dyDescent="0.3">
      <c r="A1" s="22"/>
      <c r="B1" s="22" t="s">
        <v>120</v>
      </c>
      <c r="C1" s="22" t="s">
        <v>32</v>
      </c>
      <c r="D1" s="22" t="s">
        <v>33</v>
      </c>
      <c r="E1" s="22" t="s">
        <v>34</v>
      </c>
      <c r="F1" s="22" t="s">
        <v>35</v>
      </c>
      <c r="G1" s="22" t="s">
        <v>36</v>
      </c>
      <c r="H1" s="22" t="s">
        <v>37</v>
      </c>
      <c r="I1" s="22" t="s">
        <v>38</v>
      </c>
    </row>
    <row r="2" spans="1:9" x14ac:dyDescent="0.3">
      <c r="A2" s="11"/>
      <c r="B2" s="11">
        <v>190</v>
      </c>
      <c r="C2" s="11">
        <v>95</v>
      </c>
      <c r="D2" s="11">
        <v>96</v>
      </c>
      <c r="E2" s="11">
        <v>94</v>
      </c>
      <c r="F2" s="11">
        <v>96</v>
      </c>
      <c r="G2" s="11">
        <v>98</v>
      </c>
      <c r="H2" s="11">
        <v>96</v>
      </c>
      <c r="I2" s="11">
        <v>95</v>
      </c>
    </row>
    <row r="3" spans="1:9" x14ac:dyDescent="0.3">
      <c r="A3" s="11"/>
      <c r="B3" s="11">
        <v>191</v>
      </c>
      <c r="C3" s="11">
        <v>93</v>
      </c>
      <c r="D3" s="11">
        <v>97</v>
      </c>
      <c r="E3" s="11">
        <v>92</v>
      </c>
      <c r="F3" s="11">
        <v>97</v>
      </c>
      <c r="G3" s="11">
        <v>95</v>
      </c>
      <c r="H3" s="11">
        <v>94</v>
      </c>
      <c r="I3" s="11">
        <v>97</v>
      </c>
    </row>
    <row r="4" spans="1:9" x14ac:dyDescent="0.3">
      <c r="A4" s="11"/>
      <c r="B4" s="11">
        <v>190</v>
      </c>
      <c r="C4" s="11">
        <v>95</v>
      </c>
      <c r="D4" s="11">
        <v>96</v>
      </c>
      <c r="E4" s="11">
        <v>96</v>
      </c>
      <c r="F4" s="11">
        <v>96</v>
      </c>
      <c r="G4" s="11">
        <v>97</v>
      </c>
      <c r="H4" s="11">
        <v>94</v>
      </c>
      <c r="I4" s="11">
        <v>97</v>
      </c>
    </row>
    <row r="5" spans="1:9" x14ac:dyDescent="0.3">
      <c r="A5" s="11"/>
      <c r="B5" s="11">
        <v>190</v>
      </c>
      <c r="C5" s="11">
        <v>96</v>
      </c>
      <c r="D5" s="11">
        <v>95</v>
      </c>
      <c r="E5" s="11">
        <v>91</v>
      </c>
      <c r="F5" s="11">
        <v>95</v>
      </c>
      <c r="G5" s="11">
        <v>96</v>
      </c>
      <c r="H5" s="11">
        <v>95</v>
      </c>
      <c r="I5" s="11">
        <v>97</v>
      </c>
    </row>
    <row r="6" spans="1:9" x14ac:dyDescent="0.3">
      <c r="A6" s="11"/>
      <c r="B6" s="11">
        <v>184</v>
      </c>
      <c r="C6" s="11">
        <v>94</v>
      </c>
      <c r="D6" s="11">
        <v>96</v>
      </c>
      <c r="E6" s="11">
        <v>0</v>
      </c>
      <c r="F6" s="11">
        <v>0</v>
      </c>
      <c r="G6" s="11">
        <v>0</v>
      </c>
      <c r="H6" s="11">
        <v>93</v>
      </c>
      <c r="I6" s="11">
        <v>60</v>
      </c>
    </row>
    <row r="7" spans="1:9" x14ac:dyDescent="0.3">
      <c r="A7" s="11"/>
      <c r="B7" s="11">
        <v>182</v>
      </c>
      <c r="C7" s="11">
        <v>0</v>
      </c>
      <c r="D7" s="11">
        <v>96</v>
      </c>
      <c r="E7" s="11">
        <v>95</v>
      </c>
      <c r="F7" s="11">
        <v>95</v>
      </c>
      <c r="G7" s="11">
        <v>97</v>
      </c>
      <c r="H7" s="11">
        <v>94</v>
      </c>
      <c r="I7" s="11">
        <v>95</v>
      </c>
    </row>
    <row r="8" spans="1:9" x14ac:dyDescent="0.3">
      <c r="A8" s="11"/>
      <c r="B8" s="11">
        <v>190</v>
      </c>
      <c r="C8" s="11">
        <v>93</v>
      </c>
      <c r="D8" s="11">
        <v>97</v>
      </c>
      <c r="E8" s="11">
        <v>94</v>
      </c>
      <c r="F8" s="11">
        <v>96</v>
      </c>
      <c r="G8" s="11">
        <v>96</v>
      </c>
      <c r="H8" s="11">
        <v>96</v>
      </c>
      <c r="I8" s="11">
        <v>97</v>
      </c>
    </row>
    <row r="9" spans="1:9" x14ac:dyDescent="0.3">
      <c r="A9" s="11"/>
      <c r="B9" s="11">
        <v>185</v>
      </c>
      <c r="C9" s="11">
        <v>94</v>
      </c>
      <c r="D9" s="11">
        <v>96</v>
      </c>
      <c r="E9" s="11">
        <v>91</v>
      </c>
      <c r="F9" s="11">
        <v>98</v>
      </c>
      <c r="G9" s="11">
        <v>97</v>
      </c>
      <c r="H9" s="11">
        <v>97</v>
      </c>
      <c r="I9" s="11">
        <v>98</v>
      </c>
    </row>
    <row r="10" spans="1:9" x14ac:dyDescent="0.3">
      <c r="A10" s="11"/>
      <c r="B10" s="11">
        <v>184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3">
      <c r="A11" s="11"/>
      <c r="B11" s="11">
        <v>190</v>
      </c>
      <c r="C11" s="11">
        <v>92</v>
      </c>
      <c r="D11" s="11">
        <v>97</v>
      </c>
      <c r="E11" s="11">
        <v>92</v>
      </c>
      <c r="F11" s="11">
        <v>97</v>
      </c>
      <c r="G11" s="11">
        <v>98</v>
      </c>
      <c r="H11" s="11">
        <v>95</v>
      </c>
      <c r="I11" s="11">
        <v>96</v>
      </c>
    </row>
    <row r="12" spans="1:9" x14ac:dyDescent="0.3">
      <c r="A12" s="11"/>
      <c r="B12" s="11">
        <v>182</v>
      </c>
      <c r="C12" s="11">
        <v>94</v>
      </c>
      <c r="D12" s="11">
        <v>95</v>
      </c>
      <c r="E12" s="11">
        <v>92</v>
      </c>
      <c r="F12" s="11">
        <v>98</v>
      </c>
      <c r="G12" s="11">
        <v>97</v>
      </c>
      <c r="H12" s="11">
        <v>94</v>
      </c>
      <c r="I12" s="11">
        <v>98</v>
      </c>
    </row>
    <row r="13" spans="1:9" x14ac:dyDescent="0.3">
      <c r="A13" s="11"/>
      <c r="B13" s="11">
        <v>190</v>
      </c>
      <c r="C13" s="11">
        <v>95</v>
      </c>
      <c r="D13" s="11">
        <v>96</v>
      </c>
      <c r="E13" s="11">
        <v>93</v>
      </c>
      <c r="F13" s="11">
        <v>97</v>
      </c>
      <c r="G13" s="11">
        <v>97</v>
      </c>
      <c r="H13" s="11">
        <v>96</v>
      </c>
      <c r="I13" s="11">
        <v>98</v>
      </c>
    </row>
    <row r="14" spans="1:9" x14ac:dyDescent="0.3">
      <c r="A14" s="11"/>
      <c r="B14" s="11">
        <v>190</v>
      </c>
      <c r="C14" s="11">
        <v>97</v>
      </c>
      <c r="D14" s="11">
        <v>96</v>
      </c>
      <c r="E14" s="11">
        <v>94</v>
      </c>
      <c r="F14" s="11">
        <v>96</v>
      </c>
      <c r="G14" s="11">
        <v>97</v>
      </c>
      <c r="H14" s="11">
        <v>92</v>
      </c>
      <c r="I14" s="11">
        <v>97</v>
      </c>
    </row>
    <row r="15" spans="1:9" x14ac:dyDescent="0.3">
      <c r="A15" s="11"/>
      <c r="B15" s="11">
        <v>188</v>
      </c>
      <c r="C15" s="11">
        <v>92</v>
      </c>
      <c r="D15" s="11">
        <v>97</v>
      </c>
      <c r="E15" s="11">
        <v>95</v>
      </c>
      <c r="F15" s="11">
        <v>95</v>
      </c>
      <c r="G15" s="11">
        <v>96</v>
      </c>
      <c r="H15" s="11">
        <v>93</v>
      </c>
      <c r="I15" s="11">
        <v>98</v>
      </c>
    </row>
    <row r="16" spans="1:9" x14ac:dyDescent="0.3">
      <c r="A16" s="11"/>
      <c r="B16" s="11">
        <v>187</v>
      </c>
      <c r="C16" s="11">
        <v>93</v>
      </c>
      <c r="D16" s="11">
        <v>98</v>
      </c>
      <c r="E16" s="11">
        <v>96</v>
      </c>
      <c r="F16" s="11">
        <v>96</v>
      </c>
      <c r="G16" s="11">
        <v>97</v>
      </c>
      <c r="H16" s="11">
        <v>94</v>
      </c>
      <c r="I16" s="11">
        <v>98</v>
      </c>
    </row>
    <row r="17" spans="1:9" x14ac:dyDescent="0.3">
      <c r="A17" s="11"/>
      <c r="B17" s="11">
        <v>193</v>
      </c>
      <c r="C17" s="11">
        <v>95</v>
      </c>
      <c r="D17" s="11">
        <v>97</v>
      </c>
      <c r="E17" s="11">
        <v>91</v>
      </c>
      <c r="F17" s="11">
        <v>97</v>
      </c>
      <c r="G17" s="11">
        <v>97</v>
      </c>
      <c r="H17" s="11">
        <v>95</v>
      </c>
      <c r="I17" s="11">
        <v>98</v>
      </c>
    </row>
    <row r="18" spans="1:9" x14ac:dyDescent="0.3">
      <c r="A18" s="11"/>
      <c r="B18" s="11">
        <v>184</v>
      </c>
      <c r="C18" s="11">
        <v>0</v>
      </c>
      <c r="D18" s="11">
        <v>96</v>
      </c>
      <c r="E18" s="11">
        <v>93</v>
      </c>
      <c r="F18" s="11">
        <v>96</v>
      </c>
      <c r="G18" s="11">
        <v>96</v>
      </c>
      <c r="H18" s="11">
        <v>97</v>
      </c>
      <c r="I18" s="11">
        <v>97</v>
      </c>
    </row>
    <row r="19" spans="1:9" x14ac:dyDescent="0.3">
      <c r="A19" s="11"/>
      <c r="B19" s="11">
        <v>180</v>
      </c>
      <c r="C19" s="11">
        <v>96</v>
      </c>
      <c r="D19" s="11">
        <v>95</v>
      </c>
      <c r="E19" s="11">
        <v>92</v>
      </c>
      <c r="F19" s="11">
        <v>97</v>
      </c>
      <c r="G19" s="11">
        <v>97</v>
      </c>
      <c r="H19" s="11">
        <v>95</v>
      </c>
      <c r="I19" s="11">
        <v>97</v>
      </c>
    </row>
    <row r="20" spans="1:9" x14ac:dyDescent="0.3">
      <c r="A20" s="11"/>
      <c r="B20" s="11">
        <v>180</v>
      </c>
      <c r="C20" s="11">
        <v>92</v>
      </c>
      <c r="D20" s="11">
        <v>97</v>
      </c>
      <c r="E20" s="11">
        <v>93</v>
      </c>
      <c r="F20" s="11">
        <v>95</v>
      </c>
      <c r="G20" s="11">
        <v>96</v>
      </c>
      <c r="H20" s="11">
        <v>96</v>
      </c>
      <c r="I20" s="11">
        <v>97</v>
      </c>
    </row>
    <row r="21" spans="1:9" x14ac:dyDescent="0.3">
      <c r="A21" s="11"/>
      <c r="B21" s="11">
        <v>180</v>
      </c>
      <c r="C21" s="11">
        <v>93</v>
      </c>
      <c r="D21" s="11">
        <v>80</v>
      </c>
      <c r="E21" s="11">
        <v>80</v>
      </c>
      <c r="F21" s="11">
        <v>80</v>
      </c>
      <c r="G21" s="11">
        <v>85</v>
      </c>
      <c r="H21" s="11">
        <v>97</v>
      </c>
      <c r="I21" s="11">
        <v>0</v>
      </c>
    </row>
    <row r="22" spans="1:9" x14ac:dyDescent="0.3">
      <c r="A22" s="11"/>
      <c r="B22" s="11">
        <v>182</v>
      </c>
      <c r="C22" s="11">
        <v>95</v>
      </c>
      <c r="D22" s="11">
        <v>98</v>
      </c>
      <c r="E22" s="11">
        <v>95</v>
      </c>
      <c r="F22" s="11">
        <v>97</v>
      </c>
      <c r="G22" s="11">
        <v>98</v>
      </c>
      <c r="H22" s="11">
        <v>97</v>
      </c>
      <c r="I22" s="11">
        <v>97</v>
      </c>
    </row>
    <row r="23" spans="1:9" x14ac:dyDescent="0.3">
      <c r="A23" s="11"/>
      <c r="B23" s="11">
        <v>183</v>
      </c>
      <c r="C23" s="11">
        <v>92</v>
      </c>
      <c r="D23" s="11">
        <v>97</v>
      </c>
      <c r="E23" s="11">
        <v>94</v>
      </c>
      <c r="F23" s="11">
        <v>96</v>
      </c>
      <c r="G23" s="11">
        <v>97</v>
      </c>
      <c r="H23" s="11">
        <v>97</v>
      </c>
      <c r="I23" s="11">
        <v>98</v>
      </c>
    </row>
    <row r="24" spans="1:9" x14ac:dyDescent="0.3">
      <c r="A24" s="11"/>
      <c r="B24" s="11">
        <v>188</v>
      </c>
      <c r="C24" s="11">
        <v>94</v>
      </c>
      <c r="D24" s="11">
        <v>96</v>
      </c>
      <c r="E24" s="11">
        <v>94</v>
      </c>
      <c r="F24" s="11">
        <v>96</v>
      </c>
      <c r="G24" s="11">
        <v>0</v>
      </c>
      <c r="H24" s="11">
        <v>97</v>
      </c>
      <c r="I24" s="11">
        <v>96</v>
      </c>
    </row>
    <row r="25" spans="1:9" x14ac:dyDescent="0.3">
      <c r="A25" s="25" t="s">
        <v>6</v>
      </c>
      <c r="B25" s="26">
        <f t="shared" ref="B25:I25" si="0">AVERAGE(B2:B24)</f>
        <v>186.21739130434781</v>
      </c>
      <c r="C25" s="26">
        <f t="shared" si="0"/>
        <v>81.739130434782609</v>
      </c>
      <c r="D25" s="26">
        <f t="shared" si="0"/>
        <v>91.478260869565219</v>
      </c>
      <c r="E25" s="26">
        <f t="shared" si="0"/>
        <v>84.652173913043484</v>
      </c>
      <c r="F25" s="26">
        <f t="shared" si="0"/>
        <v>87.217391304347828</v>
      </c>
      <c r="G25" s="26">
        <f t="shared" si="0"/>
        <v>83.652173913043484</v>
      </c>
      <c r="H25" s="26">
        <f t="shared" si="0"/>
        <v>91.043478260869563</v>
      </c>
      <c r="I25" s="26">
        <f t="shared" si="0"/>
        <v>87</v>
      </c>
    </row>
    <row r="27" spans="1:9" s="103" customFormat="1" ht="15.6" x14ac:dyDescent="0.3">
      <c r="A27" s="101" t="s">
        <v>119</v>
      </c>
      <c r="B27" s="101">
        <v>160</v>
      </c>
      <c r="C27" s="101">
        <v>80</v>
      </c>
      <c r="D27" s="101">
        <v>80</v>
      </c>
      <c r="E27" s="101">
        <v>80</v>
      </c>
      <c r="F27" s="101">
        <v>80</v>
      </c>
      <c r="G27" s="101">
        <v>80</v>
      </c>
      <c r="H27" s="101">
        <v>80</v>
      </c>
      <c r="I27" s="101">
        <v>80</v>
      </c>
    </row>
    <row r="34" spans="1:9" x14ac:dyDescent="0.3">
      <c r="A34" s="87" t="s">
        <v>128</v>
      </c>
      <c r="B34" s="87">
        <f>COUNTIF(B3:B24,"&gt;=160")</f>
        <v>22</v>
      </c>
      <c r="C34" s="87">
        <f>COUNTIF(C3:C24,"&gt;=80")</f>
        <v>19</v>
      </c>
      <c r="D34" s="87">
        <f t="shared" ref="D34:I34" si="1">COUNTIF(D3:D24,"&gt;=80")</f>
        <v>21</v>
      </c>
      <c r="E34" s="87">
        <f t="shared" si="1"/>
        <v>20</v>
      </c>
      <c r="F34" s="87">
        <f t="shared" si="1"/>
        <v>20</v>
      </c>
      <c r="G34" s="87">
        <f t="shared" si="1"/>
        <v>19</v>
      </c>
      <c r="H34" s="87">
        <f t="shared" si="1"/>
        <v>21</v>
      </c>
      <c r="I34" s="87">
        <f t="shared" si="1"/>
        <v>19</v>
      </c>
    </row>
    <row r="35" spans="1:9" x14ac:dyDescent="0.3">
      <c r="A35" s="87" t="s">
        <v>129</v>
      </c>
      <c r="B35" s="87">
        <v>23</v>
      </c>
      <c r="C35" s="87">
        <v>23</v>
      </c>
      <c r="D35" s="87">
        <v>23</v>
      </c>
      <c r="E35" s="87">
        <v>23</v>
      </c>
      <c r="F35" s="87">
        <v>23</v>
      </c>
      <c r="G35" s="87">
        <v>23</v>
      </c>
      <c r="H35" s="87">
        <v>23</v>
      </c>
      <c r="I35" s="87">
        <v>23</v>
      </c>
    </row>
    <row r="36" spans="1:9" x14ac:dyDescent="0.3">
      <c r="A36" s="95" t="s">
        <v>136</v>
      </c>
      <c r="B36" s="96">
        <f t="shared" ref="B36:C36" si="2">B34/B35</f>
        <v>0.95652173913043481</v>
      </c>
      <c r="C36" s="96">
        <f t="shared" si="2"/>
        <v>0.82608695652173914</v>
      </c>
      <c r="D36" s="96">
        <f t="shared" ref="D36:I36" si="3">D34/D35</f>
        <v>0.91304347826086951</v>
      </c>
      <c r="E36" s="96">
        <f t="shared" si="3"/>
        <v>0.86956521739130432</v>
      </c>
      <c r="F36" s="96">
        <f t="shared" si="3"/>
        <v>0.86956521739130432</v>
      </c>
      <c r="G36" s="96">
        <f t="shared" si="3"/>
        <v>0.82608695652173914</v>
      </c>
      <c r="H36" s="96">
        <f t="shared" si="3"/>
        <v>0.91304347826086951</v>
      </c>
      <c r="I36" s="96">
        <f t="shared" si="3"/>
        <v>0.82608695652173914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68EDC-6987-4551-B589-688157A68B1C}">
  <dimension ref="A1:I36"/>
  <sheetViews>
    <sheetView topLeftCell="A16" workbookViewId="0">
      <selection activeCell="A36" sqref="A36"/>
    </sheetView>
  </sheetViews>
  <sheetFormatPr defaultColWidth="12.44140625" defaultRowHeight="15.6" x14ac:dyDescent="0.3"/>
  <cols>
    <col min="1" max="1" width="12.44140625" style="16"/>
    <col min="2" max="2" width="12.77734375" style="16" customWidth="1"/>
    <col min="3" max="3" width="13.33203125" style="16" customWidth="1"/>
    <col min="4" max="16384" width="12.44140625" style="16"/>
  </cols>
  <sheetData>
    <row r="1" spans="1:9" ht="93.6" x14ac:dyDescent="0.3">
      <c r="B1" s="17" t="s">
        <v>14</v>
      </c>
      <c r="C1" s="17" t="s">
        <v>15</v>
      </c>
      <c r="D1" s="17" t="s">
        <v>16</v>
      </c>
      <c r="E1" s="17" t="s">
        <v>17</v>
      </c>
      <c r="F1" s="17" t="s">
        <v>18</v>
      </c>
      <c r="G1" s="17" t="s">
        <v>19</v>
      </c>
      <c r="H1" s="17" t="s">
        <v>20</v>
      </c>
    </row>
    <row r="2" spans="1:9" x14ac:dyDescent="0.3">
      <c r="B2" s="18">
        <v>51</v>
      </c>
      <c r="C2" s="18">
        <v>7</v>
      </c>
      <c r="D2" s="18">
        <v>15</v>
      </c>
      <c r="E2" s="18">
        <v>12</v>
      </c>
      <c r="F2" s="18">
        <v>12</v>
      </c>
      <c r="G2" s="18">
        <v>10</v>
      </c>
      <c r="H2" s="18">
        <v>15</v>
      </c>
    </row>
    <row r="3" spans="1:9" x14ac:dyDescent="0.3">
      <c r="B3" s="18">
        <v>51</v>
      </c>
      <c r="C3" s="18">
        <v>8</v>
      </c>
      <c r="D3" s="18">
        <v>15</v>
      </c>
      <c r="E3" s="18">
        <v>15</v>
      </c>
      <c r="F3" s="18">
        <v>10</v>
      </c>
      <c r="G3" s="18">
        <v>10</v>
      </c>
      <c r="H3" s="18">
        <v>15</v>
      </c>
    </row>
    <row r="4" spans="1:9" x14ac:dyDescent="0.3">
      <c r="B4" s="18">
        <v>54</v>
      </c>
      <c r="C4" s="18">
        <v>10</v>
      </c>
      <c r="D4" s="18">
        <v>15</v>
      </c>
      <c r="E4" s="18">
        <v>12</v>
      </c>
      <c r="F4" s="18">
        <v>12</v>
      </c>
      <c r="G4" s="18">
        <v>10</v>
      </c>
      <c r="H4" s="18">
        <v>15</v>
      </c>
    </row>
    <row r="5" spans="1:9" x14ac:dyDescent="0.3">
      <c r="B5" s="18">
        <v>0</v>
      </c>
      <c r="C5" s="18">
        <v>0</v>
      </c>
      <c r="D5" s="18">
        <v>15</v>
      </c>
      <c r="E5" s="18">
        <v>12</v>
      </c>
      <c r="F5" s="18">
        <v>12</v>
      </c>
      <c r="G5" s="18">
        <v>10</v>
      </c>
      <c r="H5" s="18">
        <v>15</v>
      </c>
    </row>
    <row r="6" spans="1:9" x14ac:dyDescent="0.3">
      <c r="B6" s="18">
        <v>29</v>
      </c>
      <c r="C6" s="18">
        <v>8</v>
      </c>
      <c r="D6" s="18">
        <v>15</v>
      </c>
      <c r="E6" s="18">
        <v>12</v>
      </c>
      <c r="F6" s="18">
        <v>0</v>
      </c>
      <c r="G6" s="18">
        <v>14</v>
      </c>
      <c r="H6" s="18">
        <v>15</v>
      </c>
    </row>
    <row r="7" spans="1:9" x14ac:dyDescent="0.3">
      <c r="B7" s="18">
        <v>54</v>
      </c>
      <c r="C7" s="18">
        <v>10</v>
      </c>
      <c r="D7" s="18">
        <v>15</v>
      </c>
      <c r="E7" s="18">
        <v>12</v>
      </c>
      <c r="F7" s="18">
        <v>12</v>
      </c>
      <c r="G7" s="18">
        <v>10</v>
      </c>
      <c r="H7" s="18">
        <v>15</v>
      </c>
    </row>
    <row r="8" spans="1:9" x14ac:dyDescent="0.3">
      <c r="B8" s="18">
        <v>51</v>
      </c>
      <c r="C8" s="18">
        <v>7</v>
      </c>
      <c r="D8" s="18">
        <v>15</v>
      </c>
      <c r="E8" s="18">
        <v>12</v>
      </c>
      <c r="F8" s="18">
        <v>12</v>
      </c>
      <c r="G8" s="18">
        <v>10</v>
      </c>
      <c r="H8" s="18">
        <v>15</v>
      </c>
    </row>
    <row r="9" spans="1:9" x14ac:dyDescent="0.3">
      <c r="B9" s="18">
        <v>51</v>
      </c>
      <c r="C9" s="18">
        <v>8</v>
      </c>
      <c r="D9" s="18">
        <v>15</v>
      </c>
      <c r="E9" s="18">
        <v>15</v>
      </c>
      <c r="F9" s="18">
        <v>10</v>
      </c>
      <c r="G9" s="18">
        <v>10</v>
      </c>
      <c r="H9" s="18">
        <v>15</v>
      </c>
    </row>
    <row r="10" spans="1:9" x14ac:dyDescent="0.3">
      <c r="B10" s="18">
        <v>29</v>
      </c>
      <c r="C10" s="18">
        <v>8</v>
      </c>
      <c r="D10" s="18">
        <v>15</v>
      </c>
      <c r="E10" s="18">
        <v>12</v>
      </c>
      <c r="F10" s="18">
        <v>0</v>
      </c>
      <c r="G10" s="18">
        <v>14</v>
      </c>
      <c r="H10" s="18">
        <v>15</v>
      </c>
    </row>
    <row r="11" spans="1:9" x14ac:dyDescent="0.3">
      <c r="B11" s="18">
        <v>51</v>
      </c>
      <c r="C11" s="18">
        <v>8</v>
      </c>
      <c r="D11" s="18">
        <v>15</v>
      </c>
      <c r="E11" s="18">
        <v>15</v>
      </c>
      <c r="F11" s="18">
        <v>10</v>
      </c>
      <c r="G11" s="18">
        <v>10</v>
      </c>
      <c r="H11" s="18">
        <v>15</v>
      </c>
    </row>
    <row r="12" spans="1:9" x14ac:dyDescent="0.3">
      <c r="B12" s="18">
        <v>54</v>
      </c>
      <c r="C12" s="18">
        <v>10</v>
      </c>
      <c r="D12" s="18">
        <v>15</v>
      </c>
      <c r="E12" s="18">
        <v>12</v>
      </c>
      <c r="F12" s="18">
        <v>12</v>
      </c>
      <c r="G12" s="18">
        <v>10</v>
      </c>
      <c r="H12" s="18">
        <v>15</v>
      </c>
    </row>
    <row r="13" spans="1:9" x14ac:dyDescent="0.3">
      <c r="B13" s="18">
        <v>29</v>
      </c>
      <c r="C13" s="18">
        <v>8</v>
      </c>
      <c r="D13" s="18">
        <v>15</v>
      </c>
      <c r="E13" s="18">
        <v>12</v>
      </c>
      <c r="F13" s="18">
        <v>0</v>
      </c>
      <c r="G13" s="18">
        <v>14</v>
      </c>
      <c r="H13" s="18">
        <v>15</v>
      </c>
    </row>
    <row r="14" spans="1:9" x14ac:dyDescent="0.3">
      <c r="B14" s="18">
        <v>54</v>
      </c>
      <c r="C14" s="18">
        <v>10</v>
      </c>
      <c r="D14" s="18">
        <v>15</v>
      </c>
      <c r="E14" s="18">
        <v>12</v>
      </c>
      <c r="F14" s="18">
        <v>12</v>
      </c>
      <c r="G14" s="18">
        <v>10</v>
      </c>
      <c r="H14" s="18">
        <v>15</v>
      </c>
      <c r="I14" s="19" t="s">
        <v>5</v>
      </c>
    </row>
    <row r="15" spans="1:9" x14ac:dyDescent="0.3">
      <c r="A15" s="20" t="s">
        <v>4</v>
      </c>
      <c r="B15" s="21">
        <f t="shared" ref="B15:H15" si="0">AVERAGE(B2:B14)</f>
        <v>42.92307692307692</v>
      </c>
      <c r="C15" s="21">
        <f t="shared" si="0"/>
        <v>7.8461538461538458</v>
      </c>
      <c r="D15" s="21">
        <f t="shared" si="0"/>
        <v>15</v>
      </c>
      <c r="E15" s="21">
        <f t="shared" si="0"/>
        <v>12.692307692307692</v>
      </c>
      <c r="F15" s="21">
        <f t="shared" si="0"/>
        <v>8.7692307692307701</v>
      </c>
      <c r="G15" s="21">
        <f t="shared" si="0"/>
        <v>10.923076923076923</v>
      </c>
      <c r="H15" s="21">
        <f t="shared" si="0"/>
        <v>15</v>
      </c>
      <c r="I15" s="21">
        <f>AVERAGE(B15:H15)</f>
        <v>16.164835164835164</v>
      </c>
    </row>
    <row r="17" spans="1:8" x14ac:dyDescent="0.3">
      <c r="A17" s="90" t="s">
        <v>116</v>
      </c>
      <c r="B17" s="94">
        <v>48</v>
      </c>
      <c r="C17" s="94">
        <v>8</v>
      </c>
      <c r="D17" s="94">
        <v>12</v>
      </c>
      <c r="E17" s="94">
        <v>12</v>
      </c>
      <c r="F17" s="94">
        <v>12</v>
      </c>
      <c r="G17" s="94">
        <v>12</v>
      </c>
      <c r="H17" s="94">
        <v>12</v>
      </c>
    </row>
    <row r="34" spans="1:8" x14ac:dyDescent="0.3">
      <c r="A34" s="87" t="s">
        <v>128</v>
      </c>
      <c r="B34" s="87">
        <f>COUNTIF(B2:B14,"&gt;=48")</f>
        <v>9</v>
      </c>
      <c r="C34" s="87">
        <f>COUNTIF(C2:C14,"&gt;=8")</f>
        <v>10</v>
      </c>
      <c r="D34" s="87">
        <f>COUNTIF(D2:D14,"&gt;=12")</f>
        <v>13</v>
      </c>
      <c r="E34" s="87">
        <f t="shared" ref="E34:H34" si="1">COUNTIF(E2:E14,"&gt;=12")</f>
        <v>13</v>
      </c>
      <c r="F34" s="87">
        <f t="shared" si="1"/>
        <v>7</v>
      </c>
      <c r="G34" s="87">
        <f t="shared" si="1"/>
        <v>3</v>
      </c>
      <c r="H34" s="87">
        <f t="shared" si="1"/>
        <v>13</v>
      </c>
    </row>
    <row r="35" spans="1:8" x14ac:dyDescent="0.3">
      <c r="A35" s="87" t="s">
        <v>129</v>
      </c>
      <c r="B35" s="87">
        <v>13</v>
      </c>
      <c r="C35" s="87">
        <v>13</v>
      </c>
      <c r="D35" s="87">
        <v>13</v>
      </c>
      <c r="E35" s="87">
        <v>13</v>
      </c>
      <c r="F35" s="87">
        <v>13</v>
      </c>
      <c r="G35" s="87">
        <v>13</v>
      </c>
      <c r="H35" s="87">
        <v>13</v>
      </c>
    </row>
    <row r="36" spans="1:8" x14ac:dyDescent="0.3">
      <c r="A36" s="95" t="s">
        <v>136</v>
      </c>
      <c r="B36" s="96">
        <f>B34/B35</f>
        <v>0.69230769230769229</v>
      </c>
      <c r="C36" s="96">
        <f t="shared" ref="C36:D36" si="2">C34/C35</f>
        <v>0.76923076923076927</v>
      </c>
      <c r="D36" s="96">
        <f t="shared" si="2"/>
        <v>1</v>
      </c>
      <c r="E36" s="96">
        <f t="shared" ref="E36:H36" si="3">E34/E35</f>
        <v>1</v>
      </c>
      <c r="F36" s="96">
        <f t="shared" si="3"/>
        <v>0.53846153846153844</v>
      </c>
      <c r="G36" s="96">
        <f t="shared" si="3"/>
        <v>0.23076923076923078</v>
      </c>
      <c r="H36" s="96">
        <f t="shared" si="3"/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67F5D-FB40-43D4-9616-094C2B1B9E4D}">
  <dimension ref="A1:AM36"/>
  <sheetViews>
    <sheetView topLeftCell="A11" zoomScale="90" zoomScaleNormal="90" workbookViewId="0">
      <selection activeCell="A36" sqref="A36"/>
    </sheetView>
  </sheetViews>
  <sheetFormatPr defaultRowHeight="14.4" x14ac:dyDescent="0.3"/>
  <cols>
    <col min="1" max="1" width="31.6640625" customWidth="1"/>
    <col min="2" max="2" width="15.44140625" style="7" customWidth="1"/>
    <col min="3" max="3" width="9.109375" style="7" customWidth="1"/>
    <col min="4" max="4" width="29.109375" customWidth="1"/>
    <col min="5" max="38" width="9.109375" customWidth="1"/>
  </cols>
  <sheetData>
    <row r="1" spans="1:39" s="12" customFormat="1" ht="72" x14ac:dyDescent="0.3">
      <c r="A1" s="15" t="s">
        <v>10</v>
      </c>
      <c r="B1" s="14" t="s">
        <v>9</v>
      </c>
      <c r="C1" s="14" t="s">
        <v>8</v>
      </c>
      <c r="D1" s="13" t="s">
        <v>122</v>
      </c>
    </row>
    <row r="2" spans="1:39" x14ac:dyDescent="0.3">
      <c r="B2" s="1"/>
      <c r="C2" s="1"/>
      <c r="D2" s="11" t="s">
        <v>7</v>
      </c>
    </row>
    <row r="3" spans="1:39" x14ac:dyDescent="0.3">
      <c r="B3" s="1">
        <v>25</v>
      </c>
      <c r="C3" s="1">
        <v>25</v>
      </c>
      <c r="D3" s="1">
        <v>138</v>
      </c>
      <c r="AM3" s="7"/>
    </row>
    <row r="4" spans="1:39" x14ac:dyDescent="0.3">
      <c r="B4" s="1">
        <v>25</v>
      </c>
      <c r="C4" s="1">
        <v>25</v>
      </c>
      <c r="D4" s="1">
        <v>139</v>
      </c>
      <c r="AM4" s="7"/>
    </row>
    <row r="5" spans="1:39" x14ac:dyDescent="0.3">
      <c r="B5" s="1">
        <v>25</v>
      </c>
      <c r="C5" s="1">
        <v>25</v>
      </c>
      <c r="D5" s="1">
        <v>138</v>
      </c>
      <c r="AM5" s="7"/>
    </row>
    <row r="6" spans="1:39" x14ac:dyDescent="0.3">
      <c r="B6" s="1">
        <v>25</v>
      </c>
      <c r="C6" s="1">
        <v>25</v>
      </c>
      <c r="D6" s="1">
        <v>0</v>
      </c>
      <c r="AM6" s="7"/>
    </row>
    <row r="7" spans="1:39" x14ac:dyDescent="0.3">
      <c r="B7" s="1">
        <v>25</v>
      </c>
      <c r="C7" s="1">
        <v>25</v>
      </c>
      <c r="D7" s="1">
        <v>133</v>
      </c>
      <c r="AM7" s="7"/>
    </row>
    <row r="8" spans="1:39" x14ac:dyDescent="0.3">
      <c r="B8" s="1">
        <v>25</v>
      </c>
      <c r="C8" s="1">
        <v>25</v>
      </c>
      <c r="D8" s="1">
        <v>139</v>
      </c>
      <c r="AM8" s="7"/>
    </row>
    <row r="9" spans="1:39" x14ac:dyDescent="0.3">
      <c r="B9" s="1">
        <v>25</v>
      </c>
      <c r="C9" s="1">
        <v>25</v>
      </c>
      <c r="D9" s="1">
        <v>140</v>
      </c>
      <c r="AM9" s="7"/>
    </row>
    <row r="10" spans="1:39" x14ac:dyDescent="0.3">
      <c r="B10" s="1">
        <v>25</v>
      </c>
      <c r="C10" s="1">
        <v>25</v>
      </c>
      <c r="D10" s="1">
        <v>0</v>
      </c>
      <c r="AM10" s="7"/>
    </row>
    <row r="11" spans="1:39" x14ac:dyDescent="0.3">
      <c r="B11" s="1">
        <v>25</v>
      </c>
      <c r="C11" s="1">
        <v>25</v>
      </c>
      <c r="D11" s="1">
        <v>0</v>
      </c>
      <c r="AM11" s="7"/>
    </row>
    <row r="12" spans="1:39" x14ac:dyDescent="0.3">
      <c r="B12" s="1">
        <v>25</v>
      </c>
      <c r="C12" s="1">
        <v>25</v>
      </c>
      <c r="D12" s="1">
        <v>138</v>
      </c>
      <c r="AM12" s="7"/>
    </row>
    <row r="13" spans="1:39" x14ac:dyDescent="0.3">
      <c r="B13" s="1">
        <v>25</v>
      </c>
      <c r="C13" s="1">
        <v>25</v>
      </c>
      <c r="D13" s="1">
        <v>139</v>
      </c>
      <c r="AM13" s="7"/>
    </row>
    <row r="14" spans="1:39" x14ac:dyDescent="0.3">
      <c r="B14" s="1">
        <v>25</v>
      </c>
      <c r="C14" s="1">
        <v>25</v>
      </c>
      <c r="D14" s="1">
        <v>138</v>
      </c>
      <c r="AM14" s="10"/>
    </row>
    <row r="15" spans="1:39" x14ac:dyDescent="0.3">
      <c r="B15" s="1">
        <v>25</v>
      </c>
      <c r="C15" s="1">
        <v>25</v>
      </c>
      <c r="D15" s="1">
        <v>137</v>
      </c>
      <c r="AM15" s="7"/>
    </row>
    <row r="16" spans="1:39" x14ac:dyDescent="0.3">
      <c r="B16" s="1">
        <v>25</v>
      </c>
      <c r="C16" s="1">
        <v>25</v>
      </c>
      <c r="D16" s="1">
        <v>140</v>
      </c>
      <c r="AM16" s="7"/>
    </row>
    <row r="17" spans="1:39" x14ac:dyDescent="0.3">
      <c r="B17" s="1">
        <v>25</v>
      </c>
      <c r="C17" s="1">
        <v>25</v>
      </c>
      <c r="D17" s="1">
        <v>138</v>
      </c>
      <c r="AM17" s="7"/>
    </row>
    <row r="18" spans="1:39" x14ac:dyDescent="0.3">
      <c r="B18" s="1">
        <v>25</v>
      </c>
      <c r="C18" s="1">
        <v>25</v>
      </c>
      <c r="D18" s="1">
        <v>138</v>
      </c>
      <c r="AM18" s="7"/>
    </row>
    <row r="19" spans="1:39" x14ac:dyDescent="0.3">
      <c r="B19" s="1">
        <v>25</v>
      </c>
      <c r="C19" s="1">
        <v>25</v>
      </c>
      <c r="D19" s="1">
        <v>0</v>
      </c>
      <c r="AM19" s="7"/>
    </row>
    <row r="20" spans="1:39" x14ac:dyDescent="0.3">
      <c r="B20" s="1">
        <v>25</v>
      </c>
      <c r="C20" s="1">
        <v>25</v>
      </c>
      <c r="D20" s="1">
        <v>137</v>
      </c>
      <c r="AM20" s="10"/>
    </row>
    <row r="21" spans="1:39" x14ac:dyDescent="0.3">
      <c r="B21" s="1">
        <v>25</v>
      </c>
      <c r="C21" s="1">
        <v>25</v>
      </c>
      <c r="D21" s="1">
        <v>138</v>
      </c>
      <c r="AM21" s="7"/>
    </row>
    <row r="22" spans="1:39" x14ac:dyDescent="0.3">
      <c r="B22" s="1">
        <v>25</v>
      </c>
      <c r="C22" s="1">
        <v>25</v>
      </c>
      <c r="D22" s="1">
        <v>139</v>
      </c>
      <c r="AM22" s="7"/>
    </row>
    <row r="23" spans="1:39" x14ac:dyDescent="0.3">
      <c r="B23" s="1">
        <v>25</v>
      </c>
      <c r="C23" s="1">
        <v>25</v>
      </c>
      <c r="D23" s="1">
        <v>138</v>
      </c>
      <c r="AM23" s="7"/>
    </row>
    <row r="24" spans="1:39" x14ac:dyDescent="0.3">
      <c r="B24" s="1">
        <v>25</v>
      </c>
      <c r="C24" s="1">
        <v>25</v>
      </c>
      <c r="D24" s="1">
        <v>139</v>
      </c>
      <c r="AM24" s="7"/>
    </row>
    <row r="25" spans="1:39" x14ac:dyDescent="0.3">
      <c r="B25" s="1">
        <v>25</v>
      </c>
      <c r="C25" s="1">
        <v>25</v>
      </c>
      <c r="D25" s="1">
        <v>144</v>
      </c>
      <c r="AM25" s="7"/>
    </row>
    <row r="26" spans="1:39" x14ac:dyDescent="0.3">
      <c r="B26" s="1">
        <v>25</v>
      </c>
      <c r="C26" s="1">
        <v>25</v>
      </c>
      <c r="D26" s="1">
        <v>138</v>
      </c>
      <c r="AM26" s="7"/>
    </row>
    <row r="27" spans="1:39" x14ac:dyDescent="0.3">
      <c r="B27" s="1">
        <v>25</v>
      </c>
      <c r="C27" s="1">
        <v>25</v>
      </c>
      <c r="D27" s="1">
        <v>138</v>
      </c>
      <c r="AM27" s="7"/>
    </row>
    <row r="28" spans="1:39" x14ac:dyDescent="0.3">
      <c r="B28" s="1">
        <v>25</v>
      </c>
      <c r="C28" s="1">
        <v>25</v>
      </c>
      <c r="D28" s="1">
        <v>139</v>
      </c>
      <c r="AM28" s="7"/>
    </row>
    <row r="29" spans="1:39" x14ac:dyDescent="0.3">
      <c r="A29" t="s">
        <v>6</v>
      </c>
      <c r="B29" s="9">
        <f>AVERAGE(B3:B28)</f>
        <v>25</v>
      </c>
      <c r="C29" s="9">
        <f>AVERAGE(C3:C28)</f>
        <v>25</v>
      </c>
      <c r="D29" s="8">
        <f>AVERAGE(D3:D28)</f>
        <v>117.11538461538461</v>
      </c>
    </row>
    <row r="31" spans="1:39" ht="15.6" x14ac:dyDescent="0.3">
      <c r="A31" s="89" t="s">
        <v>115</v>
      </c>
      <c r="B31" s="93" t="s">
        <v>123</v>
      </c>
      <c r="C31" s="93"/>
      <c r="D31" s="93" t="s">
        <v>124</v>
      </c>
    </row>
    <row r="34" spans="1:4" x14ac:dyDescent="0.3">
      <c r="A34" s="87" t="s">
        <v>128</v>
      </c>
      <c r="B34" s="87">
        <f>COUNTIF(B2:B28,"&gt;=20")</f>
        <v>26</v>
      </c>
      <c r="C34" s="87">
        <f>COUNTIF(C2:C28,"&gt;=20")</f>
        <v>26</v>
      </c>
      <c r="D34" s="87">
        <f>COUNTIF(D2:D28,"&gt;=120")</f>
        <v>22</v>
      </c>
    </row>
    <row r="35" spans="1:4" x14ac:dyDescent="0.3">
      <c r="A35" s="87" t="s">
        <v>129</v>
      </c>
      <c r="B35" s="87">
        <v>26</v>
      </c>
      <c r="C35" s="87">
        <v>26</v>
      </c>
      <c r="D35" s="87">
        <v>26</v>
      </c>
    </row>
    <row r="36" spans="1:4" x14ac:dyDescent="0.3">
      <c r="A36" s="95" t="s">
        <v>136</v>
      </c>
      <c r="B36" s="96">
        <f>B34/B35</f>
        <v>1</v>
      </c>
      <c r="C36" s="96">
        <f t="shared" ref="C36:D36" si="0">C34/C35</f>
        <v>1</v>
      </c>
      <c r="D36" s="96">
        <f t="shared" si="0"/>
        <v>0.84615384615384615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7A42E-650C-422E-9517-ED55A2A4C774}">
  <dimension ref="A1:G71"/>
  <sheetViews>
    <sheetView topLeftCell="A9" workbookViewId="0">
      <selection activeCell="A36" sqref="A36"/>
    </sheetView>
  </sheetViews>
  <sheetFormatPr defaultRowHeight="14.4" x14ac:dyDescent="0.3"/>
  <cols>
    <col min="2" max="2" width="25.44140625" customWidth="1"/>
    <col min="3" max="3" width="30.77734375" customWidth="1"/>
    <col min="4" max="4" width="21.77734375" customWidth="1"/>
    <col min="5" max="5" width="22.21875" customWidth="1"/>
    <col min="6" max="6" width="21.6640625" customWidth="1"/>
    <col min="7" max="7" width="30.44140625" bestFit="1" customWidth="1"/>
  </cols>
  <sheetData>
    <row r="1" spans="2:7" s="23" customFormat="1" ht="43.2" x14ac:dyDescent="0.3">
      <c r="B1" s="22" t="s">
        <v>58</v>
      </c>
      <c r="C1" s="22" t="s">
        <v>59</v>
      </c>
      <c r="D1" s="22" t="s">
        <v>60</v>
      </c>
      <c r="E1" s="22" t="s">
        <v>61</v>
      </c>
      <c r="F1" s="22" t="s">
        <v>62</v>
      </c>
      <c r="G1" s="1" t="s">
        <v>127</v>
      </c>
    </row>
    <row r="2" spans="2:7" x14ac:dyDescent="0.3">
      <c r="B2" s="11"/>
      <c r="C2" s="11"/>
      <c r="D2" s="11"/>
      <c r="E2" s="11"/>
      <c r="F2" s="11"/>
      <c r="G2" s="1"/>
    </row>
    <row r="3" spans="2:7" x14ac:dyDescent="0.3">
      <c r="B3" s="1">
        <v>25</v>
      </c>
      <c r="C3" s="1">
        <v>25</v>
      </c>
      <c r="D3" s="1">
        <v>25</v>
      </c>
      <c r="E3" s="1">
        <v>25</v>
      </c>
      <c r="F3" s="87">
        <v>25</v>
      </c>
      <c r="G3" s="1">
        <v>97</v>
      </c>
    </row>
    <row r="4" spans="2:7" x14ac:dyDescent="0.3">
      <c r="B4" s="1">
        <v>25</v>
      </c>
      <c r="C4" s="1">
        <v>21</v>
      </c>
      <c r="D4" s="1">
        <v>22</v>
      </c>
      <c r="E4" s="1">
        <v>25</v>
      </c>
      <c r="F4" s="87">
        <v>25</v>
      </c>
      <c r="G4" s="1">
        <v>91</v>
      </c>
    </row>
    <row r="5" spans="2:7" x14ac:dyDescent="0.3">
      <c r="B5" s="1">
        <v>21.75</v>
      </c>
      <c r="C5" s="1">
        <v>25</v>
      </c>
      <c r="D5" s="1">
        <v>24</v>
      </c>
      <c r="E5" s="1">
        <v>25</v>
      </c>
      <c r="F5" s="87">
        <v>0</v>
      </c>
      <c r="G5" s="1">
        <v>0</v>
      </c>
    </row>
    <row r="6" spans="2:7" x14ac:dyDescent="0.3">
      <c r="B6" s="1">
        <v>25</v>
      </c>
      <c r="C6" s="1">
        <v>20</v>
      </c>
      <c r="D6" s="1">
        <v>21.5</v>
      </c>
      <c r="E6" s="1">
        <v>0</v>
      </c>
      <c r="F6" s="87">
        <v>0</v>
      </c>
      <c r="G6" s="1">
        <v>100</v>
      </c>
    </row>
    <row r="7" spans="2:7" x14ac:dyDescent="0.3">
      <c r="B7" s="1">
        <v>25</v>
      </c>
      <c r="C7" s="1">
        <v>25</v>
      </c>
      <c r="D7" s="1">
        <v>25</v>
      </c>
      <c r="E7" s="1">
        <v>25</v>
      </c>
      <c r="F7" s="87">
        <v>25</v>
      </c>
      <c r="G7" s="1">
        <v>100</v>
      </c>
    </row>
    <row r="8" spans="2:7" x14ac:dyDescent="0.3">
      <c r="B8" s="1">
        <v>25</v>
      </c>
      <c r="C8" s="1">
        <v>25</v>
      </c>
      <c r="D8" s="1">
        <v>22</v>
      </c>
      <c r="E8" s="1">
        <v>25</v>
      </c>
      <c r="F8" s="87">
        <v>20</v>
      </c>
      <c r="G8" s="1">
        <v>88</v>
      </c>
    </row>
    <row r="9" spans="2:7" x14ac:dyDescent="0.3">
      <c r="B9" s="1">
        <v>25</v>
      </c>
      <c r="C9" s="1">
        <v>23</v>
      </c>
      <c r="D9" s="1">
        <v>20</v>
      </c>
      <c r="E9" s="1">
        <v>25</v>
      </c>
      <c r="F9" s="87">
        <v>25</v>
      </c>
      <c r="G9" s="1">
        <v>98</v>
      </c>
    </row>
    <row r="10" spans="2:7" x14ac:dyDescent="0.3">
      <c r="B10" s="1">
        <v>20</v>
      </c>
      <c r="C10" s="1">
        <v>0</v>
      </c>
      <c r="D10" s="1">
        <v>21</v>
      </c>
      <c r="E10" s="1">
        <v>25</v>
      </c>
      <c r="F10" s="87">
        <v>16</v>
      </c>
      <c r="G10" s="1">
        <v>85</v>
      </c>
    </row>
    <row r="11" spans="2:7" x14ac:dyDescent="0.3">
      <c r="B11" s="1">
        <v>25</v>
      </c>
      <c r="C11" s="1">
        <v>24</v>
      </c>
      <c r="D11" s="1">
        <v>23</v>
      </c>
      <c r="E11" s="1">
        <v>24.5</v>
      </c>
      <c r="F11" s="87">
        <v>0</v>
      </c>
      <c r="G11" s="1">
        <v>100</v>
      </c>
    </row>
    <row r="12" spans="2:7" x14ac:dyDescent="0.3">
      <c r="B12" s="1">
        <v>25</v>
      </c>
      <c r="C12" s="1">
        <v>22</v>
      </c>
      <c r="D12" s="1">
        <v>25</v>
      </c>
      <c r="E12" s="1">
        <v>25</v>
      </c>
      <c r="F12" s="87">
        <v>25</v>
      </c>
      <c r="G12" s="1">
        <v>98</v>
      </c>
    </row>
    <row r="13" spans="2:7" x14ac:dyDescent="0.3">
      <c r="B13" s="1">
        <v>25</v>
      </c>
      <c r="C13" s="1">
        <v>25</v>
      </c>
      <c r="D13" s="1">
        <v>25</v>
      </c>
      <c r="E13" s="1">
        <v>25</v>
      </c>
      <c r="F13" s="87">
        <v>25</v>
      </c>
      <c r="G13" s="1">
        <v>85</v>
      </c>
    </row>
    <row r="14" spans="2:7" x14ac:dyDescent="0.3">
      <c r="B14" s="1">
        <v>25</v>
      </c>
      <c r="C14" s="1">
        <v>19</v>
      </c>
      <c r="D14" s="1">
        <v>0</v>
      </c>
      <c r="E14" s="1">
        <v>0</v>
      </c>
      <c r="F14" s="1">
        <v>0</v>
      </c>
      <c r="G14" s="1">
        <v>98</v>
      </c>
    </row>
    <row r="15" spans="2:7" x14ac:dyDescent="0.3">
      <c r="B15" s="1">
        <v>25</v>
      </c>
      <c r="C15" s="1">
        <v>25</v>
      </c>
      <c r="D15" s="1">
        <v>23</v>
      </c>
      <c r="E15" s="1">
        <v>25</v>
      </c>
      <c r="F15" s="87">
        <v>25</v>
      </c>
      <c r="G15" s="1">
        <v>98</v>
      </c>
    </row>
    <row r="16" spans="2:7" x14ac:dyDescent="0.3">
      <c r="B16" s="1">
        <v>0</v>
      </c>
      <c r="C16" s="1">
        <v>0</v>
      </c>
      <c r="D16" s="1">
        <v>25</v>
      </c>
      <c r="E16" s="1">
        <v>0</v>
      </c>
      <c r="F16" s="87">
        <v>25</v>
      </c>
      <c r="G16" s="1">
        <v>98</v>
      </c>
    </row>
    <row r="17" spans="2:7" x14ac:dyDescent="0.3">
      <c r="B17" s="1">
        <v>25</v>
      </c>
      <c r="C17" s="1">
        <v>25</v>
      </c>
      <c r="D17" s="1">
        <v>25</v>
      </c>
      <c r="E17" s="1">
        <v>25</v>
      </c>
      <c r="F17" s="87">
        <v>0</v>
      </c>
      <c r="G17" s="1">
        <v>86</v>
      </c>
    </row>
    <row r="18" spans="2:7" x14ac:dyDescent="0.3">
      <c r="B18" s="1">
        <v>22</v>
      </c>
      <c r="C18" s="1">
        <v>14</v>
      </c>
      <c r="D18" s="1">
        <v>16</v>
      </c>
      <c r="E18" s="1">
        <v>25</v>
      </c>
      <c r="F18" s="87">
        <v>20</v>
      </c>
      <c r="G18" s="1">
        <v>100</v>
      </c>
    </row>
    <row r="19" spans="2:7" x14ac:dyDescent="0.3">
      <c r="B19" s="1">
        <v>25</v>
      </c>
      <c r="C19" s="1">
        <v>25</v>
      </c>
      <c r="D19" s="1">
        <v>25</v>
      </c>
      <c r="E19" s="1">
        <v>25</v>
      </c>
      <c r="F19" s="87">
        <v>25</v>
      </c>
      <c r="G19" s="1">
        <v>100</v>
      </c>
    </row>
    <row r="20" spans="2:7" x14ac:dyDescent="0.3">
      <c r="B20" s="1">
        <v>22</v>
      </c>
      <c r="C20" s="1">
        <v>25</v>
      </c>
      <c r="D20" s="1">
        <v>20.25</v>
      </c>
      <c r="E20" s="1">
        <v>25</v>
      </c>
      <c r="F20" s="87">
        <v>20</v>
      </c>
      <c r="G20" s="1">
        <v>99</v>
      </c>
    </row>
    <row r="21" spans="2:7" x14ac:dyDescent="0.3">
      <c r="B21" s="1">
        <v>25</v>
      </c>
      <c r="C21" s="1">
        <v>20</v>
      </c>
      <c r="D21" s="1">
        <v>25</v>
      </c>
      <c r="E21" s="1">
        <v>0</v>
      </c>
      <c r="F21" s="87">
        <v>0</v>
      </c>
      <c r="G21" s="1">
        <v>99</v>
      </c>
    </row>
    <row r="22" spans="2:7" x14ac:dyDescent="0.3">
      <c r="B22" s="1">
        <v>25</v>
      </c>
      <c r="C22" s="1">
        <v>25</v>
      </c>
      <c r="D22" s="1">
        <v>21</v>
      </c>
      <c r="E22" s="1">
        <v>25</v>
      </c>
      <c r="F22" s="87">
        <v>25</v>
      </c>
      <c r="G22" s="1">
        <v>0</v>
      </c>
    </row>
    <row r="23" spans="2:7" x14ac:dyDescent="0.3"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100</v>
      </c>
    </row>
    <row r="24" spans="2:7" x14ac:dyDescent="0.3">
      <c r="B24" s="1">
        <v>23</v>
      </c>
      <c r="C24" s="1">
        <v>25</v>
      </c>
      <c r="D24" s="1">
        <v>25</v>
      </c>
      <c r="E24" s="1">
        <v>25</v>
      </c>
      <c r="F24" s="1">
        <v>25</v>
      </c>
      <c r="G24" s="1">
        <v>100</v>
      </c>
    </row>
    <row r="25" spans="2:7" x14ac:dyDescent="0.3">
      <c r="B25" s="1">
        <v>25</v>
      </c>
      <c r="C25" s="1">
        <v>23</v>
      </c>
      <c r="D25" s="1">
        <v>25</v>
      </c>
      <c r="E25" s="1">
        <v>25</v>
      </c>
      <c r="F25" s="1">
        <v>25</v>
      </c>
      <c r="G25" s="1">
        <v>99</v>
      </c>
    </row>
    <row r="26" spans="2:7" x14ac:dyDescent="0.3">
      <c r="B26" s="1">
        <v>22</v>
      </c>
      <c r="C26" s="1">
        <v>25</v>
      </c>
      <c r="D26" s="1">
        <v>25</v>
      </c>
      <c r="E26" s="1">
        <v>25</v>
      </c>
      <c r="F26" s="1">
        <v>25</v>
      </c>
      <c r="G26" s="1">
        <v>83</v>
      </c>
    </row>
    <row r="27" spans="2:7" x14ac:dyDescent="0.3">
      <c r="B27" s="1">
        <v>17</v>
      </c>
      <c r="C27" s="1">
        <v>16</v>
      </c>
      <c r="D27" s="1">
        <v>23</v>
      </c>
      <c r="E27" s="1">
        <v>20</v>
      </c>
      <c r="F27" s="1">
        <v>20</v>
      </c>
      <c r="G27" s="1">
        <v>0</v>
      </c>
    </row>
    <row r="28" spans="2:7" x14ac:dyDescent="0.3">
      <c r="B28" s="7"/>
      <c r="D28" s="7"/>
      <c r="E28" s="7"/>
      <c r="F28" s="7"/>
    </row>
    <row r="29" spans="2:7" ht="15.6" x14ac:dyDescent="0.3">
      <c r="B29" s="91">
        <v>20</v>
      </c>
      <c r="C29" s="93">
        <v>20</v>
      </c>
      <c r="D29" s="93">
        <v>20</v>
      </c>
      <c r="E29" s="93">
        <v>20</v>
      </c>
      <c r="F29" s="93">
        <v>20</v>
      </c>
      <c r="G29" s="92">
        <v>80</v>
      </c>
    </row>
    <row r="30" spans="2:7" x14ac:dyDescent="0.3">
      <c r="B30" s="7"/>
      <c r="E30" s="7"/>
      <c r="G30" s="7"/>
    </row>
    <row r="31" spans="2:7" ht="18" x14ac:dyDescent="0.35">
      <c r="B31" s="99" t="s">
        <v>134</v>
      </c>
      <c r="E31" s="7"/>
      <c r="G31" s="7"/>
    </row>
    <row r="32" spans="2:7" x14ac:dyDescent="0.3">
      <c r="E32" s="7"/>
      <c r="G32" s="7"/>
    </row>
    <row r="33" spans="1:7" x14ac:dyDescent="0.3">
      <c r="E33" s="7"/>
      <c r="G33" s="7"/>
    </row>
    <row r="34" spans="1:7" x14ac:dyDescent="0.3">
      <c r="A34" s="87" t="s">
        <v>128</v>
      </c>
      <c r="B34" s="87">
        <f>COUNTIF(B3:B28,"&gt;=20")</f>
        <v>22</v>
      </c>
      <c r="C34" s="87">
        <f t="shared" ref="C34:F34" si="0">COUNTIF(C3:C28,"&gt;=20")</f>
        <v>19</v>
      </c>
      <c r="D34" s="87">
        <f t="shared" si="0"/>
        <v>22</v>
      </c>
      <c r="E34" s="87">
        <f t="shared" si="0"/>
        <v>20</v>
      </c>
      <c r="F34" s="87">
        <f t="shared" si="0"/>
        <v>17</v>
      </c>
      <c r="G34" s="87">
        <f>COUNTIF(G3:G28,"&gt;=80")</f>
        <v>22</v>
      </c>
    </row>
    <row r="35" spans="1:7" x14ac:dyDescent="0.3">
      <c r="A35" s="87" t="s">
        <v>129</v>
      </c>
      <c r="B35" s="87">
        <v>25</v>
      </c>
      <c r="C35" s="87">
        <v>25</v>
      </c>
      <c r="D35" s="87">
        <v>25</v>
      </c>
      <c r="E35" s="87">
        <v>25</v>
      </c>
      <c r="F35" s="87">
        <v>25</v>
      </c>
      <c r="G35" s="87">
        <v>25</v>
      </c>
    </row>
    <row r="36" spans="1:7" x14ac:dyDescent="0.3">
      <c r="A36" s="95" t="s">
        <v>136</v>
      </c>
      <c r="B36" s="96">
        <f t="shared" ref="B36:G36" si="1">B34/B35</f>
        <v>0.88</v>
      </c>
      <c r="C36" s="96">
        <f t="shared" ref="C36:F36" si="2">C34/C35</f>
        <v>0.76</v>
      </c>
      <c r="D36" s="96">
        <f t="shared" si="2"/>
        <v>0.88</v>
      </c>
      <c r="E36" s="96">
        <f t="shared" si="2"/>
        <v>0.8</v>
      </c>
      <c r="F36" s="96">
        <f t="shared" si="2"/>
        <v>0.68</v>
      </c>
      <c r="G36" s="96">
        <f t="shared" ref="G36" si="3">G34/G35</f>
        <v>0.88</v>
      </c>
    </row>
    <row r="37" spans="1:7" x14ac:dyDescent="0.3">
      <c r="E37" s="7"/>
      <c r="G37" s="7"/>
    </row>
    <row r="38" spans="1:7" x14ac:dyDescent="0.3">
      <c r="E38" s="7"/>
      <c r="G38" s="7"/>
    </row>
    <row r="39" spans="1:7" x14ac:dyDescent="0.3">
      <c r="E39" s="7"/>
      <c r="G39" s="7"/>
    </row>
    <row r="40" spans="1:7" x14ac:dyDescent="0.3">
      <c r="E40" s="7"/>
      <c r="G40" s="7"/>
    </row>
    <row r="41" spans="1:7" x14ac:dyDescent="0.3">
      <c r="E41" s="7"/>
      <c r="G41" s="7"/>
    </row>
    <row r="42" spans="1:7" x14ac:dyDescent="0.3">
      <c r="E42" s="7"/>
      <c r="G42" s="7"/>
    </row>
    <row r="43" spans="1:7" x14ac:dyDescent="0.3">
      <c r="E43" s="7"/>
      <c r="G43" s="7"/>
    </row>
    <row r="44" spans="1:7" x14ac:dyDescent="0.3">
      <c r="G44" s="7"/>
    </row>
    <row r="45" spans="1:7" x14ac:dyDescent="0.3">
      <c r="G45" s="7"/>
    </row>
    <row r="46" spans="1:7" x14ac:dyDescent="0.3">
      <c r="G46" s="7"/>
    </row>
    <row r="47" spans="1:7" x14ac:dyDescent="0.3">
      <c r="G47" s="7"/>
    </row>
    <row r="48" spans="1:7" x14ac:dyDescent="0.3">
      <c r="G48" s="7"/>
    </row>
    <row r="49" spans="7:7" x14ac:dyDescent="0.3">
      <c r="G49" s="7"/>
    </row>
    <row r="50" spans="7:7" x14ac:dyDescent="0.3">
      <c r="G50" s="7"/>
    </row>
    <row r="51" spans="7:7" x14ac:dyDescent="0.3">
      <c r="G51" s="7"/>
    </row>
    <row r="52" spans="7:7" x14ac:dyDescent="0.3">
      <c r="G52" s="7"/>
    </row>
    <row r="53" spans="7:7" x14ac:dyDescent="0.3">
      <c r="G53" s="7"/>
    </row>
    <row r="54" spans="7:7" x14ac:dyDescent="0.3">
      <c r="G54" s="7"/>
    </row>
    <row r="55" spans="7:7" x14ac:dyDescent="0.3">
      <c r="G55" s="7"/>
    </row>
    <row r="56" spans="7:7" x14ac:dyDescent="0.3">
      <c r="G56" s="7"/>
    </row>
    <row r="57" spans="7:7" x14ac:dyDescent="0.3">
      <c r="G57" s="7"/>
    </row>
    <row r="58" spans="7:7" x14ac:dyDescent="0.3">
      <c r="G58" s="7"/>
    </row>
    <row r="59" spans="7:7" x14ac:dyDescent="0.3">
      <c r="G59" s="7"/>
    </row>
    <row r="60" spans="7:7" x14ac:dyDescent="0.3">
      <c r="G60" s="7"/>
    </row>
    <row r="61" spans="7:7" x14ac:dyDescent="0.3">
      <c r="G61" s="7"/>
    </row>
    <row r="62" spans="7:7" x14ac:dyDescent="0.3">
      <c r="G62" s="7"/>
    </row>
    <row r="63" spans="7:7" x14ac:dyDescent="0.3">
      <c r="G63" s="7"/>
    </row>
    <row r="64" spans="7:7" x14ac:dyDescent="0.3">
      <c r="G64" s="7"/>
    </row>
    <row r="65" spans="7:7" x14ac:dyDescent="0.3">
      <c r="G65" s="7"/>
    </row>
    <row r="66" spans="7:7" x14ac:dyDescent="0.3">
      <c r="G66" s="7"/>
    </row>
    <row r="67" spans="7:7" x14ac:dyDescent="0.3">
      <c r="G67" s="7"/>
    </row>
    <row r="68" spans="7:7" x14ac:dyDescent="0.3">
      <c r="G68" s="7"/>
    </row>
    <row r="69" spans="7:7" x14ac:dyDescent="0.3">
      <c r="G69" s="7"/>
    </row>
    <row r="70" spans="7:7" x14ac:dyDescent="0.3">
      <c r="G70" s="7"/>
    </row>
    <row r="71" spans="7:7" x14ac:dyDescent="0.3">
      <c r="G71" s="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CE569-C96C-460A-B60F-00C17C34700E}">
  <dimension ref="A1:D23"/>
  <sheetViews>
    <sheetView topLeftCell="A8" workbookViewId="0">
      <selection activeCell="D27" sqref="D27"/>
    </sheetView>
  </sheetViews>
  <sheetFormatPr defaultRowHeight="14.4" x14ac:dyDescent="0.3"/>
  <cols>
    <col min="2" max="2" width="17.33203125" customWidth="1"/>
    <col min="3" max="3" width="20.44140625" customWidth="1"/>
    <col min="4" max="4" width="17.44140625" customWidth="1"/>
  </cols>
  <sheetData>
    <row r="1" spans="1:4" ht="43.2" x14ac:dyDescent="0.3">
      <c r="A1" t="s">
        <v>7</v>
      </c>
      <c r="B1" s="2" t="s">
        <v>13</v>
      </c>
      <c r="C1" s="2" t="s">
        <v>12</v>
      </c>
      <c r="D1" s="22" t="s">
        <v>11</v>
      </c>
    </row>
    <row r="2" spans="1:4" x14ac:dyDescent="0.3">
      <c r="A2" t="s">
        <v>7</v>
      </c>
      <c r="B2" s="11" t="s">
        <v>7</v>
      </c>
      <c r="C2" s="11" t="s">
        <v>7</v>
      </c>
      <c r="D2" s="11" t="s">
        <v>7</v>
      </c>
    </row>
    <row r="3" spans="1:4" x14ac:dyDescent="0.3">
      <c r="A3" t="s">
        <v>7</v>
      </c>
      <c r="B3" s="11">
        <v>48</v>
      </c>
      <c r="C3" s="11">
        <v>48</v>
      </c>
      <c r="D3" s="11">
        <v>45</v>
      </c>
    </row>
    <row r="4" spans="1:4" x14ac:dyDescent="0.3">
      <c r="A4" t="s">
        <v>7</v>
      </c>
      <c r="B4" s="11">
        <v>48</v>
      </c>
      <c r="C4" s="11">
        <v>47</v>
      </c>
      <c r="D4" s="11">
        <v>50</v>
      </c>
    </row>
    <row r="5" spans="1:4" x14ac:dyDescent="0.3">
      <c r="A5" t="s">
        <v>7</v>
      </c>
      <c r="B5" s="11">
        <v>48</v>
      </c>
      <c r="C5" s="11">
        <v>45</v>
      </c>
      <c r="D5" s="11">
        <v>55</v>
      </c>
    </row>
    <row r="6" spans="1:4" x14ac:dyDescent="0.3">
      <c r="A6" t="s">
        <v>7</v>
      </c>
      <c r="B6" s="11">
        <v>47</v>
      </c>
      <c r="C6" s="11">
        <v>47</v>
      </c>
      <c r="D6" s="11">
        <v>0</v>
      </c>
    </row>
    <row r="7" spans="1:4" x14ac:dyDescent="0.3">
      <c r="A7" t="s">
        <v>7</v>
      </c>
      <c r="B7" s="11">
        <v>43</v>
      </c>
      <c r="C7" s="11">
        <v>47</v>
      </c>
      <c r="D7" s="11">
        <v>50</v>
      </c>
    </row>
    <row r="8" spans="1:4" x14ac:dyDescent="0.3">
      <c r="A8" t="s">
        <v>7</v>
      </c>
      <c r="B8" s="11">
        <v>48</v>
      </c>
      <c r="C8" s="11">
        <v>48</v>
      </c>
      <c r="D8" s="11">
        <v>0</v>
      </c>
    </row>
    <row r="9" spans="1:4" x14ac:dyDescent="0.3">
      <c r="A9" t="s">
        <v>7</v>
      </c>
      <c r="B9" s="11">
        <v>48</v>
      </c>
      <c r="C9" s="11">
        <v>47</v>
      </c>
      <c r="D9" s="11">
        <v>45</v>
      </c>
    </row>
    <row r="10" spans="1:4" x14ac:dyDescent="0.3">
      <c r="A10" t="s">
        <v>7</v>
      </c>
      <c r="B10" s="11">
        <v>47</v>
      </c>
      <c r="C10" s="11">
        <v>47</v>
      </c>
      <c r="D10" s="11">
        <v>50</v>
      </c>
    </row>
    <row r="11" spans="1:4" x14ac:dyDescent="0.3">
      <c r="A11" t="s">
        <v>7</v>
      </c>
      <c r="B11" s="11">
        <v>45</v>
      </c>
      <c r="C11" s="11">
        <v>43</v>
      </c>
      <c r="D11" s="11">
        <v>50</v>
      </c>
    </row>
    <row r="12" spans="1:4" x14ac:dyDescent="0.3">
      <c r="A12" t="s">
        <v>7</v>
      </c>
      <c r="B12" s="11">
        <v>48</v>
      </c>
      <c r="C12" s="11">
        <v>49</v>
      </c>
      <c r="D12" s="11">
        <v>48</v>
      </c>
    </row>
    <row r="13" spans="1:4" x14ac:dyDescent="0.3">
      <c r="A13" t="s">
        <v>7</v>
      </c>
      <c r="B13" s="11">
        <v>48</v>
      </c>
      <c r="C13" s="11">
        <v>46</v>
      </c>
      <c r="D13" s="11">
        <v>49</v>
      </c>
    </row>
    <row r="14" spans="1:4" x14ac:dyDescent="0.3">
      <c r="A14" t="s">
        <v>7</v>
      </c>
      <c r="B14" s="11">
        <v>50</v>
      </c>
      <c r="C14" s="11">
        <v>48</v>
      </c>
      <c r="D14" s="11">
        <v>50</v>
      </c>
    </row>
    <row r="15" spans="1:4" x14ac:dyDescent="0.3">
      <c r="A15" t="s">
        <v>7</v>
      </c>
      <c r="B15" s="11">
        <v>0</v>
      </c>
      <c r="C15" s="11">
        <v>46</v>
      </c>
      <c r="D15" s="11">
        <v>48</v>
      </c>
    </row>
    <row r="16" spans="1:4" x14ac:dyDescent="0.3">
      <c r="A16" t="s">
        <v>6</v>
      </c>
      <c r="B16" s="11">
        <v>47.3</v>
      </c>
      <c r="C16" s="11">
        <v>46.8</v>
      </c>
      <c r="D16" s="11">
        <v>45</v>
      </c>
    </row>
    <row r="18" spans="1:4" ht="15.6" x14ac:dyDescent="0.3">
      <c r="A18" s="89" t="s">
        <v>116</v>
      </c>
      <c r="B18" s="25" t="s">
        <v>121</v>
      </c>
    </row>
    <row r="21" spans="1:4" x14ac:dyDescent="0.3">
      <c r="A21" s="87" t="s">
        <v>128</v>
      </c>
      <c r="B21" s="87">
        <f>COUNTIF(B2:B15,"&gt;=40")</f>
        <v>12</v>
      </c>
      <c r="C21" s="87">
        <f>COUNTIF(C2:C15,"&gt;=40")</f>
        <v>13</v>
      </c>
      <c r="D21" s="87">
        <f>COUNTIF(D2:D15,"&gt;=40")</f>
        <v>11</v>
      </c>
    </row>
    <row r="22" spans="1:4" x14ac:dyDescent="0.3">
      <c r="A22" s="87" t="s">
        <v>129</v>
      </c>
      <c r="B22" s="87">
        <v>13</v>
      </c>
      <c r="C22" s="87">
        <v>13</v>
      </c>
      <c r="D22" s="87">
        <v>13</v>
      </c>
    </row>
    <row r="23" spans="1:4" x14ac:dyDescent="0.3">
      <c r="A23" s="95" t="s">
        <v>136</v>
      </c>
      <c r="B23" s="96">
        <f>B21/B22</f>
        <v>0.92307692307692313</v>
      </c>
      <c r="C23" s="96">
        <f t="shared" ref="C23:D23" si="0">C21/C22</f>
        <v>1</v>
      </c>
      <c r="D23" s="96">
        <f t="shared" si="0"/>
        <v>0.84615384615384615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7EBB9-CFDB-4431-8D35-3ABD64D92D4D}">
  <dimension ref="A1:E38"/>
  <sheetViews>
    <sheetView topLeftCell="A7" workbookViewId="0">
      <selection activeCell="K22" sqref="K22"/>
    </sheetView>
  </sheetViews>
  <sheetFormatPr defaultRowHeight="14.4" x14ac:dyDescent="0.3"/>
  <cols>
    <col min="2" max="2" width="20.44140625" customWidth="1"/>
    <col min="3" max="3" width="18.6640625" customWidth="1"/>
    <col min="4" max="4" width="21.88671875" customWidth="1"/>
    <col min="5" max="5" width="22" customWidth="1"/>
  </cols>
  <sheetData>
    <row r="1" spans="2:5" ht="86.4" x14ac:dyDescent="0.3">
      <c r="B1" s="22" t="s">
        <v>21</v>
      </c>
      <c r="C1" s="22" t="s">
        <v>22</v>
      </c>
      <c r="D1" s="22" t="s">
        <v>23</v>
      </c>
      <c r="E1" s="22" t="s">
        <v>125</v>
      </c>
    </row>
    <row r="2" spans="2:5" x14ac:dyDescent="0.3">
      <c r="B2" s="11">
        <v>100</v>
      </c>
      <c r="C2" s="11">
        <v>100</v>
      </c>
      <c r="D2" s="11">
        <v>100</v>
      </c>
      <c r="E2" s="11">
        <v>240</v>
      </c>
    </row>
    <row r="3" spans="2:5" x14ac:dyDescent="0.3">
      <c r="B3" s="11">
        <v>100</v>
      </c>
      <c r="C3" s="11">
        <v>100</v>
      </c>
      <c r="D3" s="11">
        <v>100</v>
      </c>
      <c r="E3" s="11">
        <v>196</v>
      </c>
    </row>
    <row r="4" spans="2:5" x14ac:dyDescent="0.3">
      <c r="B4" s="11">
        <v>89</v>
      </c>
      <c r="C4" s="11">
        <v>100</v>
      </c>
      <c r="D4" s="11">
        <v>98</v>
      </c>
      <c r="E4" s="11">
        <v>190</v>
      </c>
    </row>
    <row r="5" spans="2:5" x14ac:dyDescent="0.3">
      <c r="B5" s="11">
        <v>68</v>
      </c>
      <c r="C5" s="11">
        <v>100</v>
      </c>
      <c r="D5" s="11">
        <v>93</v>
      </c>
      <c r="E5" s="11">
        <v>217</v>
      </c>
    </row>
    <row r="6" spans="2:5" x14ac:dyDescent="0.3">
      <c r="B6" s="11">
        <v>89</v>
      </c>
      <c r="C6" s="11">
        <v>100</v>
      </c>
      <c r="D6" s="11">
        <v>87</v>
      </c>
      <c r="E6" s="11">
        <v>218</v>
      </c>
    </row>
    <row r="7" spans="2:5" x14ac:dyDescent="0.3">
      <c r="B7" s="11">
        <v>96</v>
      </c>
      <c r="C7" s="11">
        <v>76.5</v>
      </c>
      <c r="D7" s="11">
        <v>86</v>
      </c>
      <c r="E7" s="11">
        <v>196</v>
      </c>
    </row>
    <row r="8" spans="2:5" x14ac:dyDescent="0.3">
      <c r="B8" s="11">
        <v>84</v>
      </c>
      <c r="C8" s="11">
        <v>100</v>
      </c>
      <c r="D8" s="11">
        <v>92</v>
      </c>
      <c r="E8" s="11">
        <v>218</v>
      </c>
    </row>
    <row r="9" spans="2:5" x14ac:dyDescent="0.3">
      <c r="B9" s="11">
        <v>96</v>
      </c>
      <c r="C9" s="11">
        <v>100</v>
      </c>
      <c r="D9" s="11">
        <v>97</v>
      </c>
      <c r="E9" s="11">
        <v>192</v>
      </c>
    </row>
    <row r="10" spans="2:5" x14ac:dyDescent="0.3">
      <c r="B10" s="11">
        <v>89</v>
      </c>
      <c r="C10" s="11">
        <v>100</v>
      </c>
      <c r="D10" s="11">
        <v>100</v>
      </c>
      <c r="E10" s="11">
        <v>200</v>
      </c>
    </row>
    <row r="11" spans="2:5" x14ac:dyDescent="0.3">
      <c r="B11" s="11">
        <v>100</v>
      </c>
      <c r="C11" s="11">
        <v>100</v>
      </c>
      <c r="D11" s="11">
        <v>83</v>
      </c>
      <c r="E11" s="11">
        <v>217</v>
      </c>
    </row>
    <row r="12" spans="2:5" x14ac:dyDescent="0.3">
      <c r="B12" s="11">
        <v>0</v>
      </c>
      <c r="C12" s="11">
        <v>100</v>
      </c>
      <c r="D12" s="11">
        <v>100</v>
      </c>
      <c r="E12" s="11">
        <v>218</v>
      </c>
    </row>
    <row r="13" spans="2:5" x14ac:dyDescent="0.3">
      <c r="B13" s="11">
        <v>89</v>
      </c>
      <c r="C13" s="11">
        <v>0</v>
      </c>
      <c r="D13" s="11">
        <v>95</v>
      </c>
      <c r="E13" s="11">
        <v>190</v>
      </c>
    </row>
    <row r="14" spans="2:5" x14ac:dyDescent="0.3">
      <c r="B14" s="11">
        <v>89</v>
      </c>
      <c r="C14" s="11">
        <v>100</v>
      </c>
      <c r="D14" s="11">
        <v>91</v>
      </c>
      <c r="E14" s="11">
        <v>217</v>
      </c>
    </row>
    <row r="15" spans="2:5" x14ac:dyDescent="0.3">
      <c r="B15" s="11">
        <v>100</v>
      </c>
      <c r="C15" s="11">
        <v>100</v>
      </c>
      <c r="D15" s="11">
        <v>0</v>
      </c>
      <c r="E15" s="11">
        <v>196</v>
      </c>
    </row>
    <row r="16" spans="2:5" x14ac:dyDescent="0.3">
      <c r="B16" s="11">
        <v>0</v>
      </c>
      <c r="C16" s="11">
        <v>0</v>
      </c>
      <c r="D16" s="11">
        <v>94</v>
      </c>
      <c r="E16" s="11">
        <v>190</v>
      </c>
    </row>
    <row r="17" spans="1:5" x14ac:dyDescent="0.3">
      <c r="B17" s="11">
        <v>0</v>
      </c>
      <c r="C17" s="11">
        <v>100</v>
      </c>
      <c r="D17" s="11">
        <v>100</v>
      </c>
      <c r="E17" s="11">
        <v>190</v>
      </c>
    </row>
    <row r="18" spans="1:5" x14ac:dyDescent="0.3">
      <c r="B18" s="11">
        <v>0</v>
      </c>
      <c r="C18" s="11">
        <v>0</v>
      </c>
      <c r="D18" s="11">
        <v>87</v>
      </c>
      <c r="E18" s="11">
        <v>217</v>
      </c>
    </row>
    <row r="19" spans="1:5" x14ac:dyDescent="0.3">
      <c r="B19" s="11">
        <v>89</v>
      </c>
      <c r="C19" s="11">
        <v>0</v>
      </c>
      <c r="D19" s="11">
        <v>96</v>
      </c>
      <c r="E19" s="11">
        <v>196</v>
      </c>
    </row>
    <row r="20" spans="1:5" x14ac:dyDescent="0.3">
      <c r="B20" s="11">
        <v>89</v>
      </c>
      <c r="C20" s="11">
        <v>100</v>
      </c>
      <c r="D20" s="11">
        <v>100</v>
      </c>
      <c r="E20" s="11">
        <v>190</v>
      </c>
    </row>
    <row r="21" spans="1:5" x14ac:dyDescent="0.3">
      <c r="B21" s="11">
        <v>100</v>
      </c>
      <c r="C21" s="11">
        <v>96</v>
      </c>
      <c r="D21" s="11">
        <v>90</v>
      </c>
      <c r="E21" s="11">
        <v>200</v>
      </c>
    </row>
    <row r="22" spans="1:5" x14ac:dyDescent="0.3">
      <c r="B22" s="11">
        <v>100</v>
      </c>
      <c r="C22" s="11">
        <v>0</v>
      </c>
      <c r="D22" s="11">
        <v>0</v>
      </c>
      <c r="E22" s="11">
        <v>200</v>
      </c>
    </row>
    <row r="23" spans="1:5" x14ac:dyDescent="0.3">
      <c r="B23" s="11">
        <v>0</v>
      </c>
      <c r="C23" s="11">
        <v>0</v>
      </c>
      <c r="D23" s="11">
        <v>0</v>
      </c>
      <c r="E23" s="11">
        <v>218</v>
      </c>
    </row>
    <row r="24" spans="1:5" x14ac:dyDescent="0.3">
      <c r="B24" s="11">
        <v>89</v>
      </c>
      <c r="C24" s="11">
        <v>100</v>
      </c>
      <c r="D24" s="11">
        <v>0</v>
      </c>
      <c r="E24" s="11">
        <v>218</v>
      </c>
    </row>
    <row r="25" spans="1:5" x14ac:dyDescent="0.3">
      <c r="B25" s="11">
        <v>0</v>
      </c>
      <c r="C25" s="11">
        <v>0</v>
      </c>
      <c r="D25" s="11">
        <v>0</v>
      </c>
      <c r="E25" s="11">
        <v>217</v>
      </c>
    </row>
    <row r="26" spans="1:5" x14ac:dyDescent="0.3">
      <c r="B26" s="11">
        <v>0</v>
      </c>
      <c r="C26" s="11">
        <v>100</v>
      </c>
      <c r="D26" s="11">
        <v>0</v>
      </c>
      <c r="E26" s="11">
        <v>200</v>
      </c>
    </row>
    <row r="27" spans="1:5" x14ac:dyDescent="0.3">
      <c r="B27" s="11">
        <v>0</v>
      </c>
      <c r="C27" s="11">
        <v>0</v>
      </c>
      <c r="D27" s="11">
        <v>0</v>
      </c>
      <c r="E27" s="11">
        <v>196</v>
      </c>
    </row>
    <row r="28" spans="1:5" x14ac:dyDescent="0.3">
      <c r="B28" s="11">
        <v>0</v>
      </c>
      <c r="C28" s="11">
        <v>0</v>
      </c>
      <c r="D28" s="11">
        <v>83</v>
      </c>
      <c r="E28" s="11">
        <v>0</v>
      </c>
    </row>
    <row r="29" spans="1:5" x14ac:dyDescent="0.3">
      <c r="B29" s="11">
        <v>0</v>
      </c>
      <c r="C29" s="11">
        <v>0</v>
      </c>
      <c r="D29" s="11">
        <v>0</v>
      </c>
      <c r="E29" s="11">
        <v>0</v>
      </c>
    </row>
    <row r="30" spans="1:5" x14ac:dyDescent="0.3">
      <c r="A30" t="s">
        <v>4</v>
      </c>
      <c r="B30" s="11">
        <v>59</v>
      </c>
      <c r="C30" s="11">
        <v>63</v>
      </c>
      <c r="D30" s="11">
        <v>67</v>
      </c>
      <c r="E30" s="11">
        <v>191</v>
      </c>
    </row>
    <row r="32" spans="1:5" ht="15.6" x14ac:dyDescent="0.3">
      <c r="A32" s="89" t="s">
        <v>117</v>
      </c>
      <c r="B32" s="93">
        <v>80</v>
      </c>
      <c r="C32" s="93">
        <v>80</v>
      </c>
      <c r="D32" s="93">
        <v>80</v>
      </c>
      <c r="E32" s="93">
        <v>200</v>
      </c>
    </row>
    <row r="36" spans="1:5" x14ac:dyDescent="0.3">
      <c r="A36" s="87" t="s">
        <v>128</v>
      </c>
      <c r="B36" s="87">
        <f>COUNTIF(B2:B30,"&gt;=80")</f>
        <v>17</v>
      </c>
      <c r="C36" s="87">
        <f t="shared" ref="C36:E36" si="0">COUNTIF(C2:C30,"&gt;=80")</f>
        <v>17</v>
      </c>
      <c r="D36" s="87">
        <f t="shared" si="0"/>
        <v>20</v>
      </c>
      <c r="E36" s="87">
        <f t="shared" si="0"/>
        <v>27</v>
      </c>
    </row>
    <row r="37" spans="1:5" x14ac:dyDescent="0.3">
      <c r="A37" s="87" t="s">
        <v>129</v>
      </c>
      <c r="B37" s="87">
        <v>28</v>
      </c>
      <c r="C37" s="87">
        <v>28</v>
      </c>
      <c r="D37" s="87">
        <v>28</v>
      </c>
      <c r="E37" s="87">
        <v>28</v>
      </c>
    </row>
    <row r="38" spans="1:5" x14ac:dyDescent="0.3">
      <c r="A38" s="95" t="s">
        <v>136</v>
      </c>
      <c r="B38" s="96">
        <f>B36/B37</f>
        <v>0.6071428571428571</v>
      </c>
      <c r="C38" s="96">
        <f t="shared" ref="C38:E38" si="1">C36/C37</f>
        <v>0.6071428571428571</v>
      </c>
      <c r="D38" s="96">
        <f t="shared" si="1"/>
        <v>0.7142857142857143</v>
      </c>
      <c r="E38" s="96">
        <f t="shared" si="1"/>
        <v>0.9642857142857143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31D75-2CA1-4975-9B34-058CAEDB4FA0}">
  <dimension ref="A1:I38"/>
  <sheetViews>
    <sheetView topLeftCell="A17" workbookViewId="0">
      <selection activeCell="A38" sqref="A38"/>
    </sheetView>
  </sheetViews>
  <sheetFormatPr defaultRowHeight="14.4" x14ac:dyDescent="0.3"/>
  <cols>
    <col min="2" max="2" width="21.44140625" customWidth="1"/>
    <col min="3" max="3" width="16.5546875" customWidth="1"/>
    <col min="4" max="4" width="17" customWidth="1"/>
    <col min="5" max="5" width="18" customWidth="1"/>
    <col min="6" max="6" width="20.109375" customWidth="1"/>
    <col min="7" max="7" width="17.109375" customWidth="1"/>
    <col min="8" max="8" width="17.33203125" customWidth="1"/>
  </cols>
  <sheetData>
    <row r="1" spans="2:9" x14ac:dyDescent="0.3">
      <c r="B1" t="s">
        <v>24</v>
      </c>
    </row>
    <row r="2" spans="2:9" s="23" customFormat="1" ht="72" x14ac:dyDescent="0.3">
      <c r="B2" s="22" t="s">
        <v>114</v>
      </c>
      <c r="C2" s="22" t="s">
        <v>25</v>
      </c>
      <c r="D2" s="22" t="s">
        <v>26</v>
      </c>
      <c r="E2" s="22" t="s">
        <v>27</v>
      </c>
      <c r="F2" s="22" t="s">
        <v>28</v>
      </c>
      <c r="G2" s="22" t="s">
        <v>29</v>
      </c>
      <c r="H2" s="22" t="s">
        <v>30</v>
      </c>
      <c r="I2" s="22"/>
    </row>
    <row r="3" spans="2:9" x14ac:dyDescent="0.3">
      <c r="B3" s="11">
        <v>25</v>
      </c>
      <c r="C3" s="11">
        <v>25</v>
      </c>
      <c r="D3" s="11">
        <v>25</v>
      </c>
      <c r="E3" s="11">
        <v>25</v>
      </c>
      <c r="F3" s="11">
        <v>22</v>
      </c>
      <c r="G3" s="11">
        <v>0</v>
      </c>
      <c r="H3" s="11">
        <v>0</v>
      </c>
      <c r="I3" s="11"/>
    </row>
    <row r="4" spans="2:9" x14ac:dyDescent="0.3">
      <c r="B4" s="11">
        <v>24</v>
      </c>
      <c r="C4" s="11">
        <v>24</v>
      </c>
      <c r="D4" s="11">
        <v>25</v>
      </c>
      <c r="E4" s="11">
        <v>25</v>
      </c>
      <c r="F4" s="11">
        <v>25</v>
      </c>
      <c r="G4" s="11">
        <v>25</v>
      </c>
      <c r="H4" s="11">
        <v>25</v>
      </c>
      <c r="I4" s="11"/>
    </row>
    <row r="5" spans="2:9" x14ac:dyDescent="0.3">
      <c r="B5" s="11">
        <v>25</v>
      </c>
      <c r="C5" s="11">
        <v>25</v>
      </c>
      <c r="D5" s="11">
        <v>25</v>
      </c>
      <c r="E5" s="11">
        <v>25</v>
      </c>
      <c r="F5" s="11">
        <v>25</v>
      </c>
      <c r="G5" s="11">
        <v>25</v>
      </c>
      <c r="H5" s="11">
        <v>25</v>
      </c>
      <c r="I5" s="11"/>
    </row>
    <row r="6" spans="2:9" x14ac:dyDescent="0.3"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25</v>
      </c>
      <c r="I6" s="11"/>
    </row>
    <row r="7" spans="2:9" x14ac:dyDescent="0.3">
      <c r="B7" s="11">
        <v>25</v>
      </c>
      <c r="C7" s="11">
        <v>23</v>
      </c>
      <c r="D7" s="11">
        <v>25</v>
      </c>
      <c r="E7" s="11">
        <v>25</v>
      </c>
      <c r="F7" s="11">
        <v>25</v>
      </c>
      <c r="G7" s="11">
        <v>25</v>
      </c>
      <c r="H7" s="11">
        <v>25</v>
      </c>
      <c r="I7" s="11"/>
    </row>
    <row r="8" spans="2:9" x14ac:dyDescent="0.3">
      <c r="B8" s="11">
        <v>25</v>
      </c>
      <c r="C8" s="11">
        <v>25</v>
      </c>
      <c r="D8" s="11">
        <v>25</v>
      </c>
      <c r="E8" s="11">
        <v>25</v>
      </c>
      <c r="F8" s="11">
        <v>25</v>
      </c>
      <c r="G8" s="11">
        <v>25</v>
      </c>
      <c r="H8" s="11">
        <v>25</v>
      </c>
      <c r="I8" s="11"/>
    </row>
    <row r="9" spans="2:9" x14ac:dyDescent="0.3">
      <c r="B9" s="11">
        <v>25</v>
      </c>
      <c r="C9" s="11">
        <v>25</v>
      </c>
      <c r="D9" s="11">
        <v>25</v>
      </c>
      <c r="E9" s="11">
        <v>25</v>
      </c>
      <c r="F9" s="11">
        <v>25</v>
      </c>
      <c r="G9" s="11">
        <v>0</v>
      </c>
      <c r="H9" s="11">
        <v>25</v>
      </c>
      <c r="I9" s="11"/>
    </row>
    <row r="10" spans="2:9" x14ac:dyDescent="0.3">
      <c r="B10" s="11">
        <v>25</v>
      </c>
      <c r="C10" s="11">
        <v>25</v>
      </c>
      <c r="D10" s="11">
        <v>0</v>
      </c>
      <c r="E10" s="11">
        <v>25</v>
      </c>
      <c r="F10" s="11">
        <v>25</v>
      </c>
      <c r="G10" s="11">
        <v>25</v>
      </c>
      <c r="H10" s="11">
        <v>0</v>
      </c>
      <c r="I10" s="11"/>
    </row>
    <row r="11" spans="2:9" x14ac:dyDescent="0.3">
      <c r="B11" s="11">
        <v>25</v>
      </c>
      <c r="C11" s="11">
        <v>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/>
    </row>
    <row r="12" spans="2:9" x14ac:dyDescent="0.3">
      <c r="B12" s="11">
        <v>25</v>
      </c>
      <c r="C12" s="11">
        <v>25</v>
      </c>
      <c r="D12" s="11">
        <v>25</v>
      </c>
      <c r="E12" s="11">
        <v>25</v>
      </c>
      <c r="F12" s="11">
        <v>25</v>
      </c>
      <c r="G12" s="11">
        <v>25</v>
      </c>
      <c r="H12" s="11">
        <v>25</v>
      </c>
      <c r="I12" s="11"/>
    </row>
    <row r="13" spans="2:9" x14ac:dyDescent="0.3">
      <c r="B13" s="11">
        <v>25</v>
      </c>
      <c r="C13" s="11">
        <v>22</v>
      </c>
      <c r="D13" s="11">
        <v>25</v>
      </c>
      <c r="E13" s="11">
        <v>25</v>
      </c>
      <c r="F13" s="11">
        <v>25</v>
      </c>
      <c r="G13" s="11">
        <v>25</v>
      </c>
      <c r="H13" s="11">
        <v>25</v>
      </c>
      <c r="I13" s="11"/>
    </row>
    <row r="14" spans="2:9" x14ac:dyDescent="0.3">
      <c r="B14" s="11">
        <v>25</v>
      </c>
      <c r="C14" s="11">
        <v>25</v>
      </c>
      <c r="D14" s="11">
        <v>25</v>
      </c>
      <c r="E14" s="11">
        <v>25</v>
      </c>
      <c r="F14" s="11">
        <v>25</v>
      </c>
      <c r="G14" s="11">
        <v>25</v>
      </c>
      <c r="H14" s="11">
        <v>23</v>
      </c>
      <c r="I14" s="11"/>
    </row>
    <row r="15" spans="2:9" x14ac:dyDescent="0.3">
      <c r="B15" s="11">
        <v>25</v>
      </c>
      <c r="C15" s="11">
        <v>25</v>
      </c>
      <c r="D15" s="11">
        <v>25</v>
      </c>
      <c r="E15" s="11">
        <v>25</v>
      </c>
      <c r="F15" s="11">
        <v>24</v>
      </c>
      <c r="G15" s="11">
        <v>25</v>
      </c>
      <c r="H15" s="11">
        <v>25</v>
      </c>
      <c r="I15" s="11"/>
    </row>
    <row r="16" spans="2:9" x14ac:dyDescent="0.3">
      <c r="B16" s="11">
        <v>25</v>
      </c>
      <c r="C16" s="11">
        <v>25</v>
      </c>
      <c r="D16" s="11">
        <v>25</v>
      </c>
      <c r="E16" s="11">
        <v>0</v>
      </c>
      <c r="F16" s="11">
        <v>25</v>
      </c>
      <c r="G16" s="11">
        <v>25</v>
      </c>
      <c r="H16" s="11">
        <v>25</v>
      </c>
      <c r="I16" s="11"/>
    </row>
    <row r="17" spans="2:9" x14ac:dyDescent="0.3">
      <c r="B17" s="11">
        <v>25</v>
      </c>
      <c r="C17" s="11">
        <v>22</v>
      </c>
      <c r="D17" s="11">
        <v>25</v>
      </c>
      <c r="E17" s="11">
        <v>25</v>
      </c>
      <c r="F17" s="11">
        <v>25</v>
      </c>
      <c r="G17" s="11">
        <v>25</v>
      </c>
      <c r="H17" s="11">
        <v>0</v>
      </c>
      <c r="I17" s="11"/>
    </row>
    <row r="18" spans="2:9" x14ac:dyDescent="0.3">
      <c r="B18" s="11">
        <v>25</v>
      </c>
      <c r="C18" s="11">
        <v>25</v>
      </c>
      <c r="D18" s="11">
        <v>25</v>
      </c>
      <c r="E18" s="11">
        <v>25</v>
      </c>
      <c r="F18" s="11">
        <v>25</v>
      </c>
      <c r="G18" s="11">
        <v>25</v>
      </c>
      <c r="H18" s="11">
        <v>25</v>
      </c>
      <c r="I18" s="11"/>
    </row>
    <row r="19" spans="2:9" x14ac:dyDescent="0.3">
      <c r="B19" s="11">
        <v>25</v>
      </c>
      <c r="C19" s="11">
        <v>20</v>
      </c>
      <c r="D19" s="11">
        <v>25</v>
      </c>
      <c r="E19" s="11">
        <v>25</v>
      </c>
      <c r="F19" s="11">
        <v>25</v>
      </c>
      <c r="G19" s="11">
        <v>25</v>
      </c>
      <c r="H19" s="11">
        <v>25</v>
      </c>
      <c r="I19" s="11"/>
    </row>
    <row r="20" spans="2:9" x14ac:dyDescent="0.3">
      <c r="B20" s="11">
        <v>25</v>
      </c>
      <c r="C20" s="11">
        <v>19</v>
      </c>
      <c r="D20" s="11">
        <v>24</v>
      </c>
      <c r="E20" s="11">
        <v>25</v>
      </c>
      <c r="F20" s="11">
        <v>25</v>
      </c>
      <c r="G20" s="11">
        <v>25</v>
      </c>
      <c r="H20" s="11">
        <v>25</v>
      </c>
      <c r="I20" s="11"/>
    </row>
    <row r="21" spans="2:9" x14ac:dyDescent="0.3">
      <c r="B21" s="11">
        <v>0</v>
      </c>
      <c r="C21" s="11">
        <v>0</v>
      </c>
      <c r="D21" s="11">
        <v>0</v>
      </c>
      <c r="E21" s="11">
        <v>25</v>
      </c>
      <c r="F21" s="11">
        <v>25</v>
      </c>
      <c r="G21" s="11">
        <v>25</v>
      </c>
      <c r="H21" s="11">
        <v>25</v>
      </c>
      <c r="I21" s="11"/>
    </row>
    <row r="22" spans="2:9" x14ac:dyDescent="0.3">
      <c r="B22" s="11">
        <v>23</v>
      </c>
      <c r="C22" s="11">
        <v>0</v>
      </c>
      <c r="D22" s="11">
        <v>25</v>
      </c>
      <c r="E22" s="11">
        <v>25</v>
      </c>
      <c r="F22" s="11">
        <v>25</v>
      </c>
      <c r="G22" s="11">
        <v>25</v>
      </c>
      <c r="H22" s="11">
        <v>25</v>
      </c>
      <c r="I22" s="11"/>
    </row>
    <row r="23" spans="2:9" x14ac:dyDescent="0.3">
      <c r="B23" s="11">
        <v>25</v>
      </c>
      <c r="C23" s="11">
        <v>25</v>
      </c>
      <c r="D23" s="11">
        <v>24</v>
      </c>
      <c r="E23" s="11">
        <v>25</v>
      </c>
      <c r="F23" s="11">
        <v>25</v>
      </c>
      <c r="G23" s="11">
        <v>25</v>
      </c>
      <c r="H23" s="11">
        <v>25</v>
      </c>
      <c r="I23" s="11"/>
    </row>
    <row r="24" spans="2:9" x14ac:dyDescent="0.3">
      <c r="B24" s="11">
        <v>25</v>
      </c>
      <c r="C24" s="11">
        <v>25</v>
      </c>
      <c r="D24" s="11">
        <v>25</v>
      </c>
      <c r="E24" s="11">
        <v>25</v>
      </c>
      <c r="F24" s="11">
        <v>25</v>
      </c>
      <c r="G24" s="11">
        <v>25</v>
      </c>
      <c r="H24" s="11">
        <v>25</v>
      </c>
      <c r="I24" s="11"/>
    </row>
    <row r="25" spans="2:9" x14ac:dyDescent="0.3">
      <c r="B25" s="11">
        <v>25</v>
      </c>
      <c r="C25" s="11">
        <v>18</v>
      </c>
      <c r="D25" s="11">
        <v>24</v>
      </c>
      <c r="E25" s="11">
        <v>25</v>
      </c>
      <c r="F25" s="11">
        <v>23</v>
      </c>
      <c r="G25" s="11">
        <v>25</v>
      </c>
      <c r="H25" s="11">
        <v>25</v>
      </c>
      <c r="I25" s="11"/>
    </row>
    <row r="26" spans="2:9" x14ac:dyDescent="0.3">
      <c r="B26" s="11">
        <v>25</v>
      </c>
      <c r="C26" s="11">
        <v>25</v>
      </c>
      <c r="D26" s="11">
        <v>25</v>
      </c>
      <c r="E26" s="11">
        <v>24</v>
      </c>
      <c r="F26" s="11">
        <v>25</v>
      </c>
      <c r="G26" s="11">
        <v>25</v>
      </c>
      <c r="H26" s="11">
        <v>25</v>
      </c>
      <c r="I26" s="11"/>
    </row>
    <row r="27" spans="2:9" x14ac:dyDescent="0.3">
      <c r="B27" s="11">
        <v>25</v>
      </c>
      <c r="C27" s="11">
        <v>0</v>
      </c>
      <c r="D27" s="11">
        <v>0</v>
      </c>
      <c r="E27" s="11">
        <v>0</v>
      </c>
      <c r="F27" s="11">
        <v>0</v>
      </c>
      <c r="G27" s="11">
        <v>25</v>
      </c>
      <c r="H27" s="11">
        <v>0</v>
      </c>
      <c r="I27" s="11"/>
    </row>
    <row r="28" spans="2:9" x14ac:dyDescent="0.3">
      <c r="B28" s="11">
        <v>25</v>
      </c>
      <c r="C28" s="11">
        <v>23</v>
      </c>
      <c r="D28" s="11">
        <v>25</v>
      </c>
      <c r="E28" s="11">
        <v>24</v>
      </c>
      <c r="F28" s="11">
        <v>25</v>
      </c>
      <c r="G28" s="11">
        <v>25</v>
      </c>
      <c r="H28" s="11">
        <v>25</v>
      </c>
      <c r="I28" s="11"/>
    </row>
    <row r="29" spans="2:9" x14ac:dyDescent="0.3">
      <c r="B29" s="11">
        <v>25</v>
      </c>
      <c r="C29" s="11">
        <v>25</v>
      </c>
      <c r="D29" s="11">
        <v>25</v>
      </c>
      <c r="E29" s="11">
        <v>25</v>
      </c>
      <c r="F29" s="11">
        <v>25</v>
      </c>
      <c r="G29" s="11">
        <v>25</v>
      </c>
      <c r="H29" s="11">
        <v>25</v>
      </c>
      <c r="I29" s="11"/>
    </row>
    <row r="30" spans="2:9" x14ac:dyDescent="0.3">
      <c r="B30" s="11">
        <v>25</v>
      </c>
      <c r="C30" s="11">
        <v>24</v>
      </c>
      <c r="D30" s="11">
        <v>25</v>
      </c>
      <c r="E30" s="11">
        <v>24</v>
      </c>
      <c r="F30" s="11">
        <v>25</v>
      </c>
      <c r="G30" s="11">
        <v>25</v>
      </c>
      <c r="H30" s="11">
        <v>25</v>
      </c>
      <c r="I30" s="11" t="s">
        <v>31</v>
      </c>
    </row>
    <row r="31" spans="2:9" x14ac:dyDescent="0.3">
      <c r="B31" s="24">
        <f>SUM(B3:B30)/(25*27)</f>
        <v>0.95851851851851855</v>
      </c>
      <c r="C31" s="24">
        <f t="shared" ref="C31:H31" si="0">SUM(C3:C30)/(25*27)</f>
        <v>0.8414814814814815</v>
      </c>
      <c r="D31" s="24">
        <f t="shared" si="0"/>
        <v>0.84740740740740739</v>
      </c>
      <c r="E31" s="24">
        <f t="shared" si="0"/>
        <v>0.88444444444444448</v>
      </c>
      <c r="F31" s="24">
        <f t="shared" si="0"/>
        <v>0.91703703703703698</v>
      </c>
      <c r="G31" s="24">
        <f t="shared" si="0"/>
        <v>0.88888888888888884</v>
      </c>
      <c r="H31" s="24">
        <f t="shared" si="0"/>
        <v>0.84888888888888892</v>
      </c>
      <c r="I31" s="24">
        <v>0.88</v>
      </c>
    </row>
    <row r="33" spans="1:9" ht="15.6" x14ac:dyDescent="0.3">
      <c r="B33" s="89" t="s">
        <v>126</v>
      </c>
      <c r="C33" s="93">
        <v>20</v>
      </c>
      <c r="D33" s="93">
        <v>20</v>
      </c>
      <c r="E33" s="93">
        <v>20</v>
      </c>
      <c r="F33" s="93">
        <v>20</v>
      </c>
      <c r="G33" s="93">
        <v>20</v>
      </c>
      <c r="H33" s="93">
        <v>20</v>
      </c>
      <c r="I33" s="93">
        <v>20</v>
      </c>
    </row>
    <row r="36" spans="1:9" x14ac:dyDescent="0.3">
      <c r="A36" s="87" t="s">
        <v>128</v>
      </c>
      <c r="B36" s="87">
        <f>COUNTIF(B3:B30,"&gt;=20")</f>
        <v>26</v>
      </c>
      <c r="C36" s="87">
        <f t="shared" ref="C36:I36" si="1">COUNTIF(C3:C30,"&gt;=20")</f>
        <v>22</v>
      </c>
      <c r="D36" s="87">
        <f t="shared" si="1"/>
        <v>23</v>
      </c>
      <c r="E36" s="87">
        <f t="shared" si="1"/>
        <v>24</v>
      </c>
      <c r="F36" s="87">
        <f t="shared" si="1"/>
        <v>25</v>
      </c>
      <c r="G36" s="87">
        <f t="shared" si="1"/>
        <v>24</v>
      </c>
      <c r="H36" s="87">
        <f>COUNTIF(H3:H30,"&gt;=20")</f>
        <v>23</v>
      </c>
      <c r="I36" s="87">
        <f t="shared" si="1"/>
        <v>0</v>
      </c>
    </row>
    <row r="37" spans="1:9" x14ac:dyDescent="0.3">
      <c r="A37" s="87" t="s">
        <v>129</v>
      </c>
      <c r="B37" s="87">
        <v>28</v>
      </c>
      <c r="C37" s="87">
        <v>28</v>
      </c>
      <c r="D37" s="87">
        <v>28</v>
      </c>
      <c r="E37" s="87">
        <v>28</v>
      </c>
      <c r="F37" s="87">
        <v>28</v>
      </c>
      <c r="G37" s="87">
        <v>28</v>
      </c>
      <c r="H37" s="87">
        <v>28</v>
      </c>
      <c r="I37" s="87">
        <v>28</v>
      </c>
    </row>
    <row r="38" spans="1:9" x14ac:dyDescent="0.3">
      <c r="A38" s="95" t="s">
        <v>136</v>
      </c>
      <c r="B38" s="96">
        <f t="shared" ref="B38:I38" si="2">B36/B37</f>
        <v>0.9285714285714286</v>
      </c>
      <c r="C38" s="96">
        <f t="shared" si="2"/>
        <v>0.7857142857142857</v>
      </c>
      <c r="D38" s="96">
        <f t="shared" si="2"/>
        <v>0.8214285714285714</v>
      </c>
      <c r="E38" s="96">
        <f t="shared" si="2"/>
        <v>0.8571428571428571</v>
      </c>
      <c r="F38" s="96">
        <f t="shared" si="2"/>
        <v>0.8928571428571429</v>
      </c>
      <c r="G38" s="96">
        <f t="shared" si="2"/>
        <v>0.8571428571428571</v>
      </c>
      <c r="H38" s="96">
        <f t="shared" si="2"/>
        <v>0.8214285714285714</v>
      </c>
      <c r="I38" s="96">
        <f t="shared" si="2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17DE-B2B4-4417-9EAE-51D74CB01DF4}">
  <dimension ref="A1:Y25"/>
  <sheetViews>
    <sheetView topLeftCell="T12" workbookViewId="0">
      <selection activeCell="AD11" sqref="AD11"/>
    </sheetView>
  </sheetViews>
  <sheetFormatPr defaultRowHeight="14.4" x14ac:dyDescent="0.3"/>
  <cols>
    <col min="1" max="1" width="20.6640625" hidden="1" customWidth="1"/>
    <col min="2" max="2" width="5.33203125" hidden="1" customWidth="1"/>
    <col min="3" max="3" width="5.6640625" hidden="1" customWidth="1"/>
    <col min="4" max="4" width="5.44140625" hidden="1" customWidth="1"/>
    <col min="5" max="5" width="5" hidden="1" customWidth="1"/>
    <col min="6" max="6" width="6" hidden="1" customWidth="1"/>
    <col min="7" max="7" width="5.109375" hidden="1" customWidth="1"/>
    <col min="8" max="8" width="5.21875" hidden="1" customWidth="1"/>
    <col min="9" max="9" width="5.33203125" hidden="1" customWidth="1"/>
    <col min="10" max="15" width="5.77734375" hidden="1" customWidth="1"/>
    <col min="16" max="16" width="6.21875" hidden="1" customWidth="1"/>
    <col min="17" max="17" width="6.5546875" hidden="1" customWidth="1"/>
    <col min="18" max="18" width="5.109375" hidden="1" customWidth="1"/>
    <col min="19" max="19" width="5.44140625" hidden="1" customWidth="1"/>
    <col min="20" max="20" width="13.33203125" customWidth="1"/>
    <col min="21" max="21" width="14.88671875" hidden="1" customWidth="1"/>
    <col min="22" max="22" width="9" hidden="1" customWidth="1"/>
    <col min="23" max="23" width="5.109375" hidden="1" customWidth="1"/>
    <col min="24" max="24" width="12.5546875" bestFit="1" customWidth="1"/>
  </cols>
  <sheetData>
    <row r="1" spans="1:25" x14ac:dyDescent="0.3">
      <c r="A1" s="27" t="s">
        <v>63</v>
      </c>
      <c r="Q1" s="28">
        <v>0.2</v>
      </c>
      <c r="R1" s="28">
        <v>0.2</v>
      </c>
      <c r="S1" s="28">
        <v>0.2</v>
      </c>
      <c r="T1" s="28"/>
      <c r="U1" s="28" t="s">
        <v>130</v>
      </c>
      <c r="V1" s="28" t="s">
        <v>131</v>
      </c>
      <c r="W1" s="28" t="s">
        <v>132</v>
      </c>
      <c r="X1" s="28" t="s">
        <v>130</v>
      </c>
    </row>
    <row r="2" spans="1:25" ht="15.6" x14ac:dyDescent="0.3">
      <c r="A2" s="30" t="s">
        <v>64</v>
      </c>
      <c r="B2" s="31" t="s">
        <v>65</v>
      </c>
      <c r="C2" s="32" t="s">
        <v>66</v>
      </c>
      <c r="D2" s="32" t="s">
        <v>67</v>
      </c>
      <c r="E2" s="32" t="s">
        <v>68</v>
      </c>
      <c r="F2" s="32" t="s">
        <v>69</v>
      </c>
      <c r="G2" s="32" t="s">
        <v>70</v>
      </c>
      <c r="H2" s="32" t="s">
        <v>71</v>
      </c>
      <c r="I2" s="32" t="s">
        <v>72</v>
      </c>
      <c r="J2" s="32" t="s">
        <v>73</v>
      </c>
      <c r="K2" s="32" t="s">
        <v>74</v>
      </c>
      <c r="L2" s="32" t="s">
        <v>75</v>
      </c>
      <c r="M2" s="32" t="s">
        <v>76</v>
      </c>
      <c r="N2" s="32" t="s">
        <v>77</v>
      </c>
      <c r="O2" s="32" t="s">
        <v>78</v>
      </c>
      <c r="P2" s="33" t="s">
        <v>79</v>
      </c>
      <c r="Q2" s="34" t="s">
        <v>80</v>
      </c>
      <c r="R2" s="34" t="s">
        <v>81</v>
      </c>
      <c r="S2" s="34" t="s">
        <v>82</v>
      </c>
      <c r="T2" s="34"/>
      <c r="U2" s="35" t="s">
        <v>83</v>
      </c>
      <c r="V2" s="35" t="s">
        <v>83</v>
      </c>
      <c r="W2" s="35" t="s">
        <v>83</v>
      </c>
      <c r="X2" s="35" t="s">
        <v>83</v>
      </c>
    </row>
    <row r="3" spans="1:25" ht="18" x14ac:dyDescent="0.35">
      <c r="A3" s="36" t="s">
        <v>84</v>
      </c>
      <c r="B3" s="37" t="s">
        <v>85</v>
      </c>
      <c r="C3" s="38" t="s">
        <v>85</v>
      </c>
      <c r="D3" s="1" t="s">
        <v>85</v>
      </c>
      <c r="E3" s="1" t="s">
        <v>85</v>
      </c>
      <c r="F3" s="1" t="s">
        <v>85</v>
      </c>
      <c r="G3" s="1" t="s">
        <v>85</v>
      </c>
      <c r="H3" s="1" t="s">
        <v>85</v>
      </c>
      <c r="I3" s="1" t="s">
        <v>85</v>
      </c>
      <c r="J3" s="1" t="s">
        <v>85</v>
      </c>
      <c r="K3" s="1" t="s">
        <v>85</v>
      </c>
      <c r="L3" s="1" t="s">
        <v>85</v>
      </c>
      <c r="M3" s="1" t="s">
        <v>85</v>
      </c>
      <c r="N3" s="1" t="s">
        <v>85</v>
      </c>
      <c r="O3" s="1" t="s">
        <v>85</v>
      </c>
      <c r="P3" s="1" t="s">
        <v>85</v>
      </c>
      <c r="Q3" s="39">
        <v>1</v>
      </c>
      <c r="R3" s="39">
        <v>0.93</v>
      </c>
      <c r="S3" s="39">
        <v>1.05</v>
      </c>
      <c r="T3" s="39"/>
      <c r="U3" s="84">
        <v>0.94</v>
      </c>
      <c r="V3" s="34" t="s">
        <v>86</v>
      </c>
      <c r="W3" s="11"/>
      <c r="X3" s="97">
        <v>94</v>
      </c>
    </row>
    <row r="4" spans="1:25" ht="18" x14ac:dyDescent="0.35">
      <c r="A4" s="40" t="s">
        <v>87</v>
      </c>
      <c r="B4" s="41" t="s">
        <v>85</v>
      </c>
      <c r="C4" s="42" t="s">
        <v>85</v>
      </c>
      <c r="D4" s="43" t="s">
        <v>88</v>
      </c>
      <c r="E4" s="43" t="s">
        <v>85</v>
      </c>
      <c r="F4" s="43" t="s">
        <v>88</v>
      </c>
      <c r="G4" s="43" t="s">
        <v>85</v>
      </c>
      <c r="H4" s="43" t="s">
        <v>85</v>
      </c>
      <c r="I4" s="43" t="s">
        <v>85</v>
      </c>
      <c r="J4" s="43" t="s">
        <v>85</v>
      </c>
      <c r="K4" s="43" t="s">
        <v>85</v>
      </c>
      <c r="L4" s="43" t="s">
        <v>88</v>
      </c>
      <c r="M4" s="43" t="s">
        <v>85</v>
      </c>
      <c r="N4" s="43" t="s">
        <v>85</v>
      </c>
      <c r="O4" s="43" t="s">
        <v>85</v>
      </c>
      <c r="P4" s="43" t="s">
        <v>85</v>
      </c>
      <c r="Q4" s="44">
        <v>0.8</v>
      </c>
      <c r="R4" s="44">
        <v>0.72</v>
      </c>
      <c r="S4" s="44">
        <v>0.93</v>
      </c>
      <c r="T4" s="44"/>
      <c r="U4" s="85">
        <v>0.95</v>
      </c>
      <c r="V4" s="45" t="s">
        <v>89</v>
      </c>
      <c r="W4" s="11"/>
      <c r="X4" s="97">
        <v>95</v>
      </c>
    </row>
    <row r="5" spans="1:25" ht="18" x14ac:dyDescent="0.35">
      <c r="A5" s="40" t="s">
        <v>90</v>
      </c>
      <c r="B5" s="41" t="s">
        <v>85</v>
      </c>
      <c r="C5" s="42" t="s">
        <v>85</v>
      </c>
      <c r="D5" s="43" t="s">
        <v>85</v>
      </c>
      <c r="E5" s="43" t="s">
        <v>88</v>
      </c>
      <c r="F5" s="43" t="s">
        <v>85</v>
      </c>
      <c r="G5" s="43" t="s">
        <v>85</v>
      </c>
      <c r="H5" s="43" t="s">
        <v>85</v>
      </c>
      <c r="I5" s="43" t="s">
        <v>85</v>
      </c>
      <c r="J5" s="43" t="s">
        <v>85</v>
      </c>
      <c r="K5" s="43" t="s">
        <v>85</v>
      </c>
      <c r="L5" s="43" t="s">
        <v>88</v>
      </c>
      <c r="M5" s="43" t="s">
        <v>85</v>
      </c>
      <c r="N5" s="43" t="s">
        <v>85</v>
      </c>
      <c r="O5" s="43" t="s">
        <v>85</v>
      </c>
      <c r="P5" s="43" t="s">
        <v>85</v>
      </c>
      <c r="Q5" s="44">
        <v>0.9</v>
      </c>
      <c r="R5" s="44">
        <v>0.75</v>
      </c>
      <c r="S5" s="44">
        <v>0.99</v>
      </c>
      <c r="T5" s="44"/>
      <c r="U5" s="85">
        <v>0.92</v>
      </c>
      <c r="V5" s="45" t="s">
        <v>91</v>
      </c>
      <c r="W5" s="11"/>
      <c r="X5" s="97">
        <v>92</v>
      </c>
    </row>
    <row r="6" spans="1:25" ht="18" x14ac:dyDescent="0.35">
      <c r="A6" s="40" t="s">
        <v>92</v>
      </c>
      <c r="B6" s="41" t="s">
        <v>85</v>
      </c>
      <c r="C6" s="42" t="s">
        <v>85</v>
      </c>
      <c r="D6" s="43" t="s">
        <v>88</v>
      </c>
      <c r="E6" s="43" t="s">
        <v>85</v>
      </c>
      <c r="F6" s="43" t="s">
        <v>85</v>
      </c>
      <c r="G6" s="43" t="s">
        <v>85</v>
      </c>
      <c r="H6" s="43" t="s">
        <v>85</v>
      </c>
      <c r="I6" s="43" t="s">
        <v>85</v>
      </c>
      <c r="J6" s="43" t="s">
        <v>85</v>
      </c>
      <c r="K6" s="43" t="s">
        <v>85</v>
      </c>
      <c r="L6" s="43" t="s">
        <v>88</v>
      </c>
      <c r="M6" s="43" t="s">
        <v>88</v>
      </c>
      <c r="N6" s="43" t="s">
        <v>85</v>
      </c>
      <c r="O6" s="43" t="s">
        <v>85</v>
      </c>
      <c r="P6" s="43" t="s">
        <v>85</v>
      </c>
      <c r="Q6" s="46">
        <v>0.8</v>
      </c>
      <c r="R6" s="46">
        <v>0.96</v>
      </c>
      <c r="S6" s="46">
        <v>0.93</v>
      </c>
      <c r="T6" s="46"/>
      <c r="U6" s="85">
        <v>0.95</v>
      </c>
      <c r="V6" s="45" t="s">
        <v>93</v>
      </c>
      <c r="W6" s="11"/>
      <c r="X6" s="97">
        <v>95</v>
      </c>
    </row>
    <row r="7" spans="1:25" ht="18" x14ac:dyDescent="0.35">
      <c r="A7" s="40" t="s">
        <v>94</v>
      </c>
      <c r="B7" s="41" t="s">
        <v>85</v>
      </c>
      <c r="C7" s="42" t="s">
        <v>85</v>
      </c>
      <c r="D7" s="43" t="s">
        <v>85</v>
      </c>
      <c r="E7" s="43" t="s">
        <v>88</v>
      </c>
      <c r="F7" s="43" t="s">
        <v>85</v>
      </c>
      <c r="G7" s="43" t="s">
        <v>85</v>
      </c>
      <c r="H7" s="43" t="s">
        <v>85</v>
      </c>
      <c r="I7" s="43" t="s">
        <v>85</v>
      </c>
      <c r="J7" s="43" t="s">
        <v>88</v>
      </c>
      <c r="K7" s="43" t="s">
        <v>88</v>
      </c>
      <c r="L7" s="43" t="s">
        <v>88</v>
      </c>
      <c r="M7" s="43" t="s">
        <v>85</v>
      </c>
      <c r="N7" s="43" t="s">
        <v>85</v>
      </c>
      <c r="O7" s="43" t="s">
        <v>88</v>
      </c>
      <c r="P7" s="43" t="s">
        <v>88</v>
      </c>
      <c r="Q7" s="47">
        <v>0.67</v>
      </c>
      <c r="R7" s="47">
        <v>0.69</v>
      </c>
      <c r="S7" s="47">
        <v>0.99</v>
      </c>
      <c r="T7" s="47"/>
      <c r="U7" s="85">
        <v>0.91</v>
      </c>
      <c r="V7" s="45" t="s">
        <v>95</v>
      </c>
      <c r="W7" s="11"/>
      <c r="X7" s="97">
        <v>91</v>
      </c>
    </row>
    <row r="8" spans="1:25" ht="18" x14ac:dyDescent="0.35">
      <c r="A8" s="40" t="s">
        <v>96</v>
      </c>
      <c r="B8" s="41" t="s">
        <v>85</v>
      </c>
      <c r="C8" s="42" t="s">
        <v>85</v>
      </c>
      <c r="D8" s="43" t="s">
        <v>85</v>
      </c>
      <c r="E8" s="43" t="s">
        <v>88</v>
      </c>
      <c r="F8" s="43" t="s">
        <v>85</v>
      </c>
      <c r="G8" s="43" t="s">
        <v>85</v>
      </c>
      <c r="H8" s="43" t="s">
        <v>85</v>
      </c>
      <c r="I8" s="43" t="s">
        <v>85</v>
      </c>
      <c r="J8" s="43" t="s">
        <v>88</v>
      </c>
      <c r="K8" s="43" t="s">
        <v>85</v>
      </c>
      <c r="L8" s="43" t="s">
        <v>85</v>
      </c>
      <c r="M8" s="43" t="s">
        <v>88</v>
      </c>
      <c r="N8" s="43" t="s">
        <v>85</v>
      </c>
      <c r="O8" s="43" t="s">
        <v>85</v>
      </c>
      <c r="P8" s="43" t="s">
        <v>85</v>
      </c>
      <c r="Q8" s="47">
        <v>0.8</v>
      </c>
      <c r="R8" s="47">
        <v>0.78</v>
      </c>
      <c r="S8" s="47">
        <v>0.84</v>
      </c>
      <c r="T8" s="47"/>
      <c r="U8" s="85">
        <v>0.92</v>
      </c>
      <c r="V8" s="45" t="s">
        <v>97</v>
      </c>
      <c r="W8" s="48"/>
      <c r="X8" s="97">
        <v>92</v>
      </c>
      <c r="Y8" s="49"/>
    </row>
    <row r="9" spans="1:25" ht="18" x14ac:dyDescent="0.35">
      <c r="A9" s="50" t="s">
        <v>98</v>
      </c>
      <c r="B9" s="41" t="s">
        <v>85</v>
      </c>
      <c r="C9" s="42" t="s">
        <v>85</v>
      </c>
      <c r="D9" s="43" t="s">
        <v>85</v>
      </c>
      <c r="E9" s="43" t="s">
        <v>85</v>
      </c>
      <c r="F9" s="43" t="s">
        <v>85</v>
      </c>
      <c r="G9" s="43" t="s">
        <v>88</v>
      </c>
      <c r="H9" s="43" t="s">
        <v>88</v>
      </c>
      <c r="I9" s="43" t="s">
        <v>88</v>
      </c>
      <c r="J9" s="43" t="s">
        <v>85</v>
      </c>
      <c r="K9" s="43" t="s">
        <v>88</v>
      </c>
      <c r="L9" s="43" t="s">
        <v>88</v>
      </c>
      <c r="M9" s="43" t="s">
        <v>88</v>
      </c>
      <c r="N9" s="43" t="s">
        <v>88</v>
      </c>
      <c r="O9" s="43" t="s">
        <v>85</v>
      </c>
      <c r="P9" s="43" t="s">
        <v>85</v>
      </c>
      <c r="Q9" s="51">
        <v>0.53</v>
      </c>
      <c r="R9" s="47">
        <v>0.84</v>
      </c>
      <c r="S9" s="47">
        <v>0.9</v>
      </c>
      <c r="T9" s="47"/>
      <c r="U9" s="84">
        <v>0.85</v>
      </c>
      <c r="V9" s="45" t="s">
        <v>99</v>
      </c>
      <c r="W9" s="11"/>
      <c r="X9" s="97">
        <v>85</v>
      </c>
    </row>
    <row r="10" spans="1:25" ht="18" x14ac:dyDescent="0.35">
      <c r="A10" s="52" t="s">
        <v>100</v>
      </c>
      <c r="B10" s="53" t="s">
        <v>88</v>
      </c>
      <c r="C10" s="54" t="s">
        <v>88</v>
      </c>
      <c r="D10" s="54" t="s">
        <v>88</v>
      </c>
      <c r="E10" s="54" t="s">
        <v>88</v>
      </c>
      <c r="F10" s="54" t="s">
        <v>88</v>
      </c>
      <c r="G10" s="54" t="s">
        <v>88</v>
      </c>
      <c r="H10" s="54" t="s">
        <v>88</v>
      </c>
      <c r="I10" s="54" t="s">
        <v>88</v>
      </c>
      <c r="J10" s="54" t="s">
        <v>88</v>
      </c>
      <c r="K10" s="54" t="s">
        <v>88</v>
      </c>
      <c r="L10" s="54" t="s">
        <v>88</v>
      </c>
      <c r="M10" s="54" t="s">
        <v>88</v>
      </c>
      <c r="N10" s="54" t="s">
        <v>88</v>
      </c>
      <c r="O10" s="54" t="s">
        <v>88</v>
      </c>
      <c r="P10" s="54" t="s">
        <v>88</v>
      </c>
      <c r="Q10" s="55">
        <v>0</v>
      </c>
      <c r="R10" s="55">
        <v>0</v>
      </c>
      <c r="S10" s="55">
        <v>0</v>
      </c>
      <c r="T10" s="55"/>
      <c r="U10" s="86">
        <v>0</v>
      </c>
      <c r="V10" s="56" t="s">
        <v>101</v>
      </c>
      <c r="W10" s="57">
        <v>45216</v>
      </c>
      <c r="X10" s="97">
        <v>0</v>
      </c>
    </row>
    <row r="11" spans="1:25" ht="18" x14ac:dyDescent="0.35">
      <c r="A11" s="50" t="s">
        <v>102</v>
      </c>
      <c r="B11" s="41" t="s">
        <v>85</v>
      </c>
      <c r="C11" s="42" t="s">
        <v>85</v>
      </c>
      <c r="D11" s="43" t="s">
        <v>85</v>
      </c>
      <c r="E11" s="43" t="s">
        <v>85</v>
      </c>
      <c r="F11" s="43" t="s">
        <v>85</v>
      </c>
      <c r="G11" s="43" t="s">
        <v>85</v>
      </c>
      <c r="H11" s="43" t="s">
        <v>85</v>
      </c>
      <c r="I11" s="43" t="s">
        <v>85</v>
      </c>
      <c r="J11" s="43" t="s">
        <v>85</v>
      </c>
      <c r="K11" s="43" t="s">
        <v>85</v>
      </c>
      <c r="L11" s="43" t="s">
        <v>85</v>
      </c>
      <c r="M11" s="43" t="s">
        <v>85</v>
      </c>
      <c r="N11" s="43" t="s">
        <v>85</v>
      </c>
      <c r="O11" s="43" t="s">
        <v>88</v>
      </c>
      <c r="P11" s="43" t="s">
        <v>88</v>
      </c>
      <c r="Q11" s="47">
        <v>0.87</v>
      </c>
      <c r="R11" s="47">
        <v>0.81</v>
      </c>
      <c r="S11" s="47">
        <v>0.81</v>
      </c>
      <c r="T11" s="47"/>
      <c r="U11" s="85">
        <v>0.91</v>
      </c>
      <c r="V11" s="45" t="s">
        <v>103</v>
      </c>
      <c r="W11" s="58"/>
      <c r="X11" s="97">
        <v>91</v>
      </c>
    </row>
    <row r="12" spans="1:25" ht="18" x14ac:dyDescent="0.35">
      <c r="A12" s="59" t="s">
        <v>104</v>
      </c>
      <c r="B12" s="60" t="s">
        <v>88</v>
      </c>
      <c r="C12" s="61" t="s">
        <v>88</v>
      </c>
      <c r="D12" s="54" t="s">
        <v>88</v>
      </c>
      <c r="E12" s="54" t="s">
        <v>88</v>
      </c>
      <c r="F12" s="54" t="s">
        <v>88</v>
      </c>
      <c r="G12" s="54" t="s">
        <v>88</v>
      </c>
      <c r="H12" s="54" t="s">
        <v>88</v>
      </c>
      <c r="I12" s="54" t="s">
        <v>88</v>
      </c>
      <c r="J12" s="54" t="s">
        <v>88</v>
      </c>
      <c r="K12" s="54" t="s">
        <v>88</v>
      </c>
      <c r="L12" s="54" t="s">
        <v>88</v>
      </c>
      <c r="M12" s="54" t="s">
        <v>88</v>
      </c>
      <c r="N12" s="54" t="s">
        <v>88</v>
      </c>
      <c r="O12" s="54" t="s">
        <v>88</v>
      </c>
      <c r="P12" s="54" t="s">
        <v>88</v>
      </c>
      <c r="Q12" s="55">
        <v>0</v>
      </c>
      <c r="R12" s="55">
        <v>0</v>
      </c>
      <c r="S12" s="55">
        <v>0</v>
      </c>
      <c r="T12" s="55"/>
      <c r="U12" s="86">
        <v>0</v>
      </c>
      <c r="V12" s="56" t="s">
        <v>101</v>
      </c>
      <c r="W12" s="57">
        <v>45216</v>
      </c>
      <c r="X12" s="97">
        <v>0</v>
      </c>
    </row>
    <row r="13" spans="1:25" ht="18" x14ac:dyDescent="0.35">
      <c r="A13" s="50" t="s">
        <v>105</v>
      </c>
      <c r="B13" s="41" t="s">
        <v>85</v>
      </c>
      <c r="C13" s="42" t="s">
        <v>85</v>
      </c>
      <c r="D13" s="43" t="s">
        <v>85</v>
      </c>
      <c r="E13" s="43" t="s">
        <v>85</v>
      </c>
      <c r="F13" s="43" t="s">
        <v>85</v>
      </c>
      <c r="G13" s="43" t="s">
        <v>85</v>
      </c>
      <c r="H13" s="43" t="s">
        <v>85</v>
      </c>
      <c r="I13" s="43" t="s">
        <v>85</v>
      </c>
      <c r="J13" s="43" t="s">
        <v>85</v>
      </c>
      <c r="K13" s="43" t="s">
        <v>88</v>
      </c>
      <c r="L13" s="43" t="s">
        <v>85</v>
      </c>
      <c r="M13" s="43" t="s">
        <v>85</v>
      </c>
      <c r="N13" s="43" t="s">
        <v>85</v>
      </c>
      <c r="O13" s="43" t="s">
        <v>85</v>
      </c>
      <c r="P13" s="43" t="s">
        <v>85</v>
      </c>
      <c r="Q13" s="51">
        <v>0.95</v>
      </c>
      <c r="R13" s="51">
        <v>0.81</v>
      </c>
      <c r="S13" s="51">
        <v>0.87</v>
      </c>
      <c r="T13" s="51"/>
      <c r="U13" s="84">
        <v>0.94</v>
      </c>
      <c r="V13" s="45" t="s">
        <v>91</v>
      </c>
      <c r="W13" s="58"/>
      <c r="X13" s="97">
        <v>94</v>
      </c>
    </row>
    <row r="14" spans="1:25" ht="18" x14ac:dyDescent="0.35">
      <c r="A14" s="59" t="s">
        <v>106</v>
      </c>
      <c r="B14" s="53" t="s">
        <v>88</v>
      </c>
      <c r="C14" s="54" t="s">
        <v>88</v>
      </c>
      <c r="D14" s="54" t="s">
        <v>88</v>
      </c>
      <c r="E14" s="54" t="s">
        <v>88</v>
      </c>
      <c r="F14" s="54" t="s">
        <v>88</v>
      </c>
      <c r="G14" s="54" t="s">
        <v>88</v>
      </c>
      <c r="H14" s="54" t="s">
        <v>88</v>
      </c>
      <c r="I14" s="54" t="s">
        <v>88</v>
      </c>
      <c r="J14" s="54" t="s">
        <v>88</v>
      </c>
      <c r="K14" s="54" t="s">
        <v>88</v>
      </c>
      <c r="L14" s="54" t="s">
        <v>88</v>
      </c>
      <c r="M14" s="54" t="s">
        <v>88</v>
      </c>
      <c r="N14" s="54" t="s">
        <v>88</v>
      </c>
      <c r="O14" s="54" t="s">
        <v>88</v>
      </c>
      <c r="P14" s="54" t="s">
        <v>88</v>
      </c>
      <c r="Q14" s="55">
        <v>0</v>
      </c>
      <c r="R14" s="55">
        <v>0</v>
      </c>
      <c r="S14" s="55">
        <v>0</v>
      </c>
      <c r="T14" s="55"/>
      <c r="U14" s="86">
        <v>0</v>
      </c>
      <c r="V14" s="56" t="s">
        <v>101</v>
      </c>
      <c r="W14" s="57">
        <v>45216</v>
      </c>
      <c r="X14" s="97">
        <v>0</v>
      </c>
    </row>
    <row r="15" spans="1:25" ht="18" x14ac:dyDescent="0.35">
      <c r="A15" s="50" t="s">
        <v>107</v>
      </c>
      <c r="B15" s="41" t="s">
        <v>85</v>
      </c>
      <c r="C15" s="42" t="s">
        <v>85</v>
      </c>
      <c r="D15" s="43" t="s">
        <v>85</v>
      </c>
      <c r="E15" s="43" t="s">
        <v>85</v>
      </c>
      <c r="F15" s="43" t="s">
        <v>85</v>
      </c>
      <c r="G15" s="43" t="s">
        <v>85</v>
      </c>
      <c r="H15" s="43" t="s">
        <v>85</v>
      </c>
      <c r="I15" s="43" t="s">
        <v>85</v>
      </c>
      <c r="J15" s="43" t="s">
        <v>85</v>
      </c>
      <c r="K15" s="43" t="s">
        <v>85</v>
      </c>
      <c r="L15" s="43" t="s">
        <v>88</v>
      </c>
      <c r="M15" s="43" t="s">
        <v>88</v>
      </c>
      <c r="N15" s="43" t="s">
        <v>85</v>
      </c>
      <c r="O15" s="43" t="s">
        <v>88</v>
      </c>
      <c r="P15" s="43" t="s">
        <v>88</v>
      </c>
      <c r="Q15" s="51">
        <v>0.73</v>
      </c>
      <c r="R15" s="51">
        <v>0.75</v>
      </c>
      <c r="S15" s="51">
        <v>0.9</v>
      </c>
      <c r="T15" s="51"/>
      <c r="U15" s="84">
        <v>0.91</v>
      </c>
      <c r="V15" s="45" t="s">
        <v>108</v>
      </c>
      <c r="W15" s="11"/>
      <c r="X15" s="97">
        <v>91</v>
      </c>
    </row>
    <row r="16" spans="1:25" ht="18" x14ac:dyDescent="0.35">
      <c r="A16" s="65" t="s">
        <v>109</v>
      </c>
      <c r="B16" s="66" t="s">
        <v>88</v>
      </c>
      <c r="C16" s="67" t="s">
        <v>85</v>
      </c>
      <c r="D16" s="68" t="s">
        <v>85</v>
      </c>
      <c r="E16" s="68" t="s">
        <v>85</v>
      </c>
      <c r="F16" s="68" t="s">
        <v>85</v>
      </c>
      <c r="G16" s="68" t="s">
        <v>85</v>
      </c>
      <c r="H16" s="68" t="s">
        <v>88</v>
      </c>
      <c r="I16" s="68" t="s">
        <v>85</v>
      </c>
      <c r="J16" s="68" t="s">
        <v>85</v>
      </c>
      <c r="K16" s="68" t="s">
        <v>85</v>
      </c>
      <c r="L16" s="68" t="s">
        <v>85</v>
      </c>
      <c r="M16" s="68" t="s">
        <v>85</v>
      </c>
      <c r="N16" s="68" t="s">
        <v>85</v>
      </c>
      <c r="O16" s="68" t="s">
        <v>85</v>
      </c>
      <c r="P16" s="68" t="s">
        <v>85</v>
      </c>
      <c r="Q16" s="69">
        <v>0.9</v>
      </c>
      <c r="R16" s="69">
        <v>0.81</v>
      </c>
      <c r="S16" s="69">
        <v>0.84</v>
      </c>
      <c r="T16" s="51"/>
      <c r="U16" s="84">
        <v>0.92</v>
      </c>
      <c r="V16" s="70" t="s">
        <v>110</v>
      </c>
      <c r="W16" s="71"/>
      <c r="X16" s="97">
        <v>92</v>
      </c>
    </row>
    <row r="17" spans="1:24" x14ac:dyDescent="0.3">
      <c r="A17" s="72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4"/>
      <c r="R17" s="74"/>
      <c r="S17" s="74"/>
      <c r="T17" s="74"/>
      <c r="U17" s="75"/>
      <c r="V17" s="76"/>
    </row>
    <row r="18" spans="1:24" ht="18" x14ac:dyDescent="0.35">
      <c r="A18" s="89" t="s">
        <v>118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4"/>
      <c r="R18" s="74"/>
      <c r="S18" s="74"/>
      <c r="T18" s="98" t="s">
        <v>133</v>
      </c>
      <c r="U18" s="75">
        <v>0.8</v>
      </c>
      <c r="V18" s="76"/>
      <c r="X18" s="97">
        <v>80</v>
      </c>
    </row>
    <row r="19" spans="1:24" x14ac:dyDescent="0.3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  <c r="R19" s="74"/>
      <c r="S19" s="74"/>
      <c r="T19" s="74"/>
      <c r="U19" s="75"/>
      <c r="V19" s="76"/>
    </row>
    <row r="20" spans="1:24" x14ac:dyDescent="0.3">
      <c r="A20" s="72"/>
      <c r="B20" s="73"/>
      <c r="C20" s="77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4"/>
      <c r="R20" s="74"/>
      <c r="S20" s="74"/>
      <c r="T20" s="87" t="s">
        <v>128</v>
      </c>
      <c r="U20" s="75"/>
      <c r="V20" s="76"/>
      <c r="X20" s="87">
        <f>COUNTIF(X3:X16,"&gt;=80")</f>
        <v>11</v>
      </c>
    </row>
    <row r="21" spans="1:24" x14ac:dyDescent="0.3">
      <c r="A21" s="78"/>
      <c r="B21" s="73"/>
      <c r="C21" s="79"/>
      <c r="D21" s="80"/>
      <c r="E21" s="77"/>
      <c r="F21" s="80"/>
      <c r="G21" s="77"/>
      <c r="H21" s="80"/>
      <c r="I21" s="77"/>
      <c r="J21" s="80"/>
      <c r="K21" s="80"/>
      <c r="L21" s="80"/>
      <c r="M21" s="80"/>
      <c r="N21" s="80"/>
      <c r="O21" s="80"/>
      <c r="P21" s="77"/>
      <c r="Q21" s="81"/>
      <c r="R21" s="81"/>
      <c r="S21" s="81"/>
      <c r="T21" s="87" t="s">
        <v>129</v>
      </c>
      <c r="U21" s="77"/>
      <c r="V21" s="82"/>
      <c r="X21" s="87">
        <v>14</v>
      </c>
    </row>
    <row r="22" spans="1:24" x14ac:dyDescent="0.3">
      <c r="A22" s="29"/>
      <c r="B22" s="80"/>
      <c r="C22" s="7"/>
      <c r="D22" s="80"/>
      <c r="E22" s="7"/>
      <c r="F22" s="80"/>
      <c r="G22" s="7"/>
      <c r="H22" s="80"/>
      <c r="I22" s="7"/>
      <c r="J22" s="80"/>
      <c r="K22" s="80"/>
      <c r="L22" s="80"/>
      <c r="M22" s="80"/>
      <c r="N22" s="80"/>
      <c r="O22" s="80"/>
      <c r="P22" s="7"/>
      <c r="Q22" s="83"/>
      <c r="R22" s="83"/>
      <c r="S22" s="83"/>
      <c r="T22" s="95" t="s">
        <v>136</v>
      </c>
      <c r="U22" s="7"/>
      <c r="V22" s="82"/>
      <c r="X22" s="96">
        <f t="shared" ref="X22" si="0">X20/X21</f>
        <v>0.7857142857142857</v>
      </c>
    </row>
    <row r="23" spans="1:24" x14ac:dyDescent="0.3">
      <c r="A23" s="62" t="s">
        <v>111</v>
      </c>
    </row>
    <row r="24" spans="1:24" x14ac:dyDescent="0.3">
      <c r="A24" s="63" t="s">
        <v>112</v>
      </c>
    </row>
    <row r="25" spans="1:24" x14ac:dyDescent="0.3">
      <c r="A25" s="64" t="s">
        <v>113</v>
      </c>
    </row>
  </sheetData>
  <phoneticPr fontId="29" type="noConversion"/>
  <pageMargins left="0.7" right="0.7" top="0.75" bottom="0.75" header="0.3" footer="0.3"/>
  <pageSetup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184F0-BB14-454A-92A8-5BB8CDBD0D26}">
  <dimension ref="A1:V35"/>
  <sheetViews>
    <sheetView tabSelected="1" zoomScale="79" zoomScaleNormal="70" workbookViewId="0">
      <selection activeCell="C29" sqref="C29"/>
    </sheetView>
  </sheetViews>
  <sheetFormatPr defaultRowHeight="14.4" x14ac:dyDescent="0.3"/>
  <cols>
    <col min="2" max="3" width="21.21875" customWidth="1"/>
    <col min="4" max="4" width="20" customWidth="1"/>
    <col min="5" max="8" width="21.21875" customWidth="1"/>
    <col min="9" max="9" width="20" customWidth="1"/>
    <col min="10" max="13" width="21.21875" customWidth="1"/>
    <col min="14" max="14" width="20" customWidth="1"/>
    <col min="15" max="15" width="21.21875" customWidth="1"/>
    <col min="16" max="16" width="24.6640625" customWidth="1"/>
    <col min="17" max="17" width="20" customWidth="1"/>
    <col min="18" max="19" width="21.21875" customWidth="1"/>
    <col min="20" max="21" width="20" customWidth="1"/>
  </cols>
  <sheetData>
    <row r="1" spans="2:22" ht="72" x14ac:dyDescent="0.3">
      <c r="B1" s="23" t="s">
        <v>40</v>
      </c>
      <c r="C1" s="23" t="s">
        <v>41</v>
      </c>
      <c r="D1" s="23" t="s">
        <v>56</v>
      </c>
      <c r="E1" s="23" t="s">
        <v>42</v>
      </c>
      <c r="F1" s="23" t="s">
        <v>43</v>
      </c>
      <c r="G1" s="23" t="s">
        <v>44</v>
      </c>
      <c r="H1" s="23" t="s">
        <v>45</v>
      </c>
      <c r="I1" s="23" t="s">
        <v>55</v>
      </c>
      <c r="J1" s="23" t="s">
        <v>46</v>
      </c>
      <c r="K1" s="23" t="s">
        <v>47</v>
      </c>
      <c r="L1" s="23" t="s">
        <v>48</v>
      </c>
      <c r="M1" s="23" t="s">
        <v>49</v>
      </c>
      <c r="N1" s="23" t="s">
        <v>54</v>
      </c>
      <c r="O1" s="23" t="s">
        <v>50</v>
      </c>
      <c r="P1" s="23" t="s">
        <v>51</v>
      </c>
      <c r="Q1" s="23" t="s">
        <v>53</v>
      </c>
      <c r="R1" s="23" t="s">
        <v>39</v>
      </c>
      <c r="S1" s="23" t="s">
        <v>52</v>
      </c>
      <c r="T1" s="23" t="s">
        <v>57</v>
      </c>
      <c r="U1" s="23" t="s">
        <v>135</v>
      </c>
    </row>
    <row r="2" spans="2:22" x14ac:dyDescent="0.3">
      <c r="B2" s="11">
        <v>25</v>
      </c>
      <c r="C2" s="11">
        <v>25</v>
      </c>
      <c r="D2" s="11">
        <v>30</v>
      </c>
      <c r="E2" s="11">
        <v>25</v>
      </c>
      <c r="F2" s="11">
        <v>25</v>
      </c>
      <c r="G2" s="11">
        <v>25</v>
      </c>
      <c r="H2" s="11">
        <v>25</v>
      </c>
      <c r="I2" s="11">
        <v>30</v>
      </c>
      <c r="J2" s="11">
        <v>25</v>
      </c>
      <c r="K2" s="11">
        <v>25</v>
      </c>
      <c r="L2" s="11">
        <v>25</v>
      </c>
      <c r="M2" s="11">
        <v>25</v>
      </c>
      <c r="N2" s="11">
        <v>30</v>
      </c>
      <c r="O2" s="11">
        <v>25</v>
      </c>
      <c r="P2" s="11">
        <v>25</v>
      </c>
      <c r="Q2" s="11">
        <v>30</v>
      </c>
      <c r="R2" s="11">
        <v>25</v>
      </c>
      <c r="S2" s="11">
        <v>25</v>
      </c>
      <c r="T2" s="11">
        <v>30</v>
      </c>
      <c r="U2" s="11">
        <v>100</v>
      </c>
      <c r="V2" s="88"/>
    </row>
    <row r="3" spans="2:22" x14ac:dyDescent="0.3">
      <c r="B3" s="11">
        <v>25</v>
      </c>
      <c r="C3" s="11">
        <v>12</v>
      </c>
      <c r="D3" s="11">
        <v>20</v>
      </c>
      <c r="E3" s="11">
        <v>16</v>
      </c>
      <c r="F3" s="11">
        <v>25</v>
      </c>
      <c r="G3" s="11">
        <v>20</v>
      </c>
      <c r="H3" s="11">
        <v>25</v>
      </c>
      <c r="I3" s="11">
        <v>30</v>
      </c>
      <c r="J3" s="11">
        <v>25</v>
      </c>
      <c r="K3" s="11">
        <v>20</v>
      </c>
      <c r="L3" s="11">
        <v>21</v>
      </c>
      <c r="M3" s="11">
        <v>25</v>
      </c>
      <c r="N3" s="11">
        <v>30</v>
      </c>
      <c r="O3" s="11">
        <v>25</v>
      </c>
      <c r="P3" s="11">
        <v>16</v>
      </c>
      <c r="Q3" s="11">
        <v>25</v>
      </c>
      <c r="R3" s="11">
        <v>20</v>
      </c>
      <c r="S3" s="11">
        <v>20</v>
      </c>
      <c r="T3" s="11">
        <v>25</v>
      </c>
      <c r="U3" s="11">
        <v>82</v>
      </c>
      <c r="V3" s="88"/>
    </row>
    <row r="4" spans="2:22" x14ac:dyDescent="0.3">
      <c r="B4" s="11">
        <v>21</v>
      </c>
      <c r="C4" s="11">
        <v>25</v>
      </c>
      <c r="D4" s="11">
        <v>30</v>
      </c>
      <c r="E4" s="11">
        <v>22</v>
      </c>
      <c r="F4" s="11">
        <v>25</v>
      </c>
      <c r="G4" s="11">
        <v>25</v>
      </c>
      <c r="H4" s="11">
        <v>25</v>
      </c>
      <c r="I4" s="11">
        <v>20</v>
      </c>
      <c r="J4" s="11">
        <v>25</v>
      </c>
      <c r="K4" s="11">
        <v>25</v>
      </c>
      <c r="L4" s="11">
        <v>21</v>
      </c>
      <c r="M4" s="11">
        <v>25</v>
      </c>
      <c r="N4" s="11">
        <v>30</v>
      </c>
      <c r="O4" s="11">
        <v>25</v>
      </c>
      <c r="P4" s="11">
        <v>25</v>
      </c>
      <c r="Q4" s="11">
        <v>30</v>
      </c>
      <c r="R4" s="11">
        <v>20</v>
      </c>
      <c r="S4" s="11">
        <v>25</v>
      </c>
      <c r="T4" s="11">
        <v>30</v>
      </c>
      <c r="U4" s="11">
        <v>85</v>
      </c>
      <c r="V4" s="88"/>
    </row>
    <row r="5" spans="2:22" x14ac:dyDescent="0.3">
      <c r="B5" s="11">
        <v>25</v>
      </c>
      <c r="C5" s="11">
        <v>25</v>
      </c>
      <c r="D5" s="11">
        <v>30</v>
      </c>
      <c r="E5" s="11">
        <v>23</v>
      </c>
      <c r="F5" s="11">
        <v>21</v>
      </c>
      <c r="G5" s="11">
        <v>20</v>
      </c>
      <c r="H5" s="11">
        <v>25</v>
      </c>
      <c r="I5" s="11">
        <v>20</v>
      </c>
      <c r="J5" s="11">
        <v>25</v>
      </c>
      <c r="K5" s="11">
        <v>20</v>
      </c>
      <c r="L5" s="11">
        <v>20</v>
      </c>
      <c r="M5" s="11">
        <v>16</v>
      </c>
      <c r="N5" s="11">
        <v>30</v>
      </c>
      <c r="O5" s="11">
        <v>25</v>
      </c>
      <c r="P5" s="11">
        <v>16</v>
      </c>
      <c r="Q5" s="11">
        <v>30</v>
      </c>
      <c r="R5" s="11">
        <v>20</v>
      </c>
      <c r="S5" s="11">
        <v>20</v>
      </c>
      <c r="T5" s="11">
        <v>0</v>
      </c>
      <c r="U5" s="11">
        <v>90</v>
      </c>
      <c r="V5" s="88"/>
    </row>
    <row r="6" spans="2:22" x14ac:dyDescent="0.3">
      <c r="B6" s="11">
        <v>23</v>
      </c>
      <c r="C6" s="11">
        <v>25</v>
      </c>
      <c r="D6" s="11">
        <v>30</v>
      </c>
      <c r="E6" s="11">
        <v>23</v>
      </c>
      <c r="F6" s="11">
        <v>25</v>
      </c>
      <c r="G6" s="11">
        <v>20</v>
      </c>
      <c r="H6" s="11">
        <v>25</v>
      </c>
      <c r="I6" s="11">
        <v>30</v>
      </c>
      <c r="J6" s="11">
        <v>25</v>
      </c>
      <c r="K6" s="11">
        <v>25</v>
      </c>
      <c r="L6" s="11">
        <v>25</v>
      </c>
      <c r="M6" s="11">
        <v>25</v>
      </c>
      <c r="N6" s="11">
        <v>30</v>
      </c>
      <c r="O6" s="11">
        <v>0</v>
      </c>
      <c r="P6" s="11">
        <v>0</v>
      </c>
      <c r="Q6" s="11">
        <v>25</v>
      </c>
      <c r="R6" s="11">
        <v>16</v>
      </c>
      <c r="S6" s="11">
        <v>20</v>
      </c>
      <c r="T6" s="11">
        <v>30</v>
      </c>
      <c r="U6" s="11">
        <v>100</v>
      </c>
      <c r="V6" s="88"/>
    </row>
    <row r="7" spans="2:22" x14ac:dyDescent="0.3">
      <c r="B7" s="11">
        <v>25</v>
      </c>
      <c r="C7" s="11">
        <v>25</v>
      </c>
      <c r="D7" s="11">
        <v>25</v>
      </c>
      <c r="E7" s="11">
        <v>25</v>
      </c>
      <c r="F7" s="11">
        <v>25</v>
      </c>
      <c r="G7" s="11">
        <v>20</v>
      </c>
      <c r="H7" s="11">
        <v>25</v>
      </c>
      <c r="I7" s="11">
        <v>30</v>
      </c>
      <c r="J7" s="11">
        <v>25</v>
      </c>
      <c r="K7" s="11">
        <v>20</v>
      </c>
      <c r="L7" s="11">
        <v>25</v>
      </c>
      <c r="M7" s="11">
        <v>25</v>
      </c>
      <c r="N7" s="11">
        <v>30</v>
      </c>
      <c r="O7" s="11">
        <v>25</v>
      </c>
      <c r="P7" s="11">
        <v>23</v>
      </c>
      <c r="Q7" s="11">
        <v>30</v>
      </c>
      <c r="R7" s="11">
        <v>24</v>
      </c>
      <c r="S7" s="11">
        <v>25</v>
      </c>
      <c r="T7" s="11">
        <v>30</v>
      </c>
      <c r="U7" s="11">
        <v>100</v>
      </c>
      <c r="V7" s="88"/>
    </row>
    <row r="8" spans="2:22" x14ac:dyDescent="0.3">
      <c r="B8" s="11">
        <v>25</v>
      </c>
      <c r="C8" s="11">
        <v>25</v>
      </c>
      <c r="D8" s="11">
        <v>30</v>
      </c>
      <c r="E8" s="11">
        <v>23</v>
      </c>
      <c r="F8" s="11">
        <v>25</v>
      </c>
      <c r="G8" s="11">
        <v>20</v>
      </c>
      <c r="H8" s="11">
        <v>25</v>
      </c>
      <c r="I8" s="11">
        <v>30</v>
      </c>
      <c r="J8" s="11">
        <v>25</v>
      </c>
      <c r="K8" s="11">
        <v>24</v>
      </c>
      <c r="L8" s="11">
        <v>21</v>
      </c>
      <c r="M8" s="11">
        <v>25</v>
      </c>
      <c r="N8" s="11">
        <v>30</v>
      </c>
      <c r="O8" s="11">
        <v>25</v>
      </c>
      <c r="P8" s="11">
        <v>25</v>
      </c>
      <c r="Q8" s="11">
        <v>30</v>
      </c>
      <c r="R8" s="11">
        <v>16</v>
      </c>
      <c r="S8" s="11">
        <v>25</v>
      </c>
      <c r="T8" s="11">
        <v>30</v>
      </c>
      <c r="U8" s="11">
        <v>100</v>
      </c>
      <c r="V8" s="88"/>
    </row>
    <row r="9" spans="2:22" x14ac:dyDescent="0.3">
      <c r="B9" s="11">
        <v>21</v>
      </c>
      <c r="C9" s="11">
        <v>25</v>
      </c>
      <c r="D9" s="11">
        <v>30</v>
      </c>
      <c r="E9" s="11">
        <v>22</v>
      </c>
      <c r="F9" s="11">
        <v>25</v>
      </c>
      <c r="G9" s="11">
        <v>20</v>
      </c>
      <c r="H9" s="11">
        <v>25</v>
      </c>
      <c r="I9" s="11">
        <v>30</v>
      </c>
      <c r="J9" s="11">
        <v>25</v>
      </c>
      <c r="K9" s="11">
        <v>25</v>
      </c>
      <c r="L9" s="11">
        <v>25</v>
      </c>
      <c r="M9" s="11">
        <v>25</v>
      </c>
      <c r="N9" s="11">
        <v>30</v>
      </c>
      <c r="O9" s="11">
        <v>25</v>
      </c>
      <c r="P9" s="11">
        <v>20</v>
      </c>
      <c r="Q9" s="11">
        <v>30</v>
      </c>
      <c r="R9" s="11">
        <v>20</v>
      </c>
      <c r="S9" s="11">
        <v>25</v>
      </c>
      <c r="T9" s="11">
        <v>30</v>
      </c>
      <c r="U9" s="11">
        <v>100</v>
      </c>
      <c r="V9" s="88"/>
    </row>
    <row r="10" spans="2:22" x14ac:dyDescent="0.3">
      <c r="B10" s="11">
        <v>25</v>
      </c>
      <c r="C10" s="11">
        <v>25</v>
      </c>
      <c r="D10" s="11">
        <v>30</v>
      </c>
      <c r="E10" s="11">
        <v>25</v>
      </c>
      <c r="F10" s="11">
        <v>25</v>
      </c>
      <c r="G10" s="11">
        <v>20</v>
      </c>
      <c r="H10" s="11">
        <v>25</v>
      </c>
      <c r="I10" s="11">
        <v>30</v>
      </c>
      <c r="J10" s="11">
        <v>25</v>
      </c>
      <c r="K10" s="11">
        <v>24</v>
      </c>
      <c r="L10" s="11">
        <v>25</v>
      </c>
      <c r="M10" s="11">
        <v>25</v>
      </c>
      <c r="N10" s="11">
        <v>30</v>
      </c>
      <c r="O10" s="11">
        <v>25</v>
      </c>
      <c r="P10" s="11">
        <v>25</v>
      </c>
      <c r="Q10" s="11">
        <v>30</v>
      </c>
      <c r="R10" s="11">
        <v>24</v>
      </c>
      <c r="S10" s="11">
        <v>25</v>
      </c>
      <c r="T10" s="11">
        <v>30</v>
      </c>
      <c r="U10" s="11">
        <v>100</v>
      </c>
      <c r="V10" s="88"/>
    </row>
    <row r="11" spans="2:22" x14ac:dyDescent="0.3">
      <c r="B11" s="11">
        <v>21</v>
      </c>
      <c r="C11" s="11">
        <v>25</v>
      </c>
      <c r="D11" s="11">
        <v>30</v>
      </c>
      <c r="E11" s="11">
        <v>25</v>
      </c>
      <c r="F11" s="11">
        <v>21</v>
      </c>
      <c r="G11" s="11">
        <v>20</v>
      </c>
      <c r="H11" s="11">
        <v>25</v>
      </c>
      <c r="I11" s="11">
        <v>30</v>
      </c>
      <c r="J11" s="11">
        <v>20</v>
      </c>
      <c r="K11" s="11">
        <v>25</v>
      </c>
      <c r="L11" s="11">
        <v>21</v>
      </c>
      <c r="M11" s="11">
        <v>25</v>
      </c>
      <c r="N11" s="11">
        <v>0</v>
      </c>
      <c r="O11" s="11">
        <v>25</v>
      </c>
      <c r="P11" s="11">
        <v>24</v>
      </c>
      <c r="Q11" s="11">
        <v>30</v>
      </c>
      <c r="R11" s="11">
        <v>16</v>
      </c>
      <c r="S11" s="11">
        <v>20</v>
      </c>
      <c r="T11" s="11">
        <v>30</v>
      </c>
      <c r="U11" s="11">
        <v>100</v>
      </c>
      <c r="V11" s="88"/>
    </row>
    <row r="12" spans="2:22" x14ac:dyDescent="0.3">
      <c r="B12" s="11">
        <v>25</v>
      </c>
      <c r="C12" s="11">
        <v>25</v>
      </c>
      <c r="D12" s="11">
        <v>30</v>
      </c>
      <c r="E12" s="11">
        <v>25</v>
      </c>
      <c r="F12" s="11">
        <v>21</v>
      </c>
      <c r="G12" s="11">
        <v>20</v>
      </c>
      <c r="H12" s="11">
        <v>25</v>
      </c>
      <c r="I12" s="11">
        <v>30</v>
      </c>
      <c r="J12" s="11">
        <v>25</v>
      </c>
      <c r="K12" s="11">
        <v>25</v>
      </c>
      <c r="L12" s="11">
        <v>25</v>
      </c>
      <c r="M12" s="11">
        <v>25</v>
      </c>
      <c r="N12" s="11">
        <v>30</v>
      </c>
      <c r="O12" s="11">
        <v>25</v>
      </c>
      <c r="P12" s="11">
        <v>25</v>
      </c>
      <c r="Q12" s="11">
        <v>30</v>
      </c>
      <c r="R12" s="11">
        <v>20</v>
      </c>
      <c r="S12" s="11">
        <v>0</v>
      </c>
      <c r="T12" s="11">
        <v>30</v>
      </c>
      <c r="U12" s="11">
        <v>100</v>
      </c>
      <c r="V12" s="88"/>
    </row>
    <row r="13" spans="2:22" x14ac:dyDescent="0.3">
      <c r="B13" s="11">
        <v>21</v>
      </c>
      <c r="C13" s="11">
        <v>25</v>
      </c>
      <c r="D13" s="11">
        <v>30</v>
      </c>
      <c r="E13" s="11">
        <v>25</v>
      </c>
      <c r="F13" s="11">
        <v>21</v>
      </c>
      <c r="G13" s="11">
        <v>20</v>
      </c>
      <c r="H13" s="11">
        <v>0</v>
      </c>
      <c r="I13" s="11">
        <v>20</v>
      </c>
      <c r="J13" s="11">
        <v>17</v>
      </c>
      <c r="K13" s="11">
        <v>20</v>
      </c>
      <c r="L13" s="11">
        <v>21</v>
      </c>
      <c r="M13" s="11">
        <v>16</v>
      </c>
      <c r="N13" s="11">
        <v>0</v>
      </c>
      <c r="O13" s="11">
        <v>25</v>
      </c>
      <c r="P13" s="11">
        <v>24</v>
      </c>
      <c r="Q13" s="11">
        <v>25</v>
      </c>
      <c r="R13" s="11">
        <v>16</v>
      </c>
      <c r="S13" s="11">
        <v>16</v>
      </c>
      <c r="T13" s="11">
        <v>30</v>
      </c>
      <c r="U13" s="11">
        <v>100</v>
      </c>
      <c r="V13" s="88"/>
    </row>
    <row r="14" spans="2:22" x14ac:dyDescent="0.3">
      <c r="B14" s="11">
        <v>25</v>
      </c>
      <c r="C14" s="11">
        <v>21</v>
      </c>
      <c r="D14" s="11">
        <v>30</v>
      </c>
      <c r="E14" s="11">
        <v>25</v>
      </c>
      <c r="F14" s="11">
        <v>22</v>
      </c>
      <c r="G14" s="11">
        <v>20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20</v>
      </c>
      <c r="U14" s="11">
        <v>0</v>
      </c>
      <c r="V14" s="88"/>
    </row>
    <row r="15" spans="2:22" x14ac:dyDescent="0.3">
      <c r="B15" s="11">
        <v>21</v>
      </c>
      <c r="C15" s="11">
        <v>25</v>
      </c>
      <c r="D15" s="11">
        <v>30</v>
      </c>
      <c r="E15" s="11">
        <v>25</v>
      </c>
      <c r="F15" s="11">
        <v>25</v>
      </c>
      <c r="G15" s="11">
        <v>20</v>
      </c>
      <c r="H15" s="11">
        <v>25</v>
      </c>
      <c r="I15" s="11">
        <v>25</v>
      </c>
      <c r="J15" s="11">
        <v>21</v>
      </c>
      <c r="K15" s="11">
        <v>25</v>
      </c>
      <c r="L15" s="11">
        <v>0</v>
      </c>
      <c r="M15" s="11">
        <v>0</v>
      </c>
      <c r="N15" s="11">
        <v>30</v>
      </c>
      <c r="O15" s="11">
        <v>25</v>
      </c>
      <c r="P15" s="11">
        <v>24</v>
      </c>
      <c r="Q15" s="11">
        <v>30</v>
      </c>
      <c r="R15" s="11">
        <v>24</v>
      </c>
      <c r="S15" s="11">
        <v>0</v>
      </c>
      <c r="T15" s="11">
        <v>30</v>
      </c>
      <c r="U15" s="11">
        <v>70</v>
      </c>
      <c r="V15" s="88"/>
    </row>
    <row r="16" spans="2:22" x14ac:dyDescent="0.3">
      <c r="B16" s="11">
        <v>0</v>
      </c>
      <c r="C16" s="11">
        <v>0</v>
      </c>
      <c r="D16" s="11">
        <v>30</v>
      </c>
      <c r="E16" s="11">
        <v>0</v>
      </c>
      <c r="F16" s="11">
        <v>17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88"/>
    </row>
    <row r="17" spans="2:22" x14ac:dyDescent="0.3">
      <c r="B17" s="11">
        <v>19</v>
      </c>
      <c r="C17" s="11">
        <v>21</v>
      </c>
      <c r="D17" s="11">
        <v>30</v>
      </c>
      <c r="E17" s="11">
        <v>23</v>
      </c>
      <c r="F17" s="11">
        <v>25</v>
      </c>
      <c r="G17" s="11">
        <v>20</v>
      </c>
      <c r="H17" s="11">
        <v>22</v>
      </c>
      <c r="I17" s="11">
        <v>30</v>
      </c>
      <c r="J17" s="11">
        <v>25</v>
      </c>
      <c r="K17" s="11">
        <v>25</v>
      </c>
      <c r="L17" s="11">
        <v>25</v>
      </c>
      <c r="M17" s="11">
        <v>16</v>
      </c>
      <c r="N17" s="11">
        <v>30</v>
      </c>
      <c r="O17" s="11">
        <v>25</v>
      </c>
      <c r="P17" s="11">
        <v>16</v>
      </c>
      <c r="Q17" s="11">
        <v>30</v>
      </c>
      <c r="R17" s="11">
        <v>20</v>
      </c>
      <c r="S17" s="11">
        <v>20</v>
      </c>
      <c r="T17" s="11">
        <v>30</v>
      </c>
      <c r="U17" s="11">
        <v>89</v>
      </c>
      <c r="V17" s="88"/>
    </row>
    <row r="18" spans="2:22" x14ac:dyDescent="0.3">
      <c r="B18" s="11">
        <v>25</v>
      </c>
      <c r="C18" s="11">
        <v>23</v>
      </c>
      <c r="D18" s="11">
        <v>30</v>
      </c>
      <c r="E18" s="11">
        <v>25</v>
      </c>
      <c r="F18" s="11">
        <v>22</v>
      </c>
      <c r="G18" s="11">
        <v>20</v>
      </c>
      <c r="H18" s="11">
        <v>25</v>
      </c>
      <c r="I18" s="11">
        <v>30</v>
      </c>
      <c r="J18" s="11">
        <v>25</v>
      </c>
      <c r="K18" s="11">
        <v>25</v>
      </c>
      <c r="L18" s="11">
        <v>21</v>
      </c>
      <c r="M18" s="11">
        <v>25</v>
      </c>
      <c r="N18" s="11">
        <v>30</v>
      </c>
      <c r="O18" s="11">
        <v>25</v>
      </c>
      <c r="P18" s="11">
        <v>20</v>
      </c>
      <c r="Q18" s="11">
        <v>30</v>
      </c>
      <c r="R18" s="11">
        <v>24</v>
      </c>
      <c r="S18" s="11">
        <v>20</v>
      </c>
      <c r="T18" s="11">
        <v>30</v>
      </c>
      <c r="U18" s="11">
        <v>82</v>
      </c>
      <c r="V18" s="88"/>
    </row>
    <row r="19" spans="2:22" x14ac:dyDescent="0.3">
      <c r="B19" s="11">
        <v>25</v>
      </c>
      <c r="C19" s="11">
        <v>25</v>
      </c>
      <c r="D19" s="11">
        <v>30</v>
      </c>
      <c r="E19" s="11">
        <v>25</v>
      </c>
      <c r="F19" s="11">
        <v>25</v>
      </c>
      <c r="G19" s="11">
        <v>20</v>
      </c>
      <c r="H19" s="11">
        <v>25</v>
      </c>
      <c r="I19" s="11">
        <v>25</v>
      </c>
      <c r="J19" s="11">
        <v>25</v>
      </c>
      <c r="K19" s="11">
        <v>25</v>
      </c>
      <c r="L19" s="11">
        <v>21</v>
      </c>
      <c r="M19" s="11">
        <v>25</v>
      </c>
      <c r="N19" s="11">
        <v>30</v>
      </c>
      <c r="O19" s="11">
        <v>25</v>
      </c>
      <c r="P19" s="11">
        <v>25</v>
      </c>
      <c r="Q19" s="11">
        <v>30</v>
      </c>
      <c r="R19" s="11">
        <v>24</v>
      </c>
      <c r="S19" s="11">
        <v>25</v>
      </c>
      <c r="T19" s="11">
        <v>30</v>
      </c>
      <c r="U19" s="11">
        <v>92</v>
      </c>
      <c r="V19" s="88"/>
    </row>
    <row r="20" spans="2:22" x14ac:dyDescent="0.3">
      <c r="B20" s="11">
        <v>25</v>
      </c>
      <c r="C20" s="11">
        <v>25</v>
      </c>
      <c r="D20" s="11">
        <v>30</v>
      </c>
      <c r="E20" s="11">
        <v>25</v>
      </c>
      <c r="F20" s="11">
        <v>21</v>
      </c>
      <c r="G20" s="11">
        <v>25</v>
      </c>
      <c r="H20" s="11">
        <v>25</v>
      </c>
      <c r="I20" s="11">
        <v>20</v>
      </c>
      <c r="J20" s="11">
        <v>25</v>
      </c>
      <c r="K20" s="11">
        <v>20</v>
      </c>
      <c r="L20" s="11">
        <v>25</v>
      </c>
      <c r="M20" s="11">
        <v>25</v>
      </c>
      <c r="N20" s="11">
        <v>30</v>
      </c>
      <c r="O20" s="11">
        <v>25</v>
      </c>
      <c r="P20" s="11">
        <v>16</v>
      </c>
      <c r="Q20" s="11">
        <v>0</v>
      </c>
      <c r="R20" s="11">
        <v>22</v>
      </c>
      <c r="S20" s="11">
        <v>18</v>
      </c>
      <c r="T20" s="11">
        <v>30</v>
      </c>
      <c r="U20" s="11">
        <v>100</v>
      </c>
      <c r="V20" s="88"/>
    </row>
    <row r="21" spans="2:22" x14ac:dyDescent="0.3">
      <c r="B21" s="11">
        <v>21</v>
      </c>
      <c r="C21" s="11">
        <v>25</v>
      </c>
      <c r="D21" s="11">
        <v>30</v>
      </c>
      <c r="E21" s="11">
        <v>23</v>
      </c>
      <c r="F21" s="11">
        <v>25</v>
      </c>
      <c r="G21" s="11">
        <v>25</v>
      </c>
      <c r="H21" s="11">
        <v>25</v>
      </c>
      <c r="I21" s="11">
        <v>30</v>
      </c>
      <c r="J21" s="11">
        <v>25</v>
      </c>
      <c r="K21" s="11">
        <v>25</v>
      </c>
      <c r="L21" s="11">
        <v>25</v>
      </c>
      <c r="M21" s="11">
        <v>20</v>
      </c>
      <c r="N21" s="11">
        <v>15</v>
      </c>
      <c r="O21" s="11">
        <v>25</v>
      </c>
      <c r="P21" s="11">
        <v>20</v>
      </c>
      <c r="Q21" s="11">
        <v>30</v>
      </c>
      <c r="R21" s="11">
        <v>23</v>
      </c>
      <c r="S21" s="11">
        <v>25</v>
      </c>
      <c r="T21" s="11">
        <v>30</v>
      </c>
      <c r="U21" s="11">
        <v>0</v>
      </c>
      <c r="V21" s="88"/>
    </row>
    <row r="22" spans="2:22" x14ac:dyDescent="0.3">
      <c r="B22" s="11">
        <v>25</v>
      </c>
      <c r="C22" s="11">
        <v>21</v>
      </c>
      <c r="D22" s="11">
        <v>30</v>
      </c>
      <c r="E22" s="11">
        <v>20</v>
      </c>
      <c r="F22" s="11">
        <v>19</v>
      </c>
      <c r="G22" s="11">
        <v>25</v>
      </c>
      <c r="H22" s="11">
        <v>15</v>
      </c>
      <c r="I22" s="11">
        <v>20</v>
      </c>
      <c r="J22" s="11">
        <v>17</v>
      </c>
      <c r="K22" s="11">
        <v>20</v>
      </c>
      <c r="L22" s="11">
        <v>21</v>
      </c>
      <c r="M22" s="11">
        <v>16</v>
      </c>
      <c r="N22" s="11">
        <v>25</v>
      </c>
      <c r="O22" s="11">
        <v>0</v>
      </c>
      <c r="P22" s="11">
        <v>0</v>
      </c>
      <c r="Q22" s="11">
        <v>30</v>
      </c>
      <c r="R22" s="11">
        <v>20</v>
      </c>
      <c r="S22" s="11">
        <v>20</v>
      </c>
      <c r="T22" s="11">
        <v>30</v>
      </c>
      <c r="U22" s="11">
        <v>100</v>
      </c>
      <c r="V22" s="88"/>
    </row>
    <row r="23" spans="2:22" x14ac:dyDescent="0.3">
      <c r="B23" s="11">
        <v>0</v>
      </c>
      <c r="C23" s="11">
        <v>25</v>
      </c>
      <c r="D23" s="11">
        <v>30</v>
      </c>
      <c r="E23" s="11">
        <v>25</v>
      </c>
      <c r="F23" s="11">
        <v>25</v>
      </c>
      <c r="G23" s="11">
        <v>25</v>
      </c>
      <c r="H23" s="11">
        <v>25</v>
      </c>
      <c r="I23" s="11">
        <v>25</v>
      </c>
      <c r="J23" s="11">
        <v>25</v>
      </c>
      <c r="K23" s="11">
        <v>25</v>
      </c>
      <c r="L23" s="11">
        <v>0</v>
      </c>
      <c r="M23" s="11">
        <v>25</v>
      </c>
      <c r="N23" s="11">
        <v>30</v>
      </c>
      <c r="O23" s="11">
        <v>25</v>
      </c>
      <c r="P23" s="11">
        <v>20</v>
      </c>
      <c r="Q23" s="11">
        <v>30</v>
      </c>
      <c r="R23" s="11">
        <v>0</v>
      </c>
      <c r="S23" s="11">
        <v>25</v>
      </c>
      <c r="T23" s="11">
        <v>30</v>
      </c>
      <c r="U23" s="11">
        <v>100</v>
      </c>
      <c r="V23" s="88"/>
    </row>
    <row r="24" spans="2:22" x14ac:dyDescent="0.3">
      <c r="B24" s="11">
        <v>21</v>
      </c>
      <c r="C24" s="11">
        <v>24</v>
      </c>
      <c r="D24" s="11">
        <v>30</v>
      </c>
      <c r="E24" s="11">
        <v>25</v>
      </c>
      <c r="F24" s="11">
        <v>22</v>
      </c>
      <c r="G24" s="11">
        <v>25</v>
      </c>
      <c r="H24" s="11">
        <v>25</v>
      </c>
      <c r="I24" s="11">
        <v>25</v>
      </c>
      <c r="J24" s="11">
        <v>25</v>
      </c>
      <c r="K24" s="11">
        <v>25</v>
      </c>
      <c r="L24" s="11">
        <v>25</v>
      </c>
      <c r="M24" s="11">
        <v>25</v>
      </c>
      <c r="N24" s="11">
        <v>30</v>
      </c>
      <c r="O24" s="11">
        <v>25</v>
      </c>
      <c r="P24" s="11">
        <v>25</v>
      </c>
      <c r="Q24" s="11">
        <v>30</v>
      </c>
      <c r="R24" s="11">
        <v>24</v>
      </c>
      <c r="S24" s="11">
        <v>25</v>
      </c>
      <c r="T24" s="11">
        <v>30</v>
      </c>
      <c r="U24" s="11">
        <v>88</v>
      </c>
      <c r="V24" s="88"/>
    </row>
    <row r="25" spans="2:22" x14ac:dyDescent="0.3">
      <c r="B25" s="11">
        <v>25</v>
      </c>
      <c r="C25" s="11">
        <v>23</v>
      </c>
      <c r="D25" s="11">
        <v>30</v>
      </c>
      <c r="E25" s="11">
        <v>25</v>
      </c>
      <c r="F25" s="11">
        <v>25</v>
      </c>
      <c r="G25" s="11">
        <v>20</v>
      </c>
      <c r="H25" s="11">
        <v>25</v>
      </c>
      <c r="I25" s="11">
        <v>25</v>
      </c>
      <c r="J25" s="11">
        <v>25</v>
      </c>
      <c r="K25" s="11">
        <v>25</v>
      </c>
      <c r="L25" s="11">
        <v>25</v>
      </c>
      <c r="M25" s="11">
        <v>25</v>
      </c>
      <c r="N25" s="11">
        <v>30</v>
      </c>
      <c r="O25" s="11">
        <v>25</v>
      </c>
      <c r="P25" s="11">
        <v>25</v>
      </c>
      <c r="Q25" s="11">
        <v>30</v>
      </c>
      <c r="R25" s="11">
        <v>24</v>
      </c>
      <c r="S25" s="11">
        <v>25</v>
      </c>
      <c r="T25" s="11">
        <v>30</v>
      </c>
      <c r="U25" s="11">
        <v>98</v>
      </c>
      <c r="V25" s="88"/>
    </row>
    <row r="26" spans="2:22" x14ac:dyDescent="0.3">
      <c r="B26" s="11">
        <v>25</v>
      </c>
      <c r="C26" s="11">
        <v>25</v>
      </c>
      <c r="D26" s="11">
        <v>30</v>
      </c>
      <c r="E26" s="11">
        <v>25</v>
      </c>
      <c r="F26" s="11">
        <v>25</v>
      </c>
      <c r="G26" s="11">
        <v>20</v>
      </c>
      <c r="H26" s="11">
        <v>22</v>
      </c>
      <c r="I26" s="11">
        <v>30</v>
      </c>
      <c r="J26" s="11">
        <v>25</v>
      </c>
      <c r="K26" s="11">
        <v>25</v>
      </c>
      <c r="L26" s="11">
        <v>23</v>
      </c>
      <c r="M26" s="11">
        <v>20</v>
      </c>
      <c r="N26" s="11">
        <v>0</v>
      </c>
      <c r="O26" s="11">
        <v>25</v>
      </c>
      <c r="P26" s="11">
        <v>19</v>
      </c>
      <c r="Q26" s="11">
        <v>20</v>
      </c>
      <c r="R26" s="11">
        <v>20</v>
      </c>
      <c r="S26" s="11">
        <v>16</v>
      </c>
      <c r="T26" s="11">
        <v>30</v>
      </c>
      <c r="U26" s="11">
        <v>100</v>
      </c>
      <c r="V26" s="88"/>
    </row>
    <row r="27" spans="2:22" x14ac:dyDescent="0.3">
      <c r="B27" s="11">
        <v>21</v>
      </c>
      <c r="C27" s="11">
        <v>25</v>
      </c>
      <c r="D27" s="11">
        <v>30</v>
      </c>
      <c r="E27" s="11">
        <v>21</v>
      </c>
      <c r="F27" s="11">
        <v>25</v>
      </c>
      <c r="G27" s="11">
        <v>20</v>
      </c>
      <c r="H27" s="11">
        <v>22</v>
      </c>
      <c r="I27" s="11">
        <v>30</v>
      </c>
      <c r="J27" s="11">
        <v>17</v>
      </c>
      <c r="K27" s="11">
        <v>17</v>
      </c>
      <c r="L27" s="11">
        <v>21</v>
      </c>
      <c r="M27" s="11">
        <v>20</v>
      </c>
      <c r="N27" s="11">
        <v>30</v>
      </c>
      <c r="O27" s="11">
        <v>25</v>
      </c>
      <c r="P27" s="11">
        <v>16</v>
      </c>
      <c r="Q27" s="11">
        <v>30</v>
      </c>
      <c r="R27" s="11">
        <v>16</v>
      </c>
      <c r="S27" s="11">
        <v>19</v>
      </c>
      <c r="T27" s="11">
        <v>30</v>
      </c>
      <c r="U27" s="11">
        <v>85</v>
      </c>
      <c r="V27" s="88"/>
    </row>
    <row r="28" spans="2:22" ht="15.6" x14ac:dyDescent="0.3">
      <c r="B28" s="100">
        <v>20</v>
      </c>
      <c r="C28" s="100">
        <v>20</v>
      </c>
      <c r="D28" s="100">
        <v>24</v>
      </c>
      <c r="E28" s="100">
        <v>20</v>
      </c>
      <c r="F28" s="100">
        <v>20</v>
      </c>
      <c r="G28" s="100">
        <v>20</v>
      </c>
      <c r="H28" s="100">
        <v>20</v>
      </c>
      <c r="I28" s="100">
        <v>24</v>
      </c>
      <c r="J28" s="100">
        <v>20</v>
      </c>
      <c r="K28" s="100">
        <v>20</v>
      </c>
      <c r="L28" s="100">
        <v>20</v>
      </c>
      <c r="M28" s="100">
        <v>20</v>
      </c>
      <c r="N28" s="100">
        <v>24</v>
      </c>
      <c r="O28" s="100">
        <v>20</v>
      </c>
      <c r="P28" s="100">
        <v>20</v>
      </c>
      <c r="Q28" s="100">
        <v>24</v>
      </c>
      <c r="R28" s="100">
        <v>20</v>
      </c>
      <c r="S28" s="100">
        <v>20</v>
      </c>
      <c r="T28" s="100">
        <v>24</v>
      </c>
      <c r="U28" s="100">
        <v>80</v>
      </c>
    </row>
    <row r="29" spans="2:22" x14ac:dyDescent="0.3">
      <c r="D29" s="102">
        <v>24</v>
      </c>
    </row>
    <row r="30" spans="2:22" ht="15.6" x14ac:dyDescent="0.3">
      <c r="E30" s="101" t="s">
        <v>115</v>
      </c>
    </row>
    <row r="33" spans="1:21" x14ac:dyDescent="0.3">
      <c r="A33" s="87" t="s">
        <v>128</v>
      </c>
      <c r="B33" s="87">
        <f>COUNTIF(B2:B27,"&gt;=20")</f>
        <v>23</v>
      </c>
      <c r="C33" s="87">
        <f>COUNTIF(C2:C27,"&gt;=20")</f>
        <v>24</v>
      </c>
      <c r="D33" s="87">
        <f>COUNTIF(D2:D27,"&gt;=24")</f>
        <v>25</v>
      </c>
      <c r="E33" s="87">
        <f>COUNTIF(E2:E27,"&gt;=20")</f>
        <v>24</v>
      </c>
      <c r="F33" s="87">
        <f>COUNTIF(F2:F27,"&gt;=20")</f>
        <v>24</v>
      </c>
      <c r="G33" s="87">
        <f>COUNTIF(G2:G27,"&gt;=20")</f>
        <v>25</v>
      </c>
      <c r="H33" s="87">
        <f>COUNTIF(H2:H27,"&gt;=20")</f>
        <v>22</v>
      </c>
      <c r="I33" s="87">
        <f>COUNTIF(I2:I27,"&gt;=24")</f>
        <v>19</v>
      </c>
      <c r="J33" s="87">
        <f>COUNTIF(J2:J27,"&gt;=20")</f>
        <v>21</v>
      </c>
      <c r="K33" s="87">
        <f>COUNTIF(K2:K27,"&gt;=20")</f>
        <v>23</v>
      </c>
      <c r="L33" s="87">
        <f>COUNTIF(L2:L27,"&gt;=20")</f>
        <v>22</v>
      </c>
      <c r="M33" s="87">
        <f>COUNTIF(M2:M27,"&gt;=20")</f>
        <v>19</v>
      </c>
      <c r="N33" s="87">
        <f>COUNTIF(N2:N27,"&gt;=24")</f>
        <v>20</v>
      </c>
      <c r="O33" s="87">
        <f>COUNTIF(O2:O27,"&gt;=20")</f>
        <v>22</v>
      </c>
      <c r="P33" s="87">
        <f>COUNTIF(P2:P27,"&gt;=20")</f>
        <v>16</v>
      </c>
      <c r="Q33" s="87">
        <f>COUNTIF(Q2:Q27,"&gt;=24")</f>
        <v>22</v>
      </c>
      <c r="R33" s="87">
        <f>COUNTIF(R2:R27,"&gt;=20")</f>
        <v>18</v>
      </c>
      <c r="S33" s="87">
        <f>COUNTIF(S2:S27,"&gt;=20")</f>
        <v>18</v>
      </c>
      <c r="T33" s="87">
        <f>COUNTIF(T2:T27,"&gt;=24")</f>
        <v>23</v>
      </c>
      <c r="U33" s="87">
        <f>COUNTIF(U2:U27,"&gt;=80")</f>
        <v>22</v>
      </c>
    </row>
    <row r="34" spans="1:21" x14ac:dyDescent="0.3">
      <c r="A34" s="87" t="s">
        <v>129</v>
      </c>
      <c r="B34" s="87">
        <v>26</v>
      </c>
      <c r="C34" s="87">
        <v>26</v>
      </c>
      <c r="D34" s="87">
        <v>26</v>
      </c>
      <c r="E34" s="87">
        <v>26</v>
      </c>
      <c r="F34" s="87">
        <v>26</v>
      </c>
      <c r="G34" s="87">
        <v>26</v>
      </c>
      <c r="H34" s="87">
        <v>26</v>
      </c>
      <c r="I34" s="87">
        <v>26</v>
      </c>
      <c r="J34" s="87">
        <v>26</v>
      </c>
      <c r="K34" s="87">
        <v>26</v>
      </c>
      <c r="L34" s="87">
        <v>26</v>
      </c>
      <c r="M34" s="87">
        <v>26</v>
      </c>
      <c r="N34" s="87">
        <v>26</v>
      </c>
      <c r="O34" s="87">
        <v>26</v>
      </c>
      <c r="P34" s="87">
        <v>26</v>
      </c>
      <c r="Q34" s="87">
        <v>26</v>
      </c>
      <c r="R34" s="87">
        <v>26</v>
      </c>
      <c r="S34" s="87">
        <v>26</v>
      </c>
      <c r="T34" s="87">
        <v>26</v>
      </c>
      <c r="U34" s="87">
        <v>26</v>
      </c>
    </row>
    <row r="35" spans="1:21" x14ac:dyDescent="0.3">
      <c r="A35" s="95" t="s">
        <v>136</v>
      </c>
      <c r="B35" s="96">
        <f t="shared" ref="B35:D35" si="0">B33/B34</f>
        <v>0.88461538461538458</v>
      </c>
      <c r="C35" s="96">
        <f t="shared" si="0"/>
        <v>0.92307692307692313</v>
      </c>
      <c r="D35" s="96">
        <f t="shared" si="0"/>
        <v>0.96153846153846156</v>
      </c>
      <c r="E35" s="96">
        <f t="shared" ref="E35:I35" si="1">E33/E34</f>
        <v>0.92307692307692313</v>
      </c>
      <c r="F35" s="96">
        <f t="shared" si="1"/>
        <v>0.92307692307692313</v>
      </c>
      <c r="G35" s="96">
        <f t="shared" si="1"/>
        <v>0.96153846153846156</v>
      </c>
      <c r="H35" s="96">
        <f t="shared" si="1"/>
        <v>0.84615384615384615</v>
      </c>
      <c r="I35" s="96">
        <f t="shared" si="1"/>
        <v>0.73076923076923073</v>
      </c>
      <c r="J35" s="96">
        <f t="shared" ref="J35:N35" si="2">J33/J34</f>
        <v>0.80769230769230771</v>
      </c>
      <c r="K35" s="96">
        <f t="shared" si="2"/>
        <v>0.88461538461538458</v>
      </c>
      <c r="L35" s="96">
        <f t="shared" si="2"/>
        <v>0.84615384615384615</v>
      </c>
      <c r="M35" s="96">
        <f t="shared" si="2"/>
        <v>0.73076923076923073</v>
      </c>
      <c r="N35" s="96">
        <f t="shared" si="2"/>
        <v>0.76923076923076927</v>
      </c>
      <c r="O35" s="96">
        <f t="shared" ref="O35:P35" si="3">O33/O34</f>
        <v>0.84615384615384615</v>
      </c>
      <c r="P35" s="96">
        <f t="shared" si="3"/>
        <v>0.61538461538461542</v>
      </c>
      <c r="Q35" s="96">
        <f t="shared" ref="Q35:S35" si="4">Q33/Q34</f>
        <v>0.84615384615384615</v>
      </c>
      <c r="R35" s="96">
        <f t="shared" si="4"/>
        <v>0.69230769230769229</v>
      </c>
      <c r="S35" s="96">
        <f t="shared" si="4"/>
        <v>0.69230769230769229</v>
      </c>
      <c r="T35" s="96">
        <f t="shared" ref="T35:U35" si="5">T33/T34</f>
        <v>0.88461538461538458</v>
      </c>
      <c r="U35" s="96">
        <f t="shared" si="5"/>
        <v>0.84615384615384615</v>
      </c>
    </row>
  </sheetData>
  <pageMargins left="0.7" right="0.7" top="0.75" bottom="0.75" header="0.3" footer="0.3"/>
  <ignoredErrors>
    <ignoredError sqref="B33:C33 E33:U33" formulaRange="1"/>
    <ignoredError sqref="D3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MRKG 1311.002</vt:lpstr>
      <vt:lpstr>MRKG 1311-001</vt:lpstr>
      <vt:lpstr>MRKG-1311.000Online</vt:lpstr>
      <vt:lpstr>MRKG-1311-003</vt:lpstr>
      <vt:lpstr>MRKG-1311.004INPERSON</vt:lpstr>
      <vt:lpstr>Macurak S_MRKG1311.005_Fall 202</vt:lpstr>
      <vt:lpstr>Carl 1311.050</vt:lpstr>
      <vt:lpstr>MRKG 2312-000</vt:lpstr>
      <vt:lpstr>MRKG-2312-001</vt:lpstr>
      <vt:lpstr>IBUS 1354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 PC Lenovo</dc:creator>
  <cp:lastModifiedBy>Kirk Ritzman</cp:lastModifiedBy>
  <dcterms:created xsi:type="dcterms:W3CDTF">2023-12-07T15:36:23Z</dcterms:created>
  <dcterms:modified xsi:type="dcterms:W3CDTF">2023-12-29T23:17:21Z</dcterms:modified>
</cp:coreProperties>
</file>